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Vans" state="visible" r:id="rId5"/>
    <sheet sheetId="3" name="Parts" state="visible" r:id="rId6"/>
    <sheet sheetId="4" name="Van Stock" state="visible" r:id="rId7"/>
    <sheet sheetId="5" name="Movements" state="visible" r:id="rId8"/>
    <sheet sheetId="6" name="Dashboard" state="visible" r:id="rId9"/>
  </sheets>
  <calcPr calcId="171027" fullCalcOnLoad="1"/>
</workbook>
</file>

<file path=xl/sharedStrings.xml><?xml version="1.0" encoding="utf-8"?>
<sst xmlns="http://schemas.openxmlformats.org/spreadsheetml/2006/main" count="174" uniqueCount="107">
  <si>
    <t>Truck Stock Inventory Template</t>
  </si>
  <si>
    <t>Purpose</t>
  </si>
  <si>
    <t>This workbook keeps a standard stock list for each service van, with a minimum and maximum for every part and the last physical count. One running log records parts used on jobs, restocks and transfers between vans. Each line starts from its count, every movement dated after the count moves the on-hand figure, and a line at or below its minimum reads Reorder with the quantity that brings it back to its maximum. Replace the synthetic sample vans, parts, counts and movements with your own.</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</si>
  <si>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</si>
  <si>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names, parts, quantities, and costs shown are synthetic and for illustration only.</t>
  </si>
  <si>
    <t>What’s in this workbook</t>
  </si>
  <si>
    <t>Vans</t>
  </si>
  <si>
    <t>One row per van: its Van ID and technician. Stock value (the van's stock at unit cost) and Lines to reorder are calculated.</t>
  </si>
  <si>
    <t>Parts</t>
  </si>
  <si>
    <t>Your parts list: Part #, description and unit cost. Van Stock reads the description and cost from here.</t>
  </si>
  <si>
    <t>Van Stock</t>
  </si>
  <si>
    <t>One row per van and part: the min, the max, the last counted quantity and its count date. Out since count, In since count, On hand, Reorder qty, Status, Stock value and Used since count are calculated from Movements.</t>
  </si>
  <si>
    <t>Movements</t>
  </si>
  <si>
    <t>One row per movement: Used (a part used on a job, from a van), Restock (stock put on a van) or Transfer (from one van to another), with the date, part, quantity and an optional Job #.</t>
  </si>
  <si>
    <t>Dashboard</t>
  </si>
  <si>
    <t>Lines and units to reorder, the reorder value, over-max lines, stock value across every van, units and value used since each count, and the data checks.</t>
  </si>
  <si>
    <t>How to use this workbook</t>
  </si>
  <si>
    <t>1. If your spreadsheet app opens the file read-only, turn on editing so the formulas calculate.</t>
  </si>
  <si>
    <t>2. On Vans, replace the sample rows with your vans. Keep each Van ID unique, because Van Stock and Movements use it as the key. Unit numbers, plates or fleet codes all work.</t>
  </si>
  <si>
    <t>3. On Parts, list the parts your vans carry with a unique Part # and a unit cost (0 to 1,000,000). Type 0 for a part with no cost, because a blank cost is treated as missing.</t>
  </si>
  <si>
    <t>4. On Van Stock, add one row for each part a van carries: pick the Van ID and Part #, then type the min and max (whole numbers, 0 to 10,000, min no higher than max), the counted quantity (0 to 100,000) and the date of the count.</t>
  </si>
  <si>
    <t>5. On Movements, clear the sample rows. Log each part used on a job as Used with a From van, each delivery as Restock with a To van, and each move between vans as one Transfer row with both vans. Quantities run from 1 to 10,000.</t>
  </si>
  <si>
    <t>6. A movement dated on or before a line's count date is treated as already inside that count. After a new physical count, type the new quantity and date on Van Stock and leave the older movements where they are.</t>
  </si>
  <si>
    <t>7. Fix every Row check that is not OK. Until Data check on Dashboard reads OK, every Dashboard figure except Stock lines reads Check data, and so do Stock value and Lines to reorder on Vans.</t>
  </si>
  <si>
    <t>Color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</si>
  <si>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</si>
  <si>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</si>
  <si>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</si>
  <si>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</si>
  <si>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</si>
  <si>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has no macros. Formatting and formulas can behave differently after import, so check the results, dropdowns and colors before you rely on them.</t>
  </si>
  <si>
    <t>Limitations</t>
  </si>
  <si>
    <t>This is a spreadsheet stock list, not an inventory system: parts used on jobs are typed into Movements, not deducted from work orders. It does not raise purchase orders, track a warehouse or serial numbers, or sync between technicians. Unit cost is one figure per part; it does not track what each batch cost. The workbook holds up to 50 vans, 200 parts, 500 van-and-part lines and 1,000 movements: formulas and dropdowns stop at row 51 on Vans, row 201 on Parts, row 501 on Van Stock and row 1001 on Movements.</t>
  </si>
  <si>
    <t>Free template from Field Service Software IO: browse more free field service templates →</t>
  </si>
  <si>
    <t>Van ID</t>
  </si>
  <si>
    <t>Technician</t>
  </si>
  <si>
    <t>Stock value</t>
  </si>
  <si>
    <t>Lines to reorder</t>
  </si>
  <si>
    <t>Row check</t>
  </si>
  <si>
    <t>V-01</t>
  </si>
  <si>
    <t>Dana</t>
  </si>
  <si>
    <t>V-02</t>
  </si>
  <si>
    <t>Marco</t>
  </si>
  <si>
    <t>Part #</t>
  </si>
  <si>
    <t>Description</t>
  </si>
  <si>
    <t>Unit cost</t>
  </si>
  <si>
    <t>P-100</t>
  </si>
  <si>
    <t>Run capacitor 45/5 uF</t>
  </si>
  <si>
    <t>P-101</t>
  </si>
  <si>
    <t>Contactor 1-pole 30A</t>
  </si>
  <si>
    <t>P-102</t>
  </si>
  <si>
    <t>Pleated filter 16x25x1</t>
  </si>
  <si>
    <t>P-103</t>
  </si>
  <si>
    <t>Wire nuts, bag of 100</t>
  </si>
  <si>
    <t>P-104</t>
  </si>
  <si>
    <t>Condensate pump</t>
  </si>
  <si>
    <t>P-105</t>
  </si>
  <si>
    <t>Thermostat, non-programmable</t>
  </si>
  <si>
    <t>Min</t>
  </si>
  <si>
    <t>Max</t>
  </si>
  <si>
    <t>Counted qty</t>
  </si>
  <si>
    <t>Count date</t>
  </si>
  <si>
    <t>Out since count</t>
  </si>
  <si>
    <t>In since count</t>
  </si>
  <si>
    <t>On hand</t>
  </si>
  <si>
    <t>Reorder qty</t>
  </si>
  <si>
    <t>Status</t>
  </si>
  <si>
    <t>Used since count</t>
  </si>
  <si>
    <t>Date</t>
  </si>
  <si>
    <t>Type</t>
  </si>
  <si>
    <t>Qty</t>
  </si>
  <si>
    <t>From van</t>
  </si>
  <si>
    <t>To van</t>
  </si>
  <si>
    <t>Job #</t>
  </si>
  <si>
    <t>Used</t>
  </si>
  <si>
    <t>J-2041</t>
  </si>
  <si>
    <t>J-2045</t>
  </si>
  <si>
    <t>Transfer</t>
  </si>
  <si>
    <t>J-2050</t>
  </si>
  <si>
    <t>Restock</t>
  </si>
  <si>
    <t>J-2053</t>
  </si>
  <si>
    <t>J-2058</t>
  </si>
  <si>
    <t>Every figure here comes from Van Stock and Movements. There is nothing to type on this sheet.</t>
  </si>
  <si>
    <t>Metric</t>
  </si>
  <si>
    <t>Result</t>
  </si>
  <si>
    <t>How it is calculated</t>
  </si>
  <si>
    <t>Stock lines</t>
  </si>
  <si>
    <t>Van-and-part rows on Van Stock.</t>
  </si>
  <si>
    <t>Lines whose on-hand stock is at or below their min.</t>
  </si>
  <si>
    <t>Units to reorder</t>
  </si>
  <si>
    <t>Units that bring every Reorder line back up to its max.</t>
  </si>
  <si>
    <t>Reorder value at unit cost</t>
  </si>
  <si>
    <t>Units to reorder times each part's unit cost.</t>
  </si>
  <si>
    <t>Over-max lines</t>
  </si>
  <si>
    <t>Lines holding more than their max.</t>
  </si>
  <si>
    <t>Stock value, all vans</t>
  </si>
  <si>
    <t>On-hand stock times unit cost, added across every van.</t>
  </si>
  <si>
    <t>Units used since count</t>
  </si>
  <si>
    <t>Used rows dated after each line's count date.</t>
  </si>
  <si>
    <t>Value used since count</t>
  </si>
  <si>
    <t>Units used since count times unit cost.</t>
  </si>
  <si>
    <t>Checks</t>
  </si>
  <si>
    <t>What it means</t>
  </si>
  <si>
    <t>Rows to check</t>
  </si>
  <si>
    <t>Rows on Vans, Parts, Van Stock and Movements whose Row check is not OK.</t>
  </si>
  <si>
    <t>Data check</t>
  </si>
  <si>
    <t>Do not rely on the figures above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</si>
</sst>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yyyy-mm-dd"/>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27">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164" fontId="0" fillId="3" borderId="1" xfId="0" applyNumberFormat="1" applyFill="1" applyBorder="1" applyAlignment="1">
      <alignment horizontal="center" vertical="center"/>
    </xf>
    <xf numFmtId="3"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164" fontId="0" fillId="2" borderId="1" xfId="0" applyNumberFormat="1" applyFill="1" applyBorder="1" applyAlignment="1">
      <alignment horizontal="center" vertical="center"/>
    </xf>
    <xf numFmtId="0" fontId="0" fillId="3" borderId="1" xfId="0" applyFill="1" applyBorder="1" applyAlignment="1">
      <alignment horizontal="left" vertical="center"/>
    </xf>
    <xf numFmtId="3" fontId="0" fillId="2" borderId="1" xfId="0" applyNumberFormat="1" applyFill="1" applyBorder="1" applyAlignment="1">
      <alignment horizontal="center" vertical="center"/>
    </xf>
    <xf numFmtId="165" fontId="0" fillId="2" borderId="1" xfId="0" applyNumberFormat="1" applyFill="1" applyBorder="1" applyAlignment="1">
      <alignment horizontal="center" vertical="center"/>
    </xf>
    <xf numFmtId="3" fontId="4" fillId="3" borderId="1" xfId="0" applyNumberFormat="1" applyFont="1" applyFill="1" applyBorder="1" applyAlignment="1">
      <alignment horizontal="center" vertical="center"/>
    </xf>
    <xf numFmtId="0" fontId="4" fillId="0" borderId="0" xfId="0" applyFont="1" applyAlignment="1">
      <alignment vertical="center" wrapText="1"/>
    </xf>
    <xf numFmtId="3" fontId="4" fillId="4"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21">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7F6000"/>
      </font>
      <fill>
        <patternFill patternType="solid">
          <bgColor rgb="FFFFE599"/>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truck-stock-inventory-templa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truck-stock-inventory-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45"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30"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ht="30" customHeight="1" spans="1:6" x14ac:dyDescent="0.25">
      <c r="A22" s="2" t="s">
        <v>22</v>
      </c>
      <c r="B22" s="2"/>
      <c r="C22" s="2"/>
      <c r="D22" s="2"/>
      <c r="E22" s="2"/>
      <c r="F22" s="2"/>
    </row>
    <row r="23" ht="30" customHeight="1" spans="1:6" x14ac:dyDescent="0.25">
      <c r="A23" s="2" t="s">
        <v>23</v>
      </c>
      <c r="B23" s="2"/>
      <c r="C23" s="2"/>
      <c r="D23" s="2"/>
      <c r="E23" s="2"/>
      <c r="F23" s="2"/>
    </row>
    <row r="24" spans="1:6" x14ac:dyDescent="0.25">
      <c r="A24" s="2"/>
      <c r="B24" s="2"/>
      <c r="C24" s="2"/>
      <c r="D24" s="2"/>
      <c r="E24" s="2"/>
      <c r="F24" s="2"/>
    </row>
    <row r="25" spans="1:6" x14ac:dyDescent="0.25">
      <c r="A25" s="3" t="s">
        <v>24</v>
      </c>
      <c r="B25" s="3"/>
      <c r="C25" s="3"/>
      <c r="D25" s="3"/>
      <c r="E25" s="3"/>
      <c r="F25" s="3"/>
    </row>
    <row r="26" spans="1:6" x14ac:dyDescent="0.25">
      <c r="A26" s="5" t="s">
        <v>24</v>
      </c>
      <c r="B26" s="2"/>
      <c r="C26" s="2"/>
      <c r="D26" s="2"/>
      <c r="E26" s="2"/>
      <c r="F26" s="2"/>
    </row>
    <row r="27" spans="1:6" x14ac:dyDescent="0.25">
      <c r="A27" s="6" t="s">
        <v>25</v>
      </c>
      <c r="B27" s="7" t="s">
        <v>26</v>
      </c>
      <c r="C27" s="2"/>
      <c r="D27" s="2"/>
      <c r="E27" s="2"/>
      <c r="F27" s="2"/>
    </row>
    <row r="28" spans="1:6" x14ac:dyDescent="0.25">
      <c r="A28" s="8" t="s">
        <v>25</v>
      </c>
      <c r="B28" s="7" t="s">
        <v>27</v>
      </c>
      <c r="C28" s="2"/>
      <c r="D28" s="2"/>
      <c r="E28" s="2"/>
      <c r="F28" s="2"/>
    </row>
    <row r="29" spans="1:6" x14ac:dyDescent="0.25">
      <c r="A29" s="9" t="s">
        <v>25</v>
      </c>
      <c r="B29" s="7" t="s">
        <v>28</v>
      </c>
      <c r="C29" s="2"/>
      <c r="D29" s="2"/>
      <c r="E29" s="2"/>
      <c r="F29" s="2"/>
    </row>
    <row r="30" spans="1:6" x14ac:dyDescent="0.25">
      <c r="A30" s="2"/>
      <c r="B30" s="2"/>
      <c r="C30" s="2"/>
      <c r="D30" s="2"/>
      <c r="E30" s="2"/>
      <c r="F30" s="2"/>
    </row>
    <row r="31" spans="1:6" x14ac:dyDescent="0.25">
      <c r="A31" s="3" t="s">
        <v>29</v>
      </c>
      <c r="B31" s="3"/>
      <c r="C31" s="3"/>
      <c r="D31" s="3"/>
      <c r="E31" s="3"/>
      <c r="F31" s="3"/>
    </row>
    <row r="32" ht="45" customHeight="1" spans="1:6" x14ac:dyDescent="0.25">
      <c r="A32" s="2" t="s">
        <v>30</v>
      </c>
      <c r="B32" s="2"/>
      <c r="C32" s="2"/>
      <c r="D32" s="2"/>
      <c r="E32" s="2"/>
      <c r="F32" s="2"/>
    </row>
    <row r="33" spans="1:6" x14ac:dyDescent="0.25">
      <c r="A33" s="2"/>
      <c r="B33" s="2"/>
      <c r="C33" s="2"/>
      <c r="D33" s="2"/>
      <c r="E33" s="2"/>
      <c r="F33" s="2"/>
    </row>
    <row r="34" spans="1:6" x14ac:dyDescent="0.25">
      <c r="A34" s="3" t="s">
        <v>31</v>
      </c>
      <c r="B34" s="3"/>
      <c r="C34" s="3"/>
      <c r="D34" s="3"/>
      <c r="E34" s="3"/>
      <c r="F34" s="3"/>
    </row>
    <row r="35" ht="60" customHeight="1" spans="1:6" x14ac:dyDescent="0.25">
      <c r="A35" s="2" t="s">
        <v>32</v>
      </c>
      <c r="B35" s="2"/>
      <c r="C35" s="2"/>
      <c r="D35" s="2"/>
      <c r="E35" s="2"/>
      <c r="F35" s="2"/>
    </row>
    <row r="36" spans="1:6" x14ac:dyDescent="0.25">
      <c r="A36" s="2"/>
      <c r="B36" s="2"/>
      <c r="C36" s="2"/>
      <c r="D36" s="2"/>
      <c r="E36" s="2"/>
      <c r="F36" s="2"/>
    </row>
    <row r="37" spans="1:6" x14ac:dyDescent="0.25">
      <c r="A37" s="2"/>
      <c r="B37" s="2"/>
      <c r="C37" s="2"/>
      <c r="D37" s="2"/>
      <c r="E37" s="2"/>
      <c r="F37" s="2"/>
    </row>
    <row r="38" ht="32" customHeight="1" spans="1:6" x14ac:dyDescent="0.25">
      <c r="A38" s="10" t="s">
        <v>33</v>
      </c>
      <c r="B38" s="10"/>
      <c r="C38" s="10"/>
      <c r="D38" s="10"/>
      <c r="E38" s="10"/>
      <c r="F38" s="10"/>
    </row>
  </sheetData>
  <mergeCells count="30">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2:F22"/>
    <mergeCell ref="A23:F23"/>
    <mergeCell ref="A25:F25"/>
    <mergeCell ref="A31:F31"/>
    <mergeCell ref="A32:F32"/>
    <mergeCell ref="A34:F34"/>
    <mergeCell ref="A35:F35"/>
    <mergeCell ref="A38:F38"/>
  </mergeCells>
  <hyperlinks>
    <hyperlink ref="A38"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workbookViewId="0">
      <pane ySplit="1" topLeftCell="A2" activePane="bottomLeft" state="frozen"/>
      <selection pane="bottomLeft"/>
    </sheetView>
  </sheetViews>
  <sheetFormatPr defaultRowHeight="15" outlineLevelRow="0" outlineLevelCol="0" x14ac:dyDescent="55"/>
  <cols>
    <col min="2" max="2" width="16" customWidth="1"/>
    <col min="3" max="3" width="13" customWidth="1"/>
    <col min="4" max="4" width="11" customWidth="1"/>
    <col min="5" max="5" width="13" customWidth="1"/>
  </cols>
  <sheetData>
    <row r="1" ht="34" customHeight="1" spans="1:5" x14ac:dyDescent="0.25">
      <c r="A1" s="11" t="s">
        <v>34</v>
      </c>
      <c r="B1" s="11" t="s">
        <v>35</v>
      </c>
      <c r="C1" s="11" t="s">
        <v>36</v>
      </c>
      <c r="D1" s="11" t="s">
        <v>37</v>
      </c>
      <c r="E1" s="11" t="s">
        <v>38</v>
      </c>
    </row>
    <row r="2" spans="1:5" x14ac:dyDescent="0.25">
      <c r="A2" s="12" t="s">
        <v>39</v>
      </c>
      <c r="B2" s="13" t="s">
        <v>40</v>
      </c>
      <c r="C2" s="14">
        <f>IF($A2="","",IF(Dashboard!$B$15&gt;0,"Check data",SUMPRODUCT(--('Van Stock'!$A$2:$A$501=$A2),'Van Stock'!$N$2:$N$501)))</f>
        <v>481.35</v>
      </c>
      <c r="D2" s="15">
        <f>IF($A2="","",IF(Dashboard!$B$15&gt;0,"Check data",SUMPRODUCT(('Van Stock'!$A$2:$A$501=$A2)*('Van Stock'!$L$2:$L$501="Reorder"))))</f>
        <v>2</v>
      </c>
      <c r="E2" s="16" t="str">
        <f>IF(COUNTA($A2:$B2)=0,"",IF($A2="","Check ID",IF(SUMPRODUCT(--(Vans!$A$2:$A$51=$A2))&gt;1,"Duplicate ID","OK")))</f>
        <v>OK</v>
      </c>
    </row>
    <row r="3" spans="1:5" x14ac:dyDescent="0.25">
      <c r="A3" s="12" t="s">
        <v>41</v>
      </c>
      <c r="B3" s="13" t="s">
        <v>42</v>
      </c>
      <c r="C3" s="14">
        <f>IF($A3="","",IF(Dashboard!$B$15&gt;0,"Check data",SUMPRODUCT(--('Van Stock'!$A$2:$A$501=$A3),'Van Stock'!$N$2:$N$501)))</f>
        <v>457.45</v>
      </c>
      <c r="D3" s="15">
        <f>IF($A3="","",IF(Dashboard!$B$15&gt;0,"Check data",SUMPRODUCT(('Van Stock'!$A$2:$A$501=$A3)*('Van Stock'!$L$2:$L$501="Reorder"))))</f>
        <v>2</v>
      </c>
      <c r="E3" s="16" t="str">
        <f>IF(COUNTA($A3:$B3)=0,"",IF($A3="","Check ID",IF(SUMPRODUCT(--(Vans!$A$2:$A$51=$A3))&gt;1,"Duplicate ID","OK")))</f>
        <v>OK</v>
      </c>
    </row>
    <row r="4" spans="1:5" x14ac:dyDescent="0.25">
      <c r="A4" s="12"/>
      <c r="B4" s="13"/>
      <c r="C4" s="14" t="str">
        <f>IF($A4="","",IF(Dashboard!$B$15&gt;0,"Check data",SUMPRODUCT(--('Van Stock'!$A$2:$A$501=$A4),'Van Stock'!$N$2:$N$501)))</f>
        <v/>
      </c>
      <c r="D4" s="15" t="str">
        <f>IF($A4="","",IF(Dashboard!$B$15&gt;0,"Check data",SUMPRODUCT(('Van Stock'!$A$2:$A$501=$A4)*('Van Stock'!$L$2:$L$501="Reorder"))))</f>
        <v/>
      </c>
      <c r="E4" s="16" t="str">
        <f>IF(COUNTA($A4:$B4)=0,"",IF($A4="","Check ID",IF(SUMPRODUCT(--(Vans!$A$2:$A$51=$A4))&gt;1,"Duplicate ID","OK")))</f>
        <v/>
      </c>
    </row>
    <row r="5" spans="1:5" x14ac:dyDescent="0.25">
      <c r="A5" s="12"/>
      <c r="B5" s="13"/>
      <c r="C5" s="14" t="str">
        <f>IF($A5="","",IF(Dashboard!$B$15&gt;0,"Check data",SUMPRODUCT(--('Van Stock'!$A$2:$A$501=$A5),'Van Stock'!$N$2:$N$501)))</f>
        <v/>
      </c>
      <c r="D5" s="15" t="str">
        <f>IF($A5="","",IF(Dashboard!$B$15&gt;0,"Check data",SUMPRODUCT(('Van Stock'!$A$2:$A$501=$A5)*('Van Stock'!$L$2:$L$501="Reorder"))))</f>
        <v/>
      </c>
      <c r="E5" s="16" t="str">
        <f>IF(COUNTA($A5:$B5)=0,"",IF($A5="","Check ID",IF(SUMPRODUCT(--(Vans!$A$2:$A$51=$A5))&gt;1,"Duplicate ID","OK")))</f>
        <v/>
      </c>
    </row>
    <row r="6" spans="1:5" x14ac:dyDescent="0.25">
      <c r="A6" s="12"/>
      <c r="B6" s="13"/>
      <c r="C6" s="14" t="str">
        <f>IF($A6="","",IF(Dashboard!$B$15&gt;0,"Check data",SUMPRODUCT(--('Van Stock'!$A$2:$A$501=$A6),'Van Stock'!$N$2:$N$501)))</f>
        <v/>
      </c>
      <c r="D6" s="15" t="str">
        <f>IF($A6="","",IF(Dashboard!$B$15&gt;0,"Check data",SUMPRODUCT(('Van Stock'!$A$2:$A$501=$A6)*('Van Stock'!$L$2:$L$501="Reorder"))))</f>
        <v/>
      </c>
      <c r="E6" s="16" t="str">
        <f>IF(COUNTA($A6:$B6)=0,"",IF($A6="","Check ID",IF(SUMPRODUCT(--(Vans!$A$2:$A$51=$A6))&gt;1,"Duplicate ID","OK")))</f>
        <v/>
      </c>
    </row>
    <row r="7" spans="1:5" x14ac:dyDescent="0.25">
      <c r="A7" s="12"/>
      <c r="B7" s="13"/>
      <c r="C7" s="14" t="str">
        <f>IF($A7="","",IF(Dashboard!$B$15&gt;0,"Check data",SUMPRODUCT(--('Van Stock'!$A$2:$A$501=$A7),'Van Stock'!$N$2:$N$501)))</f>
        <v/>
      </c>
      <c r="D7" s="15" t="str">
        <f>IF($A7="","",IF(Dashboard!$B$15&gt;0,"Check data",SUMPRODUCT(('Van Stock'!$A$2:$A$501=$A7)*('Van Stock'!$L$2:$L$501="Reorder"))))</f>
        <v/>
      </c>
      <c r="E7" s="16" t="str">
        <f>IF(COUNTA($A7:$B7)=0,"",IF($A7="","Check ID",IF(SUMPRODUCT(--(Vans!$A$2:$A$51=$A7))&gt;1,"Duplicate ID","OK")))</f>
        <v/>
      </c>
    </row>
    <row r="8" spans="1:5" x14ac:dyDescent="0.25">
      <c r="A8" s="12"/>
      <c r="B8" s="13"/>
      <c r="C8" s="14" t="str">
        <f>IF($A8="","",IF(Dashboard!$B$15&gt;0,"Check data",SUMPRODUCT(--('Van Stock'!$A$2:$A$501=$A8),'Van Stock'!$N$2:$N$501)))</f>
        <v/>
      </c>
      <c r="D8" s="15" t="str">
        <f>IF($A8="","",IF(Dashboard!$B$15&gt;0,"Check data",SUMPRODUCT(('Van Stock'!$A$2:$A$501=$A8)*('Van Stock'!$L$2:$L$501="Reorder"))))</f>
        <v/>
      </c>
      <c r="E8" s="16" t="str">
        <f>IF(COUNTA($A8:$B8)=0,"",IF($A8="","Check ID",IF(SUMPRODUCT(--(Vans!$A$2:$A$51=$A8))&gt;1,"Duplicate ID","OK")))</f>
        <v/>
      </c>
    </row>
    <row r="9" spans="1:5" x14ac:dyDescent="0.25">
      <c r="A9" s="12"/>
      <c r="B9" s="13"/>
      <c r="C9" s="14" t="str">
        <f>IF($A9="","",IF(Dashboard!$B$15&gt;0,"Check data",SUMPRODUCT(--('Van Stock'!$A$2:$A$501=$A9),'Van Stock'!$N$2:$N$501)))</f>
        <v/>
      </c>
      <c r="D9" s="15" t="str">
        <f>IF($A9="","",IF(Dashboard!$B$15&gt;0,"Check data",SUMPRODUCT(('Van Stock'!$A$2:$A$501=$A9)*('Van Stock'!$L$2:$L$501="Reorder"))))</f>
        <v/>
      </c>
      <c r="E9" s="16" t="str">
        <f>IF(COUNTA($A9:$B9)=0,"",IF($A9="","Check ID",IF(SUMPRODUCT(--(Vans!$A$2:$A$51=$A9))&gt;1,"Duplicate ID","OK")))</f>
        <v/>
      </c>
    </row>
    <row r="10" spans="1:5" x14ac:dyDescent="0.25">
      <c r="A10" s="12"/>
      <c r="B10" s="13"/>
      <c r="C10" s="14" t="str">
        <f>IF($A10="","",IF(Dashboard!$B$15&gt;0,"Check data",SUMPRODUCT(--('Van Stock'!$A$2:$A$501=$A10),'Van Stock'!$N$2:$N$501)))</f>
        <v/>
      </c>
      <c r="D10" s="15" t="str">
        <f>IF($A10="","",IF(Dashboard!$B$15&gt;0,"Check data",SUMPRODUCT(('Van Stock'!$A$2:$A$501=$A10)*('Van Stock'!$L$2:$L$501="Reorder"))))</f>
        <v/>
      </c>
      <c r="E10" s="16" t="str">
        <f>IF(COUNTA($A10:$B10)=0,"",IF($A10="","Check ID",IF(SUMPRODUCT(--(Vans!$A$2:$A$51=$A10))&gt;1,"Duplicate ID","OK")))</f>
        <v/>
      </c>
    </row>
    <row r="11" spans="1:5" x14ac:dyDescent="0.25">
      <c r="A11" s="12"/>
      <c r="B11" s="13"/>
      <c r="C11" s="14" t="str">
        <f>IF($A11="","",IF(Dashboard!$B$15&gt;0,"Check data",SUMPRODUCT(--('Van Stock'!$A$2:$A$501=$A11),'Van Stock'!$N$2:$N$501)))</f>
        <v/>
      </c>
      <c r="D11" s="15" t="str">
        <f>IF($A11="","",IF(Dashboard!$B$15&gt;0,"Check data",SUMPRODUCT(('Van Stock'!$A$2:$A$501=$A11)*('Van Stock'!$L$2:$L$501="Reorder"))))</f>
        <v/>
      </c>
      <c r="E11" s="16" t="str">
        <f>IF(COUNTA($A11:$B11)=0,"",IF($A11="","Check ID",IF(SUMPRODUCT(--(Vans!$A$2:$A$51=$A11))&gt;1,"Duplicate ID","OK")))</f>
        <v/>
      </c>
    </row>
    <row r="12" spans="1:5" x14ac:dyDescent="0.25">
      <c r="A12" s="12"/>
      <c r="B12" s="13"/>
      <c r="C12" s="14" t="str">
        <f>IF($A12="","",IF(Dashboard!$B$15&gt;0,"Check data",SUMPRODUCT(--('Van Stock'!$A$2:$A$501=$A12),'Van Stock'!$N$2:$N$501)))</f>
        <v/>
      </c>
      <c r="D12" s="15" t="str">
        <f>IF($A12="","",IF(Dashboard!$B$15&gt;0,"Check data",SUMPRODUCT(('Van Stock'!$A$2:$A$501=$A12)*('Van Stock'!$L$2:$L$501="Reorder"))))</f>
        <v/>
      </c>
      <c r="E12" s="16" t="str">
        <f>IF(COUNTA($A12:$B12)=0,"",IF($A12="","Check ID",IF(SUMPRODUCT(--(Vans!$A$2:$A$51=$A12))&gt;1,"Duplicate ID","OK")))</f>
        <v/>
      </c>
    </row>
    <row r="13" spans="1:5" x14ac:dyDescent="0.25">
      <c r="A13" s="12"/>
      <c r="B13" s="13"/>
      <c r="C13" s="14" t="str">
        <f>IF($A13="","",IF(Dashboard!$B$15&gt;0,"Check data",SUMPRODUCT(--('Van Stock'!$A$2:$A$501=$A13),'Van Stock'!$N$2:$N$501)))</f>
        <v/>
      </c>
      <c r="D13" s="15" t="str">
        <f>IF($A13="","",IF(Dashboard!$B$15&gt;0,"Check data",SUMPRODUCT(('Van Stock'!$A$2:$A$501=$A13)*('Van Stock'!$L$2:$L$501="Reorder"))))</f>
        <v/>
      </c>
      <c r="E13" s="16" t="str">
        <f>IF(COUNTA($A13:$B13)=0,"",IF($A13="","Check ID",IF(SUMPRODUCT(--(Vans!$A$2:$A$51=$A13))&gt;1,"Duplicate ID","OK")))</f>
        <v/>
      </c>
    </row>
    <row r="14" spans="1:5" x14ac:dyDescent="0.25">
      <c r="A14" s="12"/>
      <c r="B14" s="13"/>
      <c r="C14" s="14" t="str">
        <f>IF($A14="","",IF(Dashboard!$B$15&gt;0,"Check data",SUMPRODUCT(--('Van Stock'!$A$2:$A$501=$A14),'Van Stock'!$N$2:$N$501)))</f>
        <v/>
      </c>
      <c r="D14" s="15" t="str">
        <f>IF($A14="","",IF(Dashboard!$B$15&gt;0,"Check data",SUMPRODUCT(('Van Stock'!$A$2:$A$501=$A14)*('Van Stock'!$L$2:$L$501="Reorder"))))</f>
        <v/>
      </c>
      <c r="E14" s="16" t="str">
        <f>IF(COUNTA($A14:$B14)=0,"",IF($A14="","Check ID",IF(SUMPRODUCT(--(Vans!$A$2:$A$51=$A14))&gt;1,"Duplicate ID","OK")))</f>
        <v/>
      </c>
    </row>
    <row r="15" spans="1:5" x14ac:dyDescent="0.25">
      <c r="A15" s="12"/>
      <c r="B15" s="13"/>
      <c r="C15" s="14" t="str">
        <f>IF($A15="","",IF(Dashboard!$B$15&gt;0,"Check data",SUMPRODUCT(--('Van Stock'!$A$2:$A$501=$A15),'Van Stock'!$N$2:$N$501)))</f>
        <v/>
      </c>
      <c r="D15" s="15" t="str">
        <f>IF($A15="","",IF(Dashboard!$B$15&gt;0,"Check data",SUMPRODUCT(('Van Stock'!$A$2:$A$501=$A15)*('Van Stock'!$L$2:$L$501="Reorder"))))</f>
        <v/>
      </c>
      <c r="E15" s="16" t="str">
        <f>IF(COUNTA($A15:$B15)=0,"",IF($A15="","Check ID",IF(SUMPRODUCT(--(Vans!$A$2:$A$51=$A15))&gt;1,"Duplicate ID","OK")))</f>
        <v/>
      </c>
    </row>
    <row r="16" spans="1:5" x14ac:dyDescent="0.25">
      <c r="A16" s="12"/>
      <c r="B16" s="13"/>
      <c r="C16" s="14" t="str">
        <f>IF($A16="","",IF(Dashboard!$B$15&gt;0,"Check data",SUMPRODUCT(--('Van Stock'!$A$2:$A$501=$A16),'Van Stock'!$N$2:$N$501)))</f>
        <v/>
      </c>
      <c r="D16" s="15" t="str">
        <f>IF($A16="","",IF(Dashboard!$B$15&gt;0,"Check data",SUMPRODUCT(('Van Stock'!$A$2:$A$501=$A16)*('Van Stock'!$L$2:$L$501="Reorder"))))</f>
        <v/>
      </c>
      <c r="E16" s="16" t="str">
        <f>IF(COUNTA($A16:$B16)=0,"",IF($A16="","Check ID",IF(SUMPRODUCT(--(Vans!$A$2:$A$51=$A16))&gt;1,"Duplicate ID","OK")))</f>
        <v/>
      </c>
    </row>
    <row r="17" spans="1:5" x14ac:dyDescent="0.25">
      <c r="A17" s="12"/>
      <c r="B17" s="13"/>
      <c r="C17" s="14" t="str">
        <f>IF($A17="","",IF(Dashboard!$B$15&gt;0,"Check data",SUMPRODUCT(--('Van Stock'!$A$2:$A$501=$A17),'Van Stock'!$N$2:$N$501)))</f>
        <v/>
      </c>
      <c r="D17" s="15" t="str">
        <f>IF($A17="","",IF(Dashboard!$B$15&gt;0,"Check data",SUMPRODUCT(('Van Stock'!$A$2:$A$501=$A17)*('Van Stock'!$L$2:$L$501="Reorder"))))</f>
        <v/>
      </c>
      <c r="E17" s="16" t="str">
        <f>IF(COUNTA($A17:$B17)=0,"",IF($A17="","Check ID",IF(SUMPRODUCT(--(Vans!$A$2:$A$51=$A17))&gt;1,"Duplicate ID","OK")))</f>
        <v/>
      </c>
    </row>
    <row r="18" spans="1:5" x14ac:dyDescent="0.25">
      <c r="A18" s="12"/>
      <c r="B18" s="13"/>
      <c r="C18" s="14" t="str">
        <f>IF($A18="","",IF(Dashboard!$B$15&gt;0,"Check data",SUMPRODUCT(--('Van Stock'!$A$2:$A$501=$A18),'Van Stock'!$N$2:$N$501)))</f>
        <v/>
      </c>
      <c r="D18" s="15" t="str">
        <f>IF($A18="","",IF(Dashboard!$B$15&gt;0,"Check data",SUMPRODUCT(('Van Stock'!$A$2:$A$501=$A18)*('Van Stock'!$L$2:$L$501="Reorder"))))</f>
        <v/>
      </c>
      <c r="E18" s="16" t="str">
        <f>IF(COUNTA($A18:$B18)=0,"",IF($A18="","Check ID",IF(SUMPRODUCT(--(Vans!$A$2:$A$51=$A18))&gt;1,"Duplicate ID","OK")))</f>
        <v/>
      </c>
    </row>
    <row r="19" spans="1:5" x14ac:dyDescent="0.25">
      <c r="A19" s="12"/>
      <c r="B19" s="13"/>
      <c r="C19" s="14" t="str">
        <f>IF($A19="","",IF(Dashboard!$B$15&gt;0,"Check data",SUMPRODUCT(--('Van Stock'!$A$2:$A$501=$A19),'Van Stock'!$N$2:$N$501)))</f>
        <v/>
      </c>
      <c r="D19" s="15" t="str">
        <f>IF($A19="","",IF(Dashboard!$B$15&gt;0,"Check data",SUMPRODUCT(('Van Stock'!$A$2:$A$501=$A19)*('Van Stock'!$L$2:$L$501="Reorder"))))</f>
        <v/>
      </c>
      <c r="E19" s="16" t="str">
        <f>IF(COUNTA($A19:$B19)=0,"",IF($A19="","Check ID",IF(SUMPRODUCT(--(Vans!$A$2:$A$51=$A19))&gt;1,"Duplicate ID","OK")))</f>
        <v/>
      </c>
    </row>
    <row r="20" spans="1:5" x14ac:dyDescent="0.25">
      <c r="A20" s="12"/>
      <c r="B20" s="13"/>
      <c r="C20" s="14" t="str">
        <f>IF($A20="","",IF(Dashboard!$B$15&gt;0,"Check data",SUMPRODUCT(--('Van Stock'!$A$2:$A$501=$A20),'Van Stock'!$N$2:$N$501)))</f>
        <v/>
      </c>
      <c r="D20" s="15" t="str">
        <f>IF($A20="","",IF(Dashboard!$B$15&gt;0,"Check data",SUMPRODUCT(('Van Stock'!$A$2:$A$501=$A20)*('Van Stock'!$L$2:$L$501="Reorder"))))</f>
        <v/>
      </c>
      <c r="E20" s="16" t="str">
        <f>IF(COUNTA($A20:$B20)=0,"",IF($A20="","Check ID",IF(SUMPRODUCT(--(Vans!$A$2:$A$51=$A20))&gt;1,"Duplicate ID","OK")))</f>
        <v/>
      </c>
    </row>
    <row r="21" spans="1:5" x14ac:dyDescent="0.25">
      <c r="A21" s="12"/>
      <c r="B21" s="13"/>
      <c r="C21" s="14" t="str">
        <f>IF($A21="","",IF(Dashboard!$B$15&gt;0,"Check data",SUMPRODUCT(--('Van Stock'!$A$2:$A$501=$A21),'Van Stock'!$N$2:$N$501)))</f>
        <v/>
      </c>
      <c r="D21" s="15" t="str">
        <f>IF($A21="","",IF(Dashboard!$B$15&gt;0,"Check data",SUMPRODUCT(('Van Stock'!$A$2:$A$501=$A21)*('Van Stock'!$L$2:$L$501="Reorder"))))</f>
        <v/>
      </c>
      <c r="E21" s="16" t="str">
        <f>IF(COUNTA($A21:$B21)=0,"",IF($A21="","Check ID",IF(SUMPRODUCT(--(Vans!$A$2:$A$51=$A21))&gt;1,"Duplicate ID","OK")))</f>
        <v/>
      </c>
    </row>
    <row r="22" spans="1:5" x14ac:dyDescent="0.25">
      <c r="A22" s="12"/>
      <c r="B22" s="13"/>
      <c r="C22" s="14" t="str">
        <f>IF($A22="","",IF(Dashboard!$B$15&gt;0,"Check data",SUMPRODUCT(--('Van Stock'!$A$2:$A$501=$A22),'Van Stock'!$N$2:$N$501)))</f>
        <v/>
      </c>
      <c r="D22" s="15" t="str">
        <f>IF($A22="","",IF(Dashboard!$B$15&gt;0,"Check data",SUMPRODUCT(('Van Stock'!$A$2:$A$501=$A22)*('Van Stock'!$L$2:$L$501="Reorder"))))</f>
        <v/>
      </c>
      <c r="E22" s="16" t="str">
        <f>IF(COUNTA($A22:$B22)=0,"",IF($A22="","Check ID",IF(SUMPRODUCT(--(Vans!$A$2:$A$51=$A22))&gt;1,"Duplicate ID","OK")))</f>
        <v/>
      </c>
    </row>
    <row r="23" spans="1:5" x14ac:dyDescent="0.25">
      <c r="A23" s="12"/>
      <c r="B23" s="13"/>
      <c r="C23" s="14" t="str">
        <f>IF($A23="","",IF(Dashboard!$B$15&gt;0,"Check data",SUMPRODUCT(--('Van Stock'!$A$2:$A$501=$A23),'Van Stock'!$N$2:$N$501)))</f>
        <v/>
      </c>
      <c r="D23" s="15" t="str">
        <f>IF($A23="","",IF(Dashboard!$B$15&gt;0,"Check data",SUMPRODUCT(('Van Stock'!$A$2:$A$501=$A23)*('Van Stock'!$L$2:$L$501="Reorder"))))</f>
        <v/>
      </c>
      <c r="E23" s="16" t="str">
        <f>IF(COUNTA($A23:$B23)=0,"",IF($A23="","Check ID",IF(SUMPRODUCT(--(Vans!$A$2:$A$51=$A23))&gt;1,"Duplicate ID","OK")))</f>
        <v/>
      </c>
    </row>
    <row r="24" spans="1:5" x14ac:dyDescent="0.25">
      <c r="A24" s="12"/>
      <c r="B24" s="13"/>
      <c r="C24" s="14" t="str">
        <f>IF($A24="","",IF(Dashboard!$B$15&gt;0,"Check data",SUMPRODUCT(--('Van Stock'!$A$2:$A$501=$A24),'Van Stock'!$N$2:$N$501)))</f>
        <v/>
      </c>
      <c r="D24" s="15" t="str">
        <f>IF($A24="","",IF(Dashboard!$B$15&gt;0,"Check data",SUMPRODUCT(('Van Stock'!$A$2:$A$501=$A24)*('Van Stock'!$L$2:$L$501="Reorder"))))</f>
        <v/>
      </c>
      <c r="E24" s="16" t="str">
        <f>IF(COUNTA($A24:$B24)=0,"",IF($A24="","Check ID",IF(SUMPRODUCT(--(Vans!$A$2:$A$51=$A24))&gt;1,"Duplicate ID","OK")))</f>
        <v/>
      </c>
    </row>
    <row r="25" spans="1:5" x14ac:dyDescent="0.25">
      <c r="A25" s="12"/>
      <c r="B25" s="13"/>
      <c r="C25" s="14" t="str">
        <f>IF($A25="","",IF(Dashboard!$B$15&gt;0,"Check data",SUMPRODUCT(--('Van Stock'!$A$2:$A$501=$A25),'Van Stock'!$N$2:$N$501)))</f>
        <v/>
      </c>
      <c r="D25" s="15" t="str">
        <f>IF($A25="","",IF(Dashboard!$B$15&gt;0,"Check data",SUMPRODUCT(('Van Stock'!$A$2:$A$501=$A25)*('Van Stock'!$L$2:$L$501="Reorder"))))</f>
        <v/>
      </c>
      <c r="E25" s="16" t="str">
        <f>IF(COUNTA($A25:$B25)=0,"",IF($A25="","Check ID",IF(SUMPRODUCT(--(Vans!$A$2:$A$51=$A25))&gt;1,"Duplicate ID","OK")))</f>
        <v/>
      </c>
    </row>
    <row r="26" spans="1:5" x14ac:dyDescent="0.25">
      <c r="A26" s="12"/>
      <c r="B26" s="13"/>
      <c r="C26" s="14" t="str">
        <f>IF($A26="","",IF(Dashboard!$B$15&gt;0,"Check data",SUMPRODUCT(--('Van Stock'!$A$2:$A$501=$A26),'Van Stock'!$N$2:$N$501)))</f>
        <v/>
      </c>
      <c r="D26" s="15" t="str">
        <f>IF($A26="","",IF(Dashboard!$B$15&gt;0,"Check data",SUMPRODUCT(('Van Stock'!$A$2:$A$501=$A26)*('Van Stock'!$L$2:$L$501="Reorder"))))</f>
        <v/>
      </c>
      <c r="E26" s="16" t="str">
        <f>IF(COUNTA($A26:$B26)=0,"",IF($A26="","Check ID",IF(SUMPRODUCT(--(Vans!$A$2:$A$51=$A26))&gt;1,"Duplicate ID","OK")))</f>
        <v/>
      </c>
    </row>
    <row r="27" spans="1:5" x14ac:dyDescent="0.25">
      <c r="A27" s="12"/>
      <c r="B27" s="13"/>
      <c r="C27" s="14" t="str">
        <f>IF($A27="","",IF(Dashboard!$B$15&gt;0,"Check data",SUMPRODUCT(--('Van Stock'!$A$2:$A$501=$A27),'Van Stock'!$N$2:$N$501)))</f>
        <v/>
      </c>
      <c r="D27" s="15" t="str">
        <f>IF($A27="","",IF(Dashboard!$B$15&gt;0,"Check data",SUMPRODUCT(('Van Stock'!$A$2:$A$501=$A27)*('Van Stock'!$L$2:$L$501="Reorder"))))</f>
        <v/>
      </c>
      <c r="E27" s="16" t="str">
        <f>IF(COUNTA($A27:$B27)=0,"",IF($A27="","Check ID",IF(SUMPRODUCT(--(Vans!$A$2:$A$51=$A27))&gt;1,"Duplicate ID","OK")))</f>
        <v/>
      </c>
    </row>
    <row r="28" spans="1:5" x14ac:dyDescent="0.25">
      <c r="A28" s="12"/>
      <c r="B28" s="13"/>
      <c r="C28" s="14" t="str">
        <f>IF($A28="","",IF(Dashboard!$B$15&gt;0,"Check data",SUMPRODUCT(--('Van Stock'!$A$2:$A$501=$A28),'Van Stock'!$N$2:$N$501)))</f>
        <v/>
      </c>
      <c r="D28" s="15" t="str">
        <f>IF($A28="","",IF(Dashboard!$B$15&gt;0,"Check data",SUMPRODUCT(('Van Stock'!$A$2:$A$501=$A28)*('Van Stock'!$L$2:$L$501="Reorder"))))</f>
        <v/>
      </c>
      <c r="E28" s="16" t="str">
        <f>IF(COUNTA($A28:$B28)=0,"",IF($A28="","Check ID",IF(SUMPRODUCT(--(Vans!$A$2:$A$51=$A28))&gt;1,"Duplicate ID","OK")))</f>
        <v/>
      </c>
    </row>
    <row r="29" spans="1:5" x14ac:dyDescent="0.25">
      <c r="A29" s="12"/>
      <c r="B29" s="13"/>
      <c r="C29" s="14" t="str">
        <f>IF($A29="","",IF(Dashboard!$B$15&gt;0,"Check data",SUMPRODUCT(--('Van Stock'!$A$2:$A$501=$A29),'Van Stock'!$N$2:$N$501)))</f>
        <v/>
      </c>
      <c r="D29" s="15" t="str">
        <f>IF($A29="","",IF(Dashboard!$B$15&gt;0,"Check data",SUMPRODUCT(('Van Stock'!$A$2:$A$501=$A29)*('Van Stock'!$L$2:$L$501="Reorder"))))</f>
        <v/>
      </c>
      <c r="E29" s="16" t="str">
        <f>IF(COUNTA($A29:$B29)=0,"",IF($A29="","Check ID",IF(SUMPRODUCT(--(Vans!$A$2:$A$51=$A29))&gt;1,"Duplicate ID","OK")))</f>
        <v/>
      </c>
    </row>
    <row r="30" spans="1:5" x14ac:dyDescent="0.25">
      <c r="A30" s="12"/>
      <c r="B30" s="13"/>
      <c r="C30" s="14" t="str">
        <f>IF($A30="","",IF(Dashboard!$B$15&gt;0,"Check data",SUMPRODUCT(--('Van Stock'!$A$2:$A$501=$A30),'Van Stock'!$N$2:$N$501)))</f>
        <v/>
      </c>
      <c r="D30" s="15" t="str">
        <f>IF($A30="","",IF(Dashboard!$B$15&gt;0,"Check data",SUMPRODUCT(('Van Stock'!$A$2:$A$501=$A30)*('Van Stock'!$L$2:$L$501="Reorder"))))</f>
        <v/>
      </c>
      <c r="E30" s="16" t="str">
        <f>IF(COUNTA($A30:$B30)=0,"",IF($A30="","Check ID",IF(SUMPRODUCT(--(Vans!$A$2:$A$51=$A30))&gt;1,"Duplicate ID","OK")))</f>
        <v/>
      </c>
    </row>
    <row r="31" spans="1:5" x14ac:dyDescent="0.25">
      <c r="A31" s="12"/>
      <c r="B31" s="13"/>
      <c r="C31" s="14" t="str">
        <f>IF($A31="","",IF(Dashboard!$B$15&gt;0,"Check data",SUMPRODUCT(--('Van Stock'!$A$2:$A$501=$A31),'Van Stock'!$N$2:$N$501)))</f>
        <v/>
      </c>
      <c r="D31" s="15" t="str">
        <f>IF($A31="","",IF(Dashboard!$B$15&gt;0,"Check data",SUMPRODUCT(('Van Stock'!$A$2:$A$501=$A31)*('Van Stock'!$L$2:$L$501="Reorder"))))</f>
        <v/>
      </c>
      <c r="E31" s="16" t="str">
        <f>IF(COUNTA($A31:$B31)=0,"",IF($A31="","Check ID",IF(SUMPRODUCT(--(Vans!$A$2:$A$51=$A31))&gt;1,"Duplicate ID","OK")))</f>
        <v/>
      </c>
    </row>
    <row r="32" spans="1:5" x14ac:dyDescent="0.25">
      <c r="A32" s="12"/>
      <c r="B32" s="13"/>
      <c r="C32" s="14" t="str">
        <f>IF($A32="","",IF(Dashboard!$B$15&gt;0,"Check data",SUMPRODUCT(--('Van Stock'!$A$2:$A$501=$A32),'Van Stock'!$N$2:$N$501)))</f>
        <v/>
      </c>
      <c r="D32" s="15" t="str">
        <f>IF($A32="","",IF(Dashboard!$B$15&gt;0,"Check data",SUMPRODUCT(('Van Stock'!$A$2:$A$501=$A32)*('Van Stock'!$L$2:$L$501="Reorder"))))</f>
        <v/>
      </c>
      <c r="E32" s="16" t="str">
        <f>IF(COUNTA($A32:$B32)=0,"",IF($A32="","Check ID",IF(SUMPRODUCT(--(Vans!$A$2:$A$51=$A32))&gt;1,"Duplicate ID","OK")))</f>
        <v/>
      </c>
    </row>
    <row r="33" spans="1:5" x14ac:dyDescent="0.25">
      <c r="A33" s="12"/>
      <c r="B33" s="13"/>
      <c r="C33" s="14" t="str">
        <f>IF($A33="","",IF(Dashboard!$B$15&gt;0,"Check data",SUMPRODUCT(--('Van Stock'!$A$2:$A$501=$A33),'Van Stock'!$N$2:$N$501)))</f>
        <v/>
      </c>
      <c r="D33" s="15" t="str">
        <f>IF($A33="","",IF(Dashboard!$B$15&gt;0,"Check data",SUMPRODUCT(('Van Stock'!$A$2:$A$501=$A33)*('Van Stock'!$L$2:$L$501="Reorder"))))</f>
        <v/>
      </c>
      <c r="E33" s="16" t="str">
        <f>IF(COUNTA($A33:$B33)=0,"",IF($A33="","Check ID",IF(SUMPRODUCT(--(Vans!$A$2:$A$51=$A33))&gt;1,"Duplicate ID","OK")))</f>
        <v/>
      </c>
    </row>
    <row r="34" spans="1:5" x14ac:dyDescent="0.25">
      <c r="A34" s="12"/>
      <c r="B34" s="13"/>
      <c r="C34" s="14" t="str">
        <f>IF($A34="","",IF(Dashboard!$B$15&gt;0,"Check data",SUMPRODUCT(--('Van Stock'!$A$2:$A$501=$A34),'Van Stock'!$N$2:$N$501)))</f>
        <v/>
      </c>
      <c r="D34" s="15" t="str">
        <f>IF($A34="","",IF(Dashboard!$B$15&gt;0,"Check data",SUMPRODUCT(('Van Stock'!$A$2:$A$501=$A34)*('Van Stock'!$L$2:$L$501="Reorder"))))</f>
        <v/>
      </c>
      <c r="E34" s="16" t="str">
        <f>IF(COUNTA($A34:$B34)=0,"",IF($A34="","Check ID",IF(SUMPRODUCT(--(Vans!$A$2:$A$51=$A34))&gt;1,"Duplicate ID","OK")))</f>
        <v/>
      </c>
    </row>
    <row r="35" spans="1:5" x14ac:dyDescent="0.25">
      <c r="A35" s="12"/>
      <c r="B35" s="13"/>
      <c r="C35" s="14" t="str">
        <f>IF($A35="","",IF(Dashboard!$B$15&gt;0,"Check data",SUMPRODUCT(--('Van Stock'!$A$2:$A$501=$A35),'Van Stock'!$N$2:$N$501)))</f>
        <v/>
      </c>
      <c r="D35" s="15" t="str">
        <f>IF($A35="","",IF(Dashboard!$B$15&gt;0,"Check data",SUMPRODUCT(('Van Stock'!$A$2:$A$501=$A35)*('Van Stock'!$L$2:$L$501="Reorder"))))</f>
        <v/>
      </c>
      <c r="E35" s="16" t="str">
        <f>IF(COUNTA($A35:$B35)=0,"",IF($A35="","Check ID",IF(SUMPRODUCT(--(Vans!$A$2:$A$51=$A35))&gt;1,"Duplicate ID","OK")))</f>
        <v/>
      </c>
    </row>
    <row r="36" spans="1:5" x14ac:dyDescent="0.25">
      <c r="A36" s="12"/>
      <c r="B36" s="13"/>
      <c r="C36" s="14" t="str">
        <f>IF($A36="","",IF(Dashboard!$B$15&gt;0,"Check data",SUMPRODUCT(--('Van Stock'!$A$2:$A$501=$A36),'Van Stock'!$N$2:$N$501)))</f>
        <v/>
      </c>
      <c r="D36" s="15" t="str">
        <f>IF($A36="","",IF(Dashboard!$B$15&gt;0,"Check data",SUMPRODUCT(('Van Stock'!$A$2:$A$501=$A36)*('Van Stock'!$L$2:$L$501="Reorder"))))</f>
        <v/>
      </c>
      <c r="E36" s="16" t="str">
        <f>IF(COUNTA($A36:$B36)=0,"",IF($A36="","Check ID",IF(SUMPRODUCT(--(Vans!$A$2:$A$51=$A36))&gt;1,"Duplicate ID","OK")))</f>
        <v/>
      </c>
    </row>
    <row r="37" spans="1:5" x14ac:dyDescent="0.25">
      <c r="A37" s="12"/>
      <c r="B37" s="13"/>
      <c r="C37" s="14" t="str">
        <f>IF($A37="","",IF(Dashboard!$B$15&gt;0,"Check data",SUMPRODUCT(--('Van Stock'!$A$2:$A$501=$A37),'Van Stock'!$N$2:$N$501)))</f>
        <v/>
      </c>
      <c r="D37" s="15" t="str">
        <f>IF($A37="","",IF(Dashboard!$B$15&gt;0,"Check data",SUMPRODUCT(('Van Stock'!$A$2:$A$501=$A37)*('Van Stock'!$L$2:$L$501="Reorder"))))</f>
        <v/>
      </c>
      <c r="E37" s="16" t="str">
        <f>IF(COUNTA($A37:$B37)=0,"",IF($A37="","Check ID",IF(SUMPRODUCT(--(Vans!$A$2:$A$51=$A37))&gt;1,"Duplicate ID","OK")))</f>
        <v/>
      </c>
    </row>
    <row r="38" spans="1:5" x14ac:dyDescent="0.25">
      <c r="A38" s="12"/>
      <c r="B38" s="13"/>
      <c r="C38" s="14" t="str">
        <f>IF($A38="","",IF(Dashboard!$B$15&gt;0,"Check data",SUMPRODUCT(--('Van Stock'!$A$2:$A$501=$A38),'Van Stock'!$N$2:$N$501)))</f>
        <v/>
      </c>
      <c r="D38" s="15" t="str">
        <f>IF($A38="","",IF(Dashboard!$B$15&gt;0,"Check data",SUMPRODUCT(('Van Stock'!$A$2:$A$501=$A38)*('Van Stock'!$L$2:$L$501="Reorder"))))</f>
        <v/>
      </c>
      <c r="E38" s="16" t="str">
        <f>IF(COUNTA($A38:$B38)=0,"",IF($A38="","Check ID",IF(SUMPRODUCT(--(Vans!$A$2:$A$51=$A38))&gt;1,"Duplicate ID","OK")))</f>
        <v/>
      </c>
    </row>
    <row r="39" spans="1:5" x14ac:dyDescent="0.25">
      <c r="A39" s="12"/>
      <c r="B39" s="13"/>
      <c r="C39" s="14" t="str">
        <f>IF($A39="","",IF(Dashboard!$B$15&gt;0,"Check data",SUMPRODUCT(--('Van Stock'!$A$2:$A$501=$A39),'Van Stock'!$N$2:$N$501)))</f>
        <v/>
      </c>
      <c r="D39" s="15" t="str">
        <f>IF($A39="","",IF(Dashboard!$B$15&gt;0,"Check data",SUMPRODUCT(('Van Stock'!$A$2:$A$501=$A39)*('Van Stock'!$L$2:$L$501="Reorder"))))</f>
        <v/>
      </c>
      <c r="E39" s="16" t="str">
        <f>IF(COUNTA($A39:$B39)=0,"",IF($A39="","Check ID",IF(SUMPRODUCT(--(Vans!$A$2:$A$51=$A39))&gt;1,"Duplicate ID","OK")))</f>
        <v/>
      </c>
    </row>
    <row r="40" spans="1:5" x14ac:dyDescent="0.25">
      <c r="A40" s="12"/>
      <c r="B40" s="13"/>
      <c r="C40" s="14" t="str">
        <f>IF($A40="","",IF(Dashboard!$B$15&gt;0,"Check data",SUMPRODUCT(--('Van Stock'!$A$2:$A$501=$A40),'Van Stock'!$N$2:$N$501)))</f>
        <v/>
      </c>
      <c r="D40" s="15" t="str">
        <f>IF($A40="","",IF(Dashboard!$B$15&gt;0,"Check data",SUMPRODUCT(('Van Stock'!$A$2:$A$501=$A40)*('Van Stock'!$L$2:$L$501="Reorder"))))</f>
        <v/>
      </c>
      <c r="E40" s="16" t="str">
        <f>IF(COUNTA($A40:$B40)=0,"",IF($A40="","Check ID",IF(SUMPRODUCT(--(Vans!$A$2:$A$51=$A40))&gt;1,"Duplicate ID","OK")))</f>
        <v/>
      </c>
    </row>
    <row r="41" spans="1:5" x14ac:dyDescent="0.25">
      <c r="A41" s="12"/>
      <c r="B41" s="13"/>
      <c r="C41" s="14" t="str">
        <f>IF($A41="","",IF(Dashboard!$B$15&gt;0,"Check data",SUMPRODUCT(--('Van Stock'!$A$2:$A$501=$A41),'Van Stock'!$N$2:$N$501)))</f>
        <v/>
      </c>
      <c r="D41" s="15" t="str">
        <f>IF($A41="","",IF(Dashboard!$B$15&gt;0,"Check data",SUMPRODUCT(('Van Stock'!$A$2:$A$501=$A41)*('Van Stock'!$L$2:$L$501="Reorder"))))</f>
        <v/>
      </c>
      <c r="E41" s="16" t="str">
        <f>IF(COUNTA($A41:$B41)=0,"",IF($A41="","Check ID",IF(SUMPRODUCT(--(Vans!$A$2:$A$51=$A41))&gt;1,"Duplicate ID","OK")))</f>
        <v/>
      </c>
    </row>
    <row r="42" spans="1:5" x14ac:dyDescent="0.25">
      <c r="A42" s="12"/>
      <c r="B42" s="13"/>
      <c r="C42" s="14" t="str">
        <f>IF($A42="","",IF(Dashboard!$B$15&gt;0,"Check data",SUMPRODUCT(--('Van Stock'!$A$2:$A$501=$A42),'Van Stock'!$N$2:$N$501)))</f>
        <v/>
      </c>
      <c r="D42" s="15" t="str">
        <f>IF($A42="","",IF(Dashboard!$B$15&gt;0,"Check data",SUMPRODUCT(('Van Stock'!$A$2:$A$501=$A42)*('Van Stock'!$L$2:$L$501="Reorder"))))</f>
        <v/>
      </c>
      <c r="E42" s="16" t="str">
        <f>IF(COUNTA($A42:$B42)=0,"",IF($A42="","Check ID",IF(SUMPRODUCT(--(Vans!$A$2:$A$51=$A42))&gt;1,"Duplicate ID","OK")))</f>
        <v/>
      </c>
    </row>
    <row r="43" spans="1:5" x14ac:dyDescent="0.25">
      <c r="A43" s="12"/>
      <c r="B43" s="13"/>
      <c r="C43" s="14" t="str">
        <f>IF($A43="","",IF(Dashboard!$B$15&gt;0,"Check data",SUMPRODUCT(--('Van Stock'!$A$2:$A$501=$A43),'Van Stock'!$N$2:$N$501)))</f>
        <v/>
      </c>
      <c r="D43" s="15" t="str">
        <f>IF($A43="","",IF(Dashboard!$B$15&gt;0,"Check data",SUMPRODUCT(('Van Stock'!$A$2:$A$501=$A43)*('Van Stock'!$L$2:$L$501="Reorder"))))</f>
        <v/>
      </c>
      <c r="E43" s="16" t="str">
        <f>IF(COUNTA($A43:$B43)=0,"",IF($A43="","Check ID",IF(SUMPRODUCT(--(Vans!$A$2:$A$51=$A43))&gt;1,"Duplicate ID","OK")))</f>
        <v/>
      </c>
    </row>
    <row r="44" spans="1:5" x14ac:dyDescent="0.25">
      <c r="A44" s="12"/>
      <c r="B44" s="13"/>
      <c r="C44" s="14" t="str">
        <f>IF($A44="","",IF(Dashboard!$B$15&gt;0,"Check data",SUMPRODUCT(--('Van Stock'!$A$2:$A$501=$A44),'Van Stock'!$N$2:$N$501)))</f>
        <v/>
      </c>
      <c r="D44" s="15" t="str">
        <f>IF($A44="","",IF(Dashboard!$B$15&gt;0,"Check data",SUMPRODUCT(('Van Stock'!$A$2:$A$501=$A44)*('Van Stock'!$L$2:$L$501="Reorder"))))</f>
        <v/>
      </c>
      <c r="E44" s="16" t="str">
        <f>IF(COUNTA($A44:$B44)=0,"",IF($A44="","Check ID",IF(SUMPRODUCT(--(Vans!$A$2:$A$51=$A44))&gt;1,"Duplicate ID","OK")))</f>
        <v/>
      </c>
    </row>
    <row r="45" spans="1:5" x14ac:dyDescent="0.25">
      <c r="A45" s="12"/>
      <c r="B45" s="13"/>
      <c r="C45" s="14" t="str">
        <f>IF($A45="","",IF(Dashboard!$B$15&gt;0,"Check data",SUMPRODUCT(--('Van Stock'!$A$2:$A$501=$A45),'Van Stock'!$N$2:$N$501)))</f>
        <v/>
      </c>
      <c r="D45" s="15" t="str">
        <f>IF($A45="","",IF(Dashboard!$B$15&gt;0,"Check data",SUMPRODUCT(('Van Stock'!$A$2:$A$501=$A45)*('Van Stock'!$L$2:$L$501="Reorder"))))</f>
        <v/>
      </c>
      <c r="E45" s="16" t="str">
        <f>IF(COUNTA($A45:$B45)=0,"",IF($A45="","Check ID",IF(SUMPRODUCT(--(Vans!$A$2:$A$51=$A45))&gt;1,"Duplicate ID","OK")))</f>
        <v/>
      </c>
    </row>
    <row r="46" spans="1:5" x14ac:dyDescent="0.25">
      <c r="A46" s="12"/>
      <c r="B46" s="13"/>
      <c r="C46" s="14" t="str">
        <f>IF($A46="","",IF(Dashboard!$B$15&gt;0,"Check data",SUMPRODUCT(--('Van Stock'!$A$2:$A$501=$A46),'Van Stock'!$N$2:$N$501)))</f>
        <v/>
      </c>
      <c r="D46" s="15" t="str">
        <f>IF($A46="","",IF(Dashboard!$B$15&gt;0,"Check data",SUMPRODUCT(('Van Stock'!$A$2:$A$501=$A46)*('Van Stock'!$L$2:$L$501="Reorder"))))</f>
        <v/>
      </c>
      <c r="E46" s="16" t="str">
        <f>IF(COUNTA($A46:$B46)=0,"",IF($A46="","Check ID",IF(SUMPRODUCT(--(Vans!$A$2:$A$51=$A46))&gt;1,"Duplicate ID","OK")))</f>
        <v/>
      </c>
    </row>
    <row r="47" spans="1:5" x14ac:dyDescent="0.25">
      <c r="A47" s="12"/>
      <c r="B47" s="13"/>
      <c r="C47" s="14" t="str">
        <f>IF($A47="","",IF(Dashboard!$B$15&gt;0,"Check data",SUMPRODUCT(--('Van Stock'!$A$2:$A$501=$A47),'Van Stock'!$N$2:$N$501)))</f>
        <v/>
      </c>
      <c r="D47" s="15" t="str">
        <f>IF($A47="","",IF(Dashboard!$B$15&gt;0,"Check data",SUMPRODUCT(('Van Stock'!$A$2:$A$501=$A47)*('Van Stock'!$L$2:$L$501="Reorder"))))</f>
        <v/>
      </c>
      <c r="E47" s="16" t="str">
        <f>IF(COUNTA($A47:$B47)=0,"",IF($A47="","Check ID",IF(SUMPRODUCT(--(Vans!$A$2:$A$51=$A47))&gt;1,"Duplicate ID","OK")))</f>
        <v/>
      </c>
    </row>
    <row r="48" spans="1:5" x14ac:dyDescent="0.25">
      <c r="A48" s="12"/>
      <c r="B48" s="13"/>
      <c r="C48" s="14" t="str">
        <f>IF($A48="","",IF(Dashboard!$B$15&gt;0,"Check data",SUMPRODUCT(--('Van Stock'!$A$2:$A$501=$A48),'Van Stock'!$N$2:$N$501)))</f>
        <v/>
      </c>
      <c r="D48" s="15" t="str">
        <f>IF($A48="","",IF(Dashboard!$B$15&gt;0,"Check data",SUMPRODUCT(('Van Stock'!$A$2:$A$501=$A48)*('Van Stock'!$L$2:$L$501="Reorder"))))</f>
        <v/>
      </c>
      <c r="E48" s="16" t="str">
        <f>IF(COUNTA($A48:$B48)=0,"",IF($A48="","Check ID",IF(SUMPRODUCT(--(Vans!$A$2:$A$51=$A48))&gt;1,"Duplicate ID","OK")))</f>
        <v/>
      </c>
    </row>
    <row r="49" spans="1:5" x14ac:dyDescent="0.25">
      <c r="A49" s="12"/>
      <c r="B49" s="13"/>
      <c r="C49" s="14" t="str">
        <f>IF($A49="","",IF(Dashboard!$B$15&gt;0,"Check data",SUMPRODUCT(--('Van Stock'!$A$2:$A$501=$A49),'Van Stock'!$N$2:$N$501)))</f>
        <v/>
      </c>
      <c r="D49" s="15" t="str">
        <f>IF($A49="","",IF(Dashboard!$B$15&gt;0,"Check data",SUMPRODUCT(('Van Stock'!$A$2:$A$501=$A49)*('Van Stock'!$L$2:$L$501="Reorder"))))</f>
        <v/>
      </c>
      <c r="E49" s="16" t="str">
        <f>IF(COUNTA($A49:$B49)=0,"",IF($A49="","Check ID",IF(SUMPRODUCT(--(Vans!$A$2:$A$51=$A49))&gt;1,"Duplicate ID","OK")))</f>
        <v/>
      </c>
    </row>
    <row r="50" spans="1:5" x14ac:dyDescent="0.25">
      <c r="A50" s="12"/>
      <c r="B50" s="13"/>
      <c r="C50" s="14" t="str">
        <f>IF($A50="","",IF(Dashboard!$B$15&gt;0,"Check data",SUMPRODUCT(--('Van Stock'!$A$2:$A$501=$A50),'Van Stock'!$N$2:$N$501)))</f>
        <v/>
      </c>
      <c r="D50" s="15" t="str">
        <f>IF($A50="","",IF(Dashboard!$B$15&gt;0,"Check data",SUMPRODUCT(('Van Stock'!$A$2:$A$501=$A50)*('Van Stock'!$L$2:$L$501="Reorder"))))</f>
        <v/>
      </c>
      <c r="E50" s="16" t="str">
        <f>IF(COUNTA($A50:$B50)=0,"",IF($A50="","Check ID",IF(SUMPRODUCT(--(Vans!$A$2:$A$51=$A50))&gt;1,"Duplicate ID","OK")))</f>
        <v/>
      </c>
    </row>
    <row r="51" spans="1:5" x14ac:dyDescent="0.25">
      <c r="A51" s="12"/>
      <c r="B51" s="13"/>
      <c r="C51" s="14" t="str">
        <f>IF($A51="","",IF(Dashboard!$B$15&gt;0,"Check data",SUMPRODUCT(--('Van Stock'!$A$2:$A$501=$A51),'Van Stock'!$N$2:$N$501)))</f>
        <v/>
      </c>
      <c r="D51" s="15" t="str">
        <f>IF($A51="","",IF(Dashboard!$B$15&gt;0,"Check data",SUMPRODUCT(('Van Stock'!$A$2:$A$501=$A51)*('Van Stock'!$L$2:$L$501="Reorder"))))</f>
        <v/>
      </c>
      <c r="E51" s="16" t="str">
        <f>IF(COUNTA($A51:$B51)=0,"",IF($A51="","Check ID",IF(SUMPRODUCT(--(Vans!$A$2:$A$51=$A51))&gt;1,"Duplicate ID","OK")))</f>
        <v/>
      </c>
    </row>
  </sheetData>
  <conditionalFormatting sqref="D2:D51">
    <cfRule type="expression" dxfId="0" priority="1">
      <formula>AND(ISNUMBER($D2),$D2&gt;0)</formula>
    </cfRule>
  </conditionalFormatting>
  <conditionalFormatting sqref="E2:E51">
    <cfRule type="expression" dxfId="1" priority="2">
      <formula>AND($E2&lt;&gt;"",$E2&lt;&gt;"OK")</formula>
    </cfRule>
  </conditionalFormatting>
  <conditionalFormatting sqref="C2:D51">
    <cfRule type="expression" dxfId="2" priority="3">
      <formula>C2="Check data"</formula>
    </cfRule>
  </conditionalFormatting>
  <dataValidations count="50">
    <dataValidation type="custom" allowBlank="1" showErrorMessage="1" errorTitle="Duplicate ID" error="Each Van ID must be unique." sqref="A10">
      <formula1>SUMPRODUCT(--($A$2:$A$51=A10))=1</formula1>
    </dataValidation>
    <dataValidation type="custom" allowBlank="1" showErrorMessage="1" errorTitle="Duplicate ID" error="Each Van ID must be unique." sqref="A11">
      <formula1>SUMPRODUCT(--($A$2:$A$51=A11))=1</formula1>
    </dataValidation>
    <dataValidation type="custom" allowBlank="1" showErrorMessage="1" errorTitle="Duplicate ID" error="Each Van ID must be unique." sqref="A12">
      <formula1>SUMPRODUCT(--($A$2:$A$51=A12))=1</formula1>
    </dataValidation>
    <dataValidation type="custom" allowBlank="1" showErrorMessage="1" errorTitle="Duplicate ID" error="Each Van ID must be unique." sqref="A13">
      <formula1>SUMPRODUCT(--($A$2:$A$51=A13))=1</formula1>
    </dataValidation>
    <dataValidation type="custom" allowBlank="1" showErrorMessage="1" errorTitle="Duplicate ID" error="Each Van ID must be unique." sqref="A14">
      <formula1>SUMPRODUCT(--($A$2:$A$51=A14))=1</formula1>
    </dataValidation>
    <dataValidation type="custom" allowBlank="1" showErrorMessage="1" errorTitle="Duplicate ID" error="Each Van ID must be unique." sqref="A15">
      <formula1>SUMPRODUCT(--($A$2:$A$51=A15))=1</formula1>
    </dataValidation>
    <dataValidation type="custom" allowBlank="1" showErrorMessage="1" errorTitle="Duplicate ID" error="Each Van ID must be unique." sqref="A16">
      <formula1>SUMPRODUCT(--($A$2:$A$51=A16))=1</formula1>
    </dataValidation>
    <dataValidation type="custom" allowBlank="1" showErrorMessage="1" errorTitle="Duplicate ID" error="Each Van ID must be unique." sqref="A17">
      <formula1>SUMPRODUCT(--($A$2:$A$51=A17))=1</formula1>
    </dataValidation>
    <dataValidation type="custom" allowBlank="1" showErrorMessage="1" errorTitle="Duplicate ID" error="Each Van ID must be unique." sqref="A18">
      <formula1>SUMPRODUCT(--($A$2:$A$51=A18))=1</formula1>
    </dataValidation>
    <dataValidation type="custom" allowBlank="1" showErrorMessage="1" errorTitle="Duplicate ID" error="Each Van ID must be unique." sqref="A19">
      <formula1>SUMPRODUCT(--($A$2:$A$51=A19))=1</formula1>
    </dataValidation>
    <dataValidation type="custom" allowBlank="1" showErrorMessage="1" errorTitle="Duplicate ID" error="Each Van ID must be unique." sqref="A2">
      <formula1>SUMPRODUCT(--($A$2:$A$51=A2))=1</formula1>
    </dataValidation>
    <dataValidation type="custom" allowBlank="1" showErrorMessage="1" errorTitle="Duplicate ID" error="Each Van ID must be unique." sqref="A20">
      <formula1>SUMPRODUCT(--($A$2:$A$51=A20))=1</formula1>
    </dataValidation>
    <dataValidation type="custom" allowBlank="1" showErrorMessage="1" errorTitle="Duplicate ID" error="Each Van ID must be unique." sqref="A21">
      <formula1>SUMPRODUCT(--($A$2:$A$51=A21))=1</formula1>
    </dataValidation>
    <dataValidation type="custom" allowBlank="1" showErrorMessage="1" errorTitle="Duplicate ID" error="Each Van ID must be unique." sqref="A22">
      <formula1>SUMPRODUCT(--($A$2:$A$51=A22))=1</formula1>
    </dataValidation>
    <dataValidation type="custom" allowBlank="1" showErrorMessage="1" errorTitle="Duplicate ID" error="Each Van ID must be unique." sqref="A23">
      <formula1>SUMPRODUCT(--($A$2:$A$51=A23))=1</formula1>
    </dataValidation>
    <dataValidation type="custom" allowBlank="1" showErrorMessage="1" errorTitle="Duplicate ID" error="Each Van ID must be unique." sqref="A24">
      <formula1>SUMPRODUCT(--($A$2:$A$51=A24))=1</formula1>
    </dataValidation>
    <dataValidation type="custom" allowBlank="1" showErrorMessage="1" errorTitle="Duplicate ID" error="Each Van ID must be unique." sqref="A25">
      <formula1>SUMPRODUCT(--($A$2:$A$51=A25))=1</formula1>
    </dataValidation>
    <dataValidation type="custom" allowBlank="1" showErrorMessage="1" errorTitle="Duplicate ID" error="Each Van ID must be unique." sqref="A26">
      <formula1>SUMPRODUCT(--($A$2:$A$51=A26))=1</formula1>
    </dataValidation>
    <dataValidation type="custom" allowBlank="1" showErrorMessage="1" errorTitle="Duplicate ID" error="Each Van ID must be unique." sqref="A27">
      <formula1>SUMPRODUCT(--($A$2:$A$51=A27))=1</formula1>
    </dataValidation>
    <dataValidation type="custom" allowBlank="1" showErrorMessage="1" errorTitle="Duplicate ID" error="Each Van ID must be unique." sqref="A28">
      <formula1>SUMPRODUCT(--($A$2:$A$51=A28))=1</formula1>
    </dataValidation>
    <dataValidation type="custom" allowBlank="1" showErrorMessage="1" errorTitle="Duplicate ID" error="Each Van ID must be unique." sqref="A29">
      <formula1>SUMPRODUCT(--($A$2:$A$51=A29))=1</formula1>
    </dataValidation>
    <dataValidation type="custom" allowBlank="1" showErrorMessage="1" errorTitle="Duplicate ID" error="Each Van ID must be unique." sqref="A3">
      <formula1>SUMPRODUCT(--($A$2:$A$51=A3))=1</formula1>
    </dataValidation>
    <dataValidation type="custom" allowBlank="1" showErrorMessage="1" errorTitle="Duplicate ID" error="Each Van ID must be unique." sqref="A30">
      <formula1>SUMPRODUCT(--($A$2:$A$51=A30))=1</formula1>
    </dataValidation>
    <dataValidation type="custom" allowBlank="1" showErrorMessage="1" errorTitle="Duplicate ID" error="Each Van ID must be unique." sqref="A31">
      <formula1>SUMPRODUCT(--($A$2:$A$51=A31))=1</formula1>
    </dataValidation>
    <dataValidation type="custom" allowBlank="1" showErrorMessage="1" errorTitle="Duplicate ID" error="Each Van ID must be unique." sqref="A32">
      <formula1>SUMPRODUCT(--($A$2:$A$51=A32))=1</formula1>
    </dataValidation>
    <dataValidation type="custom" allowBlank="1" showErrorMessage="1" errorTitle="Duplicate ID" error="Each Van ID must be unique." sqref="A33">
      <formula1>SUMPRODUCT(--($A$2:$A$51=A33))=1</formula1>
    </dataValidation>
    <dataValidation type="custom" allowBlank="1" showErrorMessage="1" errorTitle="Duplicate ID" error="Each Van ID must be unique." sqref="A34">
      <formula1>SUMPRODUCT(--($A$2:$A$51=A34))=1</formula1>
    </dataValidation>
    <dataValidation type="custom" allowBlank="1" showErrorMessage="1" errorTitle="Duplicate ID" error="Each Van ID must be unique." sqref="A35">
      <formula1>SUMPRODUCT(--($A$2:$A$51=A35))=1</formula1>
    </dataValidation>
    <dataValidation type="custom" allowBlank="1" showErrorMessage="1" errorTitle="Duplicate ID" error="Each Van ID must be unique." sqref="A36">
      <formula1>SUMPRODUCT(--($A$2:$A$51=A36))=1</formula1>
    </dataValidation>
    <dataValidation type="custom" allowBlank="1" showErrorMessage="1" errorTitle="Duplicate ID" error="Each Van ID must be unique." sqref="A37">
      <formula1>SUMPRODUCT(--($A$2:$A$51=A37))=1</formula1>
    </dataValidation>
    <dataValidation type="custom" allowBlank="1" showErrorMessage="1" errorTitle="Duplicate ID" error="Each Van ID must be unique." sqref="A38">
      <formula1>SUMPRODUCT(--($A$2:$A$51=A38))=1</formula1>
    </dataValidation>
    <dataValidation type="custom" allowBlank="1" showErrorMessage="1" errorTitle="Duplicate ID" error="Each Van ID must be unique." sqref="A39">
      <formula1>SUMPRODUCT(--($A$2:$A$51=A39))=1</formula1>
    </dataValidation>
    <dataValidation type="custom" allowBlank="1" showErrorMessage="1" errorTitle="Duplicate ID" error="Each Van ID must be unique." sqref="A4">
      <formula1>SUMPRODUCT(--($A$2:$A$51=A4))=1</formula1>
    </dataValidation>
    <dataValidation type="custom" allowBlank="1" showErrorMessage="1" errorTitle="Duplicate ID" error="Each Van ID must be unique." sqref="A40">
      <formula1>SUMPRODUCT(--($A$2:$A$51=A40))=1</formula1>
    </dataValidation>
    <dataValidation type="custom" allowBlank="1" showErrorMessage="1" errorTitle="Duplicate ID" error="Each Van ID must be unique." sqref="A41">
      <formula1>SUMPRODUCT(--($A$2:$A$51=A41))=1</formula1>
    </dataValidation>
    <dataValidation type="custom" allowBlank="1" showErrorMessage="1" errorTitle="Duplicate ID" error="Each Van ID must be unique." sqref="A42">
      <formula1>SUMPRODUCT(--($A$2:$A$51=A42))=1</formula1>
    </dataValidation>
    <dataValidation type="custom" allowBlank="1" showErrorMessage="1" errorTitle="Duplicate ID" error="Each Van ID must be unique." sqref="A43">
      <formula1>SUMPRODUCT(--($A$2:$A$51=A43))=1</formula1>
    </dataValidation>
    <dataValidation type="custom" allowBlank="1" showErrorMessage="1" errorTitle="Duplicate ID" error="Each Van ID must be unique." sqref="A44">
      <formula1>SUMPRODUCT(--($A$2:$A$51=A44))=1</formula1>
    </dataValidation>
    <dataValidation type="custom" allowBlank="1" showErrorMessage="1" errorTitle="Duplicate ID" error="Each Van ID must be unique." sqref="A45">
      <formula1>SUMPRODUCT(--($A$2:$A$51=A45))=1</formula1>
    </dataValidation>
    <dataValidation type="custom" allowBlank="1" showErrorMessage="1" errorTitle="Duplicate ID" error="Each Van ID must be unique." sqref="A46">
      <formula1>SUMPRODUCT(--($A$2:$A$51=A46))=1</formula1>
    </dataValidation>
    <dataValidation type="custom" allowBlank="1" showErrorMessage="1" errorTitle="Duplicate ID" error="Each Van ID must be unique." sqref="A47">
      <formula1>SUMPRODUCT(--($A$2:$A$51=A47))=1</formula1>
    </dataValidation>
    <dataValidation type="custom" allowBlank="1" showErrorMessage="1" errorTitle="Duplicate ID" error="Each Van ID must be unique." sqref="A48">
      <formula1>SUMPRODUCT(--($A$2:$A$51=A48))=1</formula1>
    </dataValidation>
    <dataValidation type="custom" allowBlank="1" showErrorMessage="1" errorTitle="Duplicate ID" error="Each Van ID must be unique." sqref="A49">
      <formula1>SUMPRODUCT(--($A$2:$A$51=A49))=1</formula1>
    </dataValidation>
    <dataValidation type="custom" allowBlank="1" showErrorMessage="1" errorTitle="Duplicate ID" error="Each Van ID must be unique." sqref="A5">
      <formula1>SUMPRODUCT(--($A$2:$A$51=A5))=1</formula1>
    </dataValidation>
    <dataValidation type="custom" allowBlank="1" showErrorMessage="1" errorTitle="Duplicate ID" error="Each Van ID must be unique." sqref="A50">
      <formula1>SUMPRODUCT(--($A$2:$A$51=A50))=1</formula1>
    </dataValidation>
    <dataValidation type="custom" allowBlank="1" showErrorMessage="1" errorTitle="Duplicate ID" error="Each Van ID must be unique." sqref="A51">
      <formula1>SUMPRODUCT(--($A$2:$A$51=A51))=1</formula1>
    </dataValidation>
    <dataValidation type="custom" allowBlank="1" showErrorMessage="1" errorTitle="Duplicate ID" error="Each Van ID must be unique." sqref="A6">
      <formula1>SUMPRODUCT(--($A$2:$A$51=A6))=1</formula1>
    </dataValidation>
    <dataValidation type="custom" allowBlank="1" showErrorMessage="1" errorTitle="Duplicate ID" error="Each Van ID must be unique." sqref="A7">
      <formula1>SUMPRODUCT(--($A$2:$A$51=A7))=1</formula1>
    </dataValidation>
    <dataValidation type="custom" allowBlank="1" showErrorMessage="1" errorTitle="Duplicate ID" error="Each Van ID must be unique." sqref="A8">
      <formula1>SUMPRODUCT(--($A$2:$A$51=A8))=1</formula1>
    </dataValidation>
    <dataValidation type="custom" allowBlank="1" showErrorMessage="1" errorTitle="Duplicate ID" error="Each Van ID must be unique." sqref="A9">
      <formula1>SUMPRODUCT(--($A$2:$A$51=A9))=1</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1"/>
  <sheetViews>
    <sheetView workbookViewId="0">
      <pane ySplit="1" topLeftCell="A2" activePane="bottomLeft" state="frozen"/>
      <selection pane="bottomLeft"/>
    </sheetView>
  </sheetViews>
  <sheetFormatPr defaultRowHeight="15" outlineLevelRow="0" outlineLevelCol="0" x14ac:dyDescent="55"/>
  <cols>
    <col min="2" max="2" width="30" customWidth="1"/>
    <col min="3" max="3" width="12" customWidth="1"/>
    <col min="4" max="4" width="13" customWidth="1"/>
  </cols>
  <sheetData>
    <row r="1" ht="34" customHeight="1" spans="1:4" x14ac:dyDescent="0.25">
      <c r="A1" s="11" t="s">
        <v>43</v>
      </c>
      <c r="B1" s="11" t="s">
        <v>44</v>
      </c>
      <c r="C1" s="11" t="s">
        <v>45</v>
      </c>
      <c r="D1" s="11" t="s">
        <v>38</v>
      </c>
    </row>
    <row r="2" spans="1:4" x14ac:dyDescent="0.25">
      <c r="A2" s="12" t="s">
        <v>46</v>
      </c>
      <c r="B2" s="13" t="s">
        <v>47</v>
      </c>
      <c r="C2" s="17">
        <v>18.4</v>
      </c>
      <c r="D2" s="16" t="str">
        <f>IF(COUNTA($A2:$C2)=0,"",IF($A2="","Check ID",IF(SUMPRODUCT(--(Parts!$A$2:$A$201=$A2))&gt;1,"Duplicate ID",IF(NOT(AND(ISNUMBER(C2),N(C2)&gt;=0,N(C2)&lt;=1000000)),"Check inputs","OK"))))</f>
        <v>OK</v>
      </c>
    </row>
    <row r="3" spans="1:4" x14ac:dyDescent="0.25">
      <c r="A3" s="12" t="s">
        <v>48</v>
      </c>
      <c r="B3" s="13" t="s">
        <v>49</v>
      </c>
      <c r="C3" s="17">
        <v>24.75</v>
      </c>
      <c r="D3" s="16" t="str">
        <f>IF(COUNTA($A3:$C3)=0,"",IF($A3="","Check ID",IF(SUMPRODUCT(--(Parts!$A$2:$A$201=$A3))&gt;1,"Duplicate ID",IF(NOT(AND(ISNUMBER(C3),N(C3)&gt;=0,N(C3)&lt;=1000000)),"Check inputs","OK"))))</f>
        <v>OK</v>
      </c>
    </row>
    <row r="4" spans="1:4" x14ac:dyDescent="0.25">
      <c r="A4" s="12" t="s">
        <v>50</v>
      </c>
      <c r="B4" s="13" t="s">
        <v>51</v>
      </c>
      <c r="C4" s="17">
        <v>6.2</v>
      </c>
      <c r="D4" s="16" t="str">
        <f>IF(COUNTA($A4:$C4)=0,"",IF($A4="","Check ID",IF(SUMPRODUCT(--(Parts!$A$2:$A$201=$A4))&gt;1,"Duplicate ID",IF(NOT(AND(ISNUMBER(C4),N(C4)&gt;=0,N(C4)&lt;=1000000)),"Check inputs","OK"))))</f>
        <v>OK</v>
      </c>
    </row>
    <row r="5" spans="1:4" x14ac:dyDescent="0.25">
      <c r="A5" s="12" t="s">
        <v>52</v>
      </c>
      <c r="B5" s="13" t="s">
        <v>53</v>
      </c>
      <c r="C5" s="17">
        <v>7.5</v>
      </c>
      <c r="D5" s="16" t="str">
        <f>IF(COUNTA($A5:$C5)=0,"",IF($A5="","Check ID",IF(SUMPRODUCT(--(Parts!$A$2:$A$201=$A5))&gt;1,"Duplicate ID",IF(NOT(AND(ISNUMBER(C5),N(C5)&gt;=0,N(C5)&lt;=1000000)),"Check inputs","OK"))))</f>
        <v>OK</v>
      </c>
    </row>
    <row r="6" spans="1:4" x14ac:dyDescent="0.25">
      <c r="A6" s="12" t="s">
        <v>54</v>
      </c>
      <c r="B6" s="13" t="s">
        <v>55</v>
      </c>
      <c r="C6" s="17">
        <v>68</v>
      </c>
      <c r="D6" s="16" t="str">
        <f>IF(COUNTA($A6:$C6)=0,"",IF($A6="","Check ID",IF(SUMPRODUCT(--(Parts!$A$2:$A$201=$A6))&gt;1,"Duplicate ID",IF(NOT(AND(ISNUMBER(C6),N(C6)&gt;=0,N(C6)&lt;=1000000)),"Check inputs","OK"))))</f>
        <v>OK</v>
      </c>
    </row>
    <row r="7" spans="1:4" x14ac:dyDescent="0.25">
      <c r="A7" s="12" t="s">
        <v>56</v>
      </c>
      <c r="B7" s="13" t="s">
        <v>57</v>
      </c>
      <c r="C7" s="17">
        <v>39</v>
      </c>
      <c r="D7" s="16" t="str">
        <f>IF(COUNTA($A7:$C7)=0,"",IF($A7="","Check ID",IF(SUMPRODUCT(--(Parts!$A$2:$A$201=$A7))&gt;1,"Duplicate ID",IF(NOT(AND(ISNUMBER(C7),N(C7)&gt;=0,N(C7)&lt;=1000000)),"Check inputs","OK"))))</f>
        <v>OK</v>
      </c>
    </row>
    <row r="8" spans="1:4" x14ac:dyDescent="0.25">
      <c r="A8" s="12"/>
      <c r="B8" s="13"/>
      <c r="C8" s="17"/>
      <c r="D8" s="16" t="str">
        <f>IF(COUNTA($A8:$C8)=0,"",IF($A8="","Check ID",IF(SUMPRODUCT(--(Parts!$A$2:$A$201=$A8))&gt;1,"Duplicate ID",IF(NOT(AND(ISNUMBER(C8),N(C8)&gt;=0,N(C8)&lt;=1000000)),"Check inputs","OK"))))</f>
        <v/>
      </c>
    </row>
    <row r="9" spans="1:4" x14ac:dyDescent="0.25">
      <c r="A9" s="12"/>
      <c r="B9" s="13"/>
      <c r="C9" s="17"/>
      <c r="D9" s="16" t="str">
        <f>IF(COUNTA($A9:$C9)=0,"",IF($A9="","Check ID",IF(SUMPRODUCT(--(Parts!$A$2:$A$201=$A9))&gt;1,"Duplicate ID",IF(NOT(AND(ISNUMBER(C9),N(C9)&gt;=0,N(C9)&lt;=1000000)),"Check inputs","OK"))))</f>
        <v/>
      </c>
    </row>
    <row r="10" spans="1:4" x14ac:dyDescent="0.25">
      <c r="A10" s="12"/>
      <c r="B10" s="13"/>
      <c r="C10" s="17"/>
      <c r="D10" s="16" t="str">
        <f>IF(COUNTA($A10:$C10)=0,"",IF($A10="","Check ID",IF(SUMPRODUCT(--(Parts!$A$2:$A$201=$A10))&gt;1,"Duplicate ID",IF(NOT(AND(ISNUMBER(C10),N(C10)&gt;=0,N(C10)&lt;=1000000)),"Check inputs","OK"))))</f>
        <v/>
      </c>
    </row>
    <row r="11" spans="1:4" x14ac:dyDescent="0.25">
      <c r="A11" s="12"/>
      <c r="B11" s="13"/>
      <c r="C11" s="17"/>
      <c r="D11" s="16" t="str">
        <f>IF(COUNTA($A11:$C11)=0,"",IF($A11="","Check ID",IF(SUMPRODUCT(--(Parts!$A$2:$A$201=$A11))&gt;1,"Duplicate ID",IF(NOT(AND(ISNUMBER(C11),N(C11)&gt;=0,N(C11)&lt;=1000000)),"Check inputs","OK"))))</f>
        <v/>
      </c>
    </row>
    <row r="12" spans="1:4" x14ac:dyDescent="0.25">
      <c r="A12" s="12"/>
      <c r="B12" s="13"/>
      <c r="C12" s="17"/>
      <c r="D12" s="16" t="str">
        <f>IF(COUNTA($A12:$C12)=0,"",IF($A12="","Check ID",IF(SUMPRODUCT(--(Parts!$A$2:$A$201=$A12))&gt;1,"Duplicate ID",IF(NOT(AND(ISNUMBER(C12),N(C12)&gt;=0,N(C12)&lt;=1000000)),"Check inputs","OK"))))</f>
        <v/>
      </c>
    </row>
    <row r="13" spans="1:4" x14ac:dyDescent="0.25">
      <c r="A13" s="12"/>
      <c r="B13" s="13"/>
      <c r="C13" s="17"/>
      <c r="D13" s="16" t="str">
        <f>IF(COUNTA($A13:$C13)=0,"",IF($A13="","Check ID",IF(SUMPRODUCT(--(Parts!$A$2:$A$201=$A13))&gt;1,"Duplicate ID",IF(NOT(AND(ISNUMBER(C13),N(C13)&gt;=0,N(C13)&lt;=1000000)),"Check inputs","OK"))))</f>
        <v/>
      </c>
    </row>
    <row r="14" spans="1:4" x14ac:dyDescent="0.25">
      <c r="A14" s="12"/>
      <c r="B14" s="13"/>
      <c r="C14" s="17"/>
      <c r="D14" s="16" t="str">
        <f>IF(COUNTA($A14:$C14)=0,"",IF($A14="","Check ID",IF(SUMPRODUCT(--(Parts!$A$2:$A$201=$A14))&gt;1,"Duplicate ID",IF(NOT(AND(ISNUMBER(C14),N(C14)&gt;=0,N(C14)&lt;=1000000)),"Check inputs","OK"))))</f>
        <v/>
      </c>
    </row>
    <row r="15" spans="1:4" x14ac:dyDescent="0.25">
      <c r="A15" s="12"/>
      <c r="B15" s="13"/>
      <c r="C15" s="17"/>
      <c r="D15" s="16" t="str">
        <f>IF(COUNTA($A15:$C15)=0,"",IF($A15="","Check ID",IF(SUMPRODUCT(--(Parts!$A$2:$A$201=$A15))&gt;1,"Duplicate ID",IF(NOT(AND(ISNUMBER(C15),N(C15)&gt;=0,N(C15)&lt;=1000000)),"Check inputs","OK"))))</f>
        <v/>
      </c>
    </row>
    <row r="16" spans="1:4" x14ac:dyDescent="0.25">
      <c r="A16" s="12"/>
      <c r="B16" s="13"/>
      <c r="C16" s="17"/>
      <c r="D16" s="16" t="str">
        <f>IF(COUNTA($A16:$C16)=0,"",IF($A16="","Check ID",IF(SUMPRODUCT(--(Parts!$A$2:$A$201=$A16))&gt;1,"Duplicate ID",IF(NOT(AND(ISNUMBER(C16),N(C16)&gt;=0,N(C16)&lt;=1000000)),"Check inputs","OK"))))</f>
        <v/>
      </c>
    </row>
    <row r="17" spans="1:4" x14ac:dyDescent="0.25">
      <c r="A17" s="12"/>
      <c r="B17" s="13"/>
      <c r="C17" s="17"/>
      <c r="D17" s="16" t="str">
        <f>IF(COUNTA($A17:$C17)=0,"",IF($A17="","Check ID",IF(SUMPRODUCT(--(Parts!$A$2:$A$201=$A17))&gt;1,"Duplicate ID",IF(NOT(AND(ISNUMBER(C17),N(C17)&gt;=0,N(C17)&lt;=1000000)),"Check inputs","OK"))))</f>
        <v/>
      </c>
    </row>
    <row r="18" spans="1:4" x14ac:dyDescent="0.25">
      <c r="A18" s="12"/>
      <c r="B18" s="13"/>
      <c r="C18" s="17"/>
      <c r="D18" s="16" t="str">
        <f>IF(COUNTA($A18:$C18)=0,"",IF($A18="","Check ID",IF(SUMPRODUCT(--(Parts!$A$2:$A$201=$A18))&gt;1,"Duplicate ID",IF(NOT(AND(ISNUMBER(C18),N(C18)&gt;=0,N(C18)&lt;=1000000)),"Check inputs","OK"))))</f>
        <v/>
      </c>
    </row>
    <row r="19" spans="1:4" x14ac:dyDescent="0.25">
      <c r="A19" s="12"/>
      <c r="B19" s="13"/>
      <c r="C19" s="17"/>
      <c r="D19" s="16" t="str">
        <f>IF(COUNTA($A19:$C19)=0,"",IF($A19="","Check ID",IF(SUMPRODUCT(--(Parts!$A$2:$A$201=$A19))&gt;1,"Duplicate ID",IF(NOT(AND(ISNUMBER(C19),N(C19)&gt;=0,N(C19)&lt;=1000000)),"Check inputs","OK"))))</f>
        <v/>
      </c>
    </row>
    <row r="20" spans="1:4" x14ac:dyDescent="0.25">
      <c r="A20" s="12"/>
      <c r="B20" s="13"/>
      <c r="C20" s="17"/>
      <c r="D20" s="16" t="str">
        <f>IF(COUNTA($A20:$C20)=0,"",IF($A20="","Check ID",IF(SUMPRODUCT(--(Parts!$A$2:$A$201=$A20))&gt;1,"Duplicate ID",IF(NOT(AND(ISNUMBER(C20),N(C20)&gt;=0,N(C20)&lt;=1000000)),"Check inputs","OK"))))</f>
        <v/>
      </c>
    </row>
    <row r="21" spans="1:4" x14ac:dyDescent="0.25">
      <c r="A21" s="12"/>
      <c r="B21" s="13"/>
      <c r="C21" s="17"/>
      <c r="D21" s="16" t="str">
        <f>IF(COUNTA($A21:$C21)=0,"",IF($A21="","Check ID",IF(SUMPRODUCT(--(Parts!$A$2:$A$201=$A21))&gt;1,"Duplicate ID",IF(NOT(AND(ISNUMBER(C21),N(C21)&gt;=0,N(C21)&lt;=1000000)),"Check inputs","OK"))))</f>
        <v/>
      </c>
    </row>
    <row r="22" spans="1:4" x14ac:dyDescent="0.25">
      <c r="A22" s="12"/>
      <c r="B22" s="13"/>
      <c r="C22" s="17"/>
      <c r="D22" s="16" t="str">
        <f>IF(COUNTA($A22:$C22)=0,"",IF($A22="","Check ID",IF(SUMPRODUCT(--(Parts!$A$2:$A$201=$A22))&gt;1,"Duplicate ID",IF(NOT(AND(ISNUMBER(C22),N(C22)&gt;=0,N(C22)&lt;=1000000)),"Check inputs","OK"))))</f>
        <v/>
      </c>
    </row>
    <row r="23" spans="1:4" x14ac:dyDescent="0.25">
      <c r="A23" s="12"/>
      <c r="B23" s="13"/>
      <c r="C23" s="17"/>
      <c r="D23" s="16" t="str">
        <f>IF(COUNTA($A23:$C23)=0,"",IF($A23="","Check ID",IF(SUMPRODUCT(--(Parts!$A$2:$A$201=$A23))&gt;1,"Duplicate ID",IF(NOT(AND(ISNUMBER(C23),N(C23)&gt;=0,N(C23)&lt;=1000000)),"Check inputs","OK"))))</f>
        <v/>
      </c>
    </row>
    <row r="24" spans="1:4" x14ac:dyDescent="0.25">
      <c r="A24" s="12"/>
      <c r="B24" s="13"/>
      <c r="C24" s="17"/>
      <c r="D24" s="16" t="str">
        <f>IF(COUNTA($A24:$C24)=0,"",IF($A24="","Check ID",IF(SUMPRODUCT(--(Parts!$A$2:$A$201=$A24))&gt;1,"Duplicate ID",IF(NOT(AND(ISNUMBER(C24),N(C24)&gt;=0,N(C24)&lt;=1000000)),"Check inputs","OK"))))</f>
        <v/>
      </c>
    </row>
    <row r="25" spans="1:4" x14ac:dyDescent="0.25">
      <c r="A25" s="12"/>
      <c r="B25" s="13"/>
      <c r="C25" s="17"/>
      <c r="D25" s="16" t="str">
        <f>IF(COUNTA($A25:$C25)=0,"",IF($A25="","Check ID",IF(SUMPRODUCT(--(Parts!$A$2:$A$201=$A25))&gt;1,"Duplicate ID",IF(NOT(AND(ISNUMBER(C25),N(C25)&gt;=0,N(C25)&lt;=1000000)),"Check inputs","OK"))))</f>
        <v/>
      </c>
    </row>
    <row r="26" spans="1:4" x14ac:dyDescent="0.25">
      <c r="A26" s="12"/>
      <c r="B26" s="13"/>
      <c r="C26" s="17"/>
      <c r="D26" s="16" t="str">
        <f>IF(COUNTA($A26:$C26)=0,"",IF($A26="","Check ID",IF(SUMPRODUCT(--(Parts!$A$2:$A$201=$A26))&gt;1,"Duplicate ID",IF(NOT(AND(ISNUMBER(C26),N(C26)&gt;=0,N(C26)&lt;=1000000)),"Check inputs","OK"))))</f>
        <v/>
      </c>
    </row>
    <row r="27" spans="1:4" x14ac:dyDescent="0.25">
      <c r="A27" s="12"/>
      <c r="B27" s="13"/>
      <c r="C27" s="17"/>
      <c r="D27" s="16" t="str">
        <f>IF(COUNTA($A27:$C27)=0,"",IF($A27="","Check ID",IF(SUMPRODUCT(--(Parts!$A$2:$A$201=$A27))&gt;1,"Duplicate ID",IF(NOT(AND(ISNUMBER(C27),N(C27)&gt;=0,N(C27)&lt;=1000000)),"Check inputs","OK"))))</f>
        <v/>
      </c>
    </row>
    <row r="28" spans="1:4" x14ac:dyDescent="0.25">
      <c r="A28" s="12"/>
      <c r="B28" s="13"/>
      <c r="C28" s="17"/>
      <c r="D28" s="16" t="str">
        <f>IF(COUNTA($A28:$C28)=0,"",IF($A28="","Check ID",IF(SUMPRODUCT(--(Parts!$A$2:$A$201=$A28))&gt;1,"Duplicate ID",IF(NOT(AND(ISNUMBER(C28),N(C28)&gt;=0,N(C28)&lt;=1000000)),"Check inputs","OK"))))</f>
        <v/>
      </c>
    </row>
    <row r="29" spans="1:4" x14ac:dyDescent="0.25">
      <c r="A29" s="12"/>
      <c r="B29" s="13"/>
      <c r="C29" s="17"/>
      <c r="D29" s="16" t="str">
        <f>IF(COUNTA($A29:$C29)=0,"",IF($A29="","Check ID",IF(SUMPRODUCT(--(Parts!$A$2:$A$201=$A29))&gt;1,"Duplicate ID",IF(NOT(AND(ISNUMBER(C29),N(C29)&gt;=0,N(C29)&lt;=1000000)),"Check inputs","OK"))))</f>
        <v/>
      </c>
    </row>
    <row r="30" spans="1:4" x14ac:dyDescent="0.25">
      <c r="A30" s="12"/>
      <c r="B30" s="13"/>
      <c r="C30" s="17"/>
      <c r="D30" s="16" t="str">
        <f>IF(COUNTA($A30:$C30)=0,"",IF($A30="","Check ID",IF(SUMPRODUCT(--(Parts!$A$2:$A$201=$A30))&gt;1,"Duplicate ID",IF(NOT(AND(ISNUMBER(C30),N(C30)&gt;=0,N(C30)&lt;=1000000)),"Check inputs","OK"))))</f>
        <v/>
      </c>
    </row>
    <row r="31" spans="1:4" x14ac:dyDescent="0.25">
      <c r="A31" s="12"/>
      <c r="B31" s="13"/>
      <c r="C31" s="17"/>
      <c r="D31" s="16" t="str">
        <f>IF(COUNTA($A31:$C31)=0,"",IF($A31="","Check ID",IF(SUMPRODUCT(--(Parts!$A$2:$A$201=$A31))&gt;1,"Duplicate ID",IF(NOT(AND(ISNUMBER(C31),N(C31)&gt;=0,N(C31)&lt;=1000000)),"Check inputs","OK"))))</f>
        <v/>
      </c>
    </row>
    <row r="32" spans="1:4" x14ac:dyDescent="0.25">
      <c r="A32" s="12"/>
      <c r="B32" s="13"/>
      <c r="C32" s="17"/>
      <c r="D32" s="16" t="str">
        <f>IF(COUNTA($A32:$C32)=0,"",IF($A32="","Check ID",IF(SUMPRODUCT(--(Parts!$A$2:$A$201=$A32))&gt;1,"Duplicate ID",IF(NOT(AND(ISNUMBER(C32),N(C32)&gt;=0,N(C32)&lt;=1000000)),"Check inputs","OK"))))</f>
        <v/>
      </c>
    </row>
    <row r="33" spans="1:4" x14ac:dyDescent="0.25">
      <c r="A33" s="12"/>
      <c r="B33" s="13"/>
      <c r="C33" s="17"/>
      <c r="D33" s="16" t="str">
        <f>IF(COUNTA($A33:$C33)=0,"",IF($A33="","Check ID",IF(SUMPRODUCT(--(Parts!$A$2:$A$201=$A33))&gt;1,"Duplicate ID",IF(NOT(AND(ISNUMBER(C33),N(C33)&gt;=0,N(C33)&lt;=1000000)),"Check inputs","OK"))))</f>
        <v/>
      </c>
    </row>
    <row r="34" spans="1:4" x14ac:dyDescent="0.25">
      <c r="A34" s="12"/>
      <c r="B34" s="13"/>
      <c r="C34" s="17"/>
      <c r="D34" s="16" t="str">
        <f>IF(COUNTA($A34:$C34)=0,"",IF($A34="","Check ID",IF(SUMPRODUCT(--(Parts!$A$2:$A$201=$A34))&gt;1,"Duplicate ID",IF(NOT(AND(ISNUMBER(C34),N(C34)&gt;=0,N(C34)&lt;=1000000)),"Check inputs","OK"))))</f>
        <v/>
      </c>
    </row>
    <row r="35" spans="1:4" x14ac:dyDescent="0.25">
      <c r="A35" s="12"/>
      <c r="B35" s="13"/>
      <c r="C35" s="17"/>
      <c r="D35" s="16" t="str">
        <f>IF(COUNTA($A35:$C35)=0,"",IF($A35="","Check ID",IF(SUMPRODUCT(--(Parts!$A$2:$A$201=$A35))&gt;1,"Duplicate ID",IF(NOT(AND(ISNUMBER(C35),N(C35)&gt;=0,N(C35)&lt;=1000000)),"Check inputs","OK"))))</f>
        <v/>
      </c>
    </row>
    <row r="36" spans="1:4" x14ac:dyDescent="0.25">
      <c r="A36" s="12"/>
      <c r="B36" s="13"/>
      <c r="C36" s="17"/>
      <c r="D36" s="16" t="str">
        <f>IF(COUNTA($A36:$C36)=0,"",IF($A36="","Check ID",IF(SUMPRODUCT(--(Parts!$A$2:$A$201=$A36))&gt;1,"Duplicate ID",IF(NOT(AND(ISNUMBER(C36),N(C36)&gt;=0,N(C36)&lt;=1000000)),"Check inputs","OK"))))</f>
        <v/>
      </c>
    </row>
    <row r="37" spans="1:4" x14ac:dyDescent="0.25">
      <c r="A37" s="12"/>
      <c r="B37" s="13"/>
      <c r="C37" s="17"/>
      <c r="D37" s="16" t="str">
        <f>IF(COUNTA($A37:$C37)=0,"",IF($A37="","Check ID",IF(SUMPRODUCT(--(Parts!$A$2:$A$201=$A37))&gt;1,"Duplicate ID",IF(NOT(AND(ISNUMBER(C37),N(C37)&gt;=0,N(C37)&lt;=1000000)),"Check inputs","OK"))))</f>
        <v/>
      </c>
    </row>
    <row r="38" spans="1:4" x14ac:dyDescent="0.25">
      <c r="A38" s="12"/>
      <c r="B38" s="13"/>
      <c r="C38" s="17"/>
      <c r="D38" s="16" t="str">
        <f>IF(COUNTA($A38:$C38)=0,"",IF($A38="","Check ID",IF(SUMPRODUCT(--(Parts!$A$2:$A$201=$A38))&gt;1,"Duplicate ID",IF(NOT(AND(ISNUMBER(C38),N(C38)&gt;=0,N(C38)&lt;=1000000)),"Check inputs","OK"))))</f>
        <v/>
      </c>
    </row>
    <row r="39" spans="1:4" x14ac:dyDescent="0.25">
      <c r="A39" s="12"/>
      <c r="B39" s="13"/>
      <c r="C39" s="17"/>
      <c r="D39" s="16" t="str">
        <f>IF(COUNTA($A39:$C39)=0,"",IF($A39="","Check ID",IF(SUMPRODUCT(--(Parts!$A$2:$A$201=$A39))&gt;1,"Duplicate ID",IF(NOT(AND(ISNUMBER(C39),N(C39)&gt;=0,N(C39)&lt;=1000000)),"Check inputs","OK"))))</f>
        <v/>
      </c>
    </row>
    <row r="40" spans="1:4" x14ac:dyDescent="0.25">
      <c r="A40" s="12"/>
      <c r="B40" s="13"/>
      <c r="C40" s="17"/>
      <c r="D40" s="16" t="str">
        <f>IF(COUNTA($A40:$C40)=0,"",IF($A40="","Check ID",IF(SUMPRODUCT(--(Parts!$A$2:$A$201=$A40))&gt;1,"Duplicate ID",IF(NOT(AND(ISNUMBER(C40),N(C40)&gt;=0,N(C40)&lt;=1000000)),"Check inputs","OK"))))</f>
        <v/>
      </c>
    </row>
    <row r="41" spans="1:4" x14ac:dyDescent="0.25">
      <c r="A41" s="12"/>
      <c r="B41" s="13"/>
      <c r="C41" s="17"/>
      <c r="D41" s="16" t="str">
        <f>IF(COUNTA($A41:$C41)=0,"",IF($A41="","Check ID",IF(SUMPRODUCT(--(Parts!$A$2:$A$201=$A41))&gt;1,"Duplicate ID",IF(NOT(AND(ISNUMBER(C41),N(C41)&gt;=0,N(C41)&lt;=1000000)),"Check inputs","OK"))))</f>
        <v/>
      </c>
    </row>
    <row r="42" spans="1:4" x14ac:dyDescent="0.25">
      <c r="A42" s="12"/>
      <c r="B42" s="13"/>
      <c r="C42" s="17"/>
      <c r="D42" s="16" t="str">
        <f>IF(COUNTA($A42:$C42)=0,"",IF($A42="","Check ID",IF(SUMPRODUCT(--(Parts!$A$2:$A$201=$A42))&gt;1,"Duplicate ID",IF(NOT(AND(ISNUMBER(C42),N(C42)&gt;=0,N(C42)&lt;=1000000)),"Check inputs","OK"))))</f>
        <v/>
      </c>
    </row>
    <row r="43" spans="1:4" x14ac:dyDescent="0.25">
      <c r="A43" s="12"/>
      <c r="B43" s="13"/>
      <c r="C43" s="17"/>
      <c r="D43" s="16" t="str">
        <f>IF(COUNTA($A43:$C43)=0,"",IF($A43="","Check ID",IF(SUMPRODUCT(--(Parts!$A$2:$A$201=$A43))&gt;1,"Duplicate ID",IF(NOT(AND(ISNUMBER(C43),N(C43)&gt;=0,N(C43)&lt;=1000000)),"Check inputs","OK"))))</f>
        <v/>
      </c>
    </row>
    <row r="44" spans="1:4" x14ac:dyDescent="0.25">
      <c r="A44" s="12"/>
      <c r="B44" s="13"/>
      <c r="C44" s="17"/>
      <c r="D44" s="16" t="str">
        <f>IF(COUNTA($A44:$C44)=0,"",IF($A44="","Check ID",IF(SUMPRODUCT(--(Parts!$A$2:$A$201=$A44))&gt;1,"Duplicate ID",IF(NOT(AND(ISNUMBER(C44),N(C44)&gt;=0,N(C44)&lt;=1000000)),"Check inputs","OK"))))</f>
        <v/>
      </c>
    </row>
    <row r="45" spans="1:4" x14ac:dyDescent="0.25">
      <c r="A45" s="12"/>
      <c r="B45" s="13"/>
      <c r="C45" s="17"/>
      <c r="D45" s="16" t="str">
        <f>IF(COUNTA($A45:$C45)=0,"",IF($A45="","Check ID",IF(SUMPRODUCT(--(Parts!$A$2:$A$201=$A45))&gt;1,"Duplicate ID",IF(NOT(AND(ISNUMBER(C45),N(C45)&gt;=0,N(C45)&lt;=1000000)),"Check inputs","OK"))))</f>
        <v/>
      </c>
    </row>
    <row r="46" spans="1:4" x14ac:dyDescent="0.25">
      <c r="A46" s="12"/>
      <c r="B46" s="13"/>
      <c r="C46" s="17"/>
      <c r="D46" s="16" t="str">
        <f>IF(COUNTA($A46:$C46)=0,"",IF($A46="","Check ID",IF(SUMPRODUCT(--(Parts!$A$2:$A$201=$A46))&gt;1,"Duplicate ID",IF(NOT(AND(ISNUMBER(C46),N(C46)&gt;=0,N(C46)&lt;=1000000)),"Check inputs","OK"))))</f>
        <v/>
      </c>
    </row>
    <row r="47" spans="1:4" x14ac:dyDescent="0.25">
      <c r="A47" s="12"/>
      <c r="B47" s="13"/>
      <c r="C47" s="17"/>
      <c r="D47" s="16" t="str">
        <f>IF(COUNTA($A47:$C47)=0,"",IF($A47="","Check ID",IF(SUMPRODUCT(--(Parts!$A$2:$A$201=$A47))&gt;1,"Duplicate ID",IF(NOT(AND(ISNUMBER(C47),N(C47)&gt;=0,N(C47)&lt;=1000000)),"Check inputs","OK"))))</f>
        <v/>
      </c>
    </row>
    <row r="48" spans="1:4" x14ac:dyDescent="0.25">
      <c r="A48" s="12"/>
      <c r="B48" s="13"/>
      <c r="C48" s="17"/>
      <c r="D48" s="16" t="str">
        <f>IF(COUNTA($A48:$C48)=0,"",IF($A48="","Check ID",IF(SUMPRODUCT(--(Parts!$A$2:$A$201=$A48))&gt;1,"Duplicate ID",IF(NOT(AND(ISNUMBER(C48),N(C48)&gt;=0,N(C48)&lt;=1000000)),"Check inputs","OK"))))</f>
        <v/>
      </c>
    </row>
    <row r="49" spans="1:4" x14ac:dyDescent="0.25">
      <c r="A49" s="12"/>
      <c r="B49" s="13"/>
      <c r="C49" s="17"/>
      <c r="D49" s="16" t="str">
        <f>IF(COUNTA($A49:$C49)=0,"",IF($A49="","Check ID",IF(SUMPRODUCT(--(Parts!$A$2:$A$201=$A49))&gt;1,"Duplicate ID",IF(NOT(AND(ISNUMBER(C49),N(C49)&gt;=0,N(C49)&lt;=1000000)),"Check inputs","OK"))))</f>
        <v/>
      </c>
    </row>
    <row r="50" spans="1:4" x14ac:dyDescent="0.25">
      <c r="A50" s="12"/>
      <c r="B50" s="13"/>
      <c r="C50" s="17"/>
      <c r="D50" s="16" t="str">
        <f>IF(COUNTA($A50:$C50)=0,"",IF($A50="","Check ID",IF(SUMPRODUCT(--(Parts!$A$2:$A$201=$A50))&gt;1,"Duplicate ID",IF(NOT(AND(ISNUMBER(C50),N(C50)&gt;=0,N(C50)&lt;=1000000)),"Check inputs","OK"))))</f>
        <v/>
      </c>
    </row>
    <row r="51" spans="1:4" x14ac:dyDescent="0.25">
      <c r="A51" s="12"/>
      <c r="B51" s="13"/>
      <c r="C51" s="17"/>
      <c r="D51" s="16" t="str">
        <f>IF(COUNTA($A51:$C51)=0,"",IF($A51="","Check ID",IF(SUMPRODUCT(--(Parts!$A$2:$A$201=$A51))&gt;1,"Duplicate ID",IF(NOT(AND(ISNUMBER(C51),N(C51)&gt;=0,N(C51)&lt;=1000000)),"Check inputs","OK"))))</f>
        <v/>
      </c>
    </row>
    <row r="52" spans="1:4" x14ac:dyDescent="0.25">
      <c r="A52" s="12"/>
      <c r="B52" s="13"/>
      <c r="C52" s="17"/>
      <c r="D52" s="16" t="str">
        <f>IF(COUNTA($A52:$C52)=0,"",IF($A52="","Check ID",IF(SUMPRODUCT(--(Parts!$A$2:$A$201=$A52))&gt;1,"Duplicate ID",IF(NOT(AND(ISNUMBER(C52),N(C52)&gt;=0,N(C52)&lt;=1000000)),"Check inputs","OK"))))</f>
        <v/>
      </c>
    </row>
    <row r="53" spans="1:4" x14ac:dyDescent="0.25">
      <c r="A53" s="12"/>
      <c r="B53" s="13"/>
      <c r="C53" s="17"/>
      <c r="D53" s="16" t="str">
        <f>IF(COUNTA($A53:$C53)=0,"",IF($A53="","Check ID",IF(SUMPRODUCT(--(Parts!$A$2:$A$201=$A53))&gt;1,"Duplicate ID",IF(NOT(AND(ISNUMBER(C53),N(C53)&gt;=0,N(C53)&lt;=1000000)),"Check inputs","OK"))))</f>
        <v/>
      </c>
    </row>
    <row r="54" spans="1:4" x14ac:dyDescent="0.25">
      <c r="A54" s="12"/>
      <c r="B54" s="13"/>
      <c r="C54" s="17"/>
      <c r="D54" s="16" t="str">
        <f>IF(COUNTA($A54:$C54)=0,"",IF($A54="","Check ID",IF(SUMPRODUCT(--(Parts!$A$2:$A$201=$A54))&gt;1,"Duplicate ID",IF(NOT(AND(ISNUMBER(C54),N(C54)&gt;=0,N(C54)&lt;=1000000)),"Check inputs","OK"))))</f>
        <v/>
      </c>
    </row>
    <row r="55" spans="1:4" x14ac:dyDescent="0.25">
      <c r="A55" s="12"/>
      <c r="B55" s="13"/>
      <c r="C55" s="17"/>
      <c r="D55" s="16" t="str">
        <f>IF(COUNTA($A55:$C55)=0,"",IF($A55="","Check ID",IF(SUMPRODUCT(--(Parts!$A$2:$A$201=$A55))&gt;1,"Duplicate ID",IF(NOT(AND(ISNUMBER(C55),N(C55)&gt;=0,N(C55)&lt;=1000000)),"Check inputs","OK"))))</f>
        <v/>
      </c>
    </row>
    <row r="56" spans="1:4" x14ac:dyDescent="0.25">
      <c r="A56" s="12"/>
      <c r="B56" s="13"/>
      <c r="C56" s="17"/>
      <c r="D56" s="16" t="str">
        <f>IF(COUNTA($A56:$C56)=0,"",IF($A56="","Check ID",IF(SUMPRODUCT(--(Parts!$A$2:$A$201=$A56))&gt;1,"Duplicate ID",IF(NOT(AND(ISNUMBER(C56),N(C56)&gt;=0,N(C56)&lt;=1000000)),"Check inputs","OK"))))</f>
        <v/>
      </c>
    </row>
    <row r="57" spans="1:4" x14ac:dyDescent="0.25">
      <c r="A57" s="12"/>
      <c r="B57" s="13"/>
      <c r="C57" s="17"/>
      <c r="D57" s="16" t="str">
        <f>IF(COUNTA($A57:$C57)=0,"",IF($A57="","Check ID",IF(SUMPRODUCT(--(Parts!$A$2:$A$201=$A57))&gt;1,"Duplicate ID",IF(NOT(AND(ISNUMBER(C57),N(C57)&gt;=0,N(C57)&lt;=1000000)),"Check inputs","OK"))))</f>
        <v/>
      </c>
    </row>
    <row r="58" spans="1:4" x14ac:dyDescent="0.25">
      <c r="A58" s="12"/>
      <c r="B58" s="13"/>
      <c r="C58" s="17"/>
      <c r="D58" s="16" t="str">
        <f>IF(COUNTA($A58:$C58)=0,"",IF($A58="","Check ID",IF(SUMPRODUCT(--(Parts!$A$2:$A$201=$A58))&gt;1,"Duplicate ID",IF(NOT(AND(ISNUMBER(C58),N(C58)&gt;=0,N(C58)&lt;=1000000)),"Check inputs","OK"))))</f>
        <v/>
      </c>
    </row>
    <row r="59" spans="1:4" x14ac:dyDescent="0.25">
      <c r="A59" s="12"/>
      <c r="B59" s="13"/>
      <c r="C59" s="17"/>
      <c r="D59" s="16" t="str">
        <f>IF(COUNTA($A59:$C59)=0,"",IF($A59="","Check ID",IF(SUMPRODUCT(--(Parts!$A$2:$A$201=$A59))&gt;1,"Duplicate ID",IF(NOT(AND(ISNUMBER(C59),N(C59)&gt;=0,N(C59)&lt;=1000000)),"Check inputs","OK"))))</f>
        <v/>
      </c>
    </row>
    <row r="60" spans="1:4" x14ac:dyDescent="0.25">
      <c r="A60" s="12"/>
      <c r="B60" s="13"/>
      <c r="C60" s="17"/>
      <c r="D60" s="16" t="str">
        <f>IF(COUNTA($A60:$C60)=0,"",IF($A60="","Check ID",IF(SUMPRODUCT(--(Parts!$A$2:$A$201=$A60))&gt;1,"Duplicate ID",IF(NOT(AND(ISNUMBER(C60),N(C60)&gt;=0,N(C60)&lt;=1000000)),"Check inputs","OK"))))</f>
        <v/>
      </c>
    </row>
    <row r="61" spans="1:4" x14ac:dyDescent="0.25">
      <c r="A61" s="12"/>
      <c r="B61" s="13"/>
      <c r="C61" s="17"/>
      <c r="D61" s="16" t="str">
        <f>IF(COUNTA($A61:$C61)=0,"",IF($A61="","Check ID",IF(SUMPRODUCT(--(Parts!$A$2:$A$201=$A61))&gt;1,"Duplicate ID",IF(NOT(AND(ISNUMBER(C61),N(C61)&gt;=0,N(C61)&lt;=1000000)),"Check inputs","OK"))))</f>
        <v/>
      </c>
    </row>
    <row r="62" spans="1:4" x14ac:dyDescent="0.25">
      <c r="A62" s="12"/>
      <c r="B62" s="13"/>
      <c r="C62" s="17"/>
      <c r="D62" s="16" t="str">
        <f>IF(COUNTA($A62:$C62)=0,"",IF($A62="","Check ID",IF(SUMPRODUCT(--(Parts!$A$2:$A$201=$A62))&gt;1,"Duplicate ID",IF(NOT(AND(ISNUMBER(C62),N(C62)&gt;=0,N(C62)&lt;=1000000)),"Check inputs","OK"))))</f>
        <v/>
      </c>
    </row>
    <row r="63" spans="1:4" x14ac:dyDescent="0.25">
      <c r="A63" s="12"/>
      <c r="B63" s="13"/>
      <c r="C63" s="17"/>
      <c r="D63" s="16" t="str">
        <f>IF(COUNTA($A63:$C63)=0,"",IF($A63="","Check ID",IF(SUMPRODUCT(--(Parts!$A$2:$A$201=$A63))&gt;1,"Duplicate ID",IF(NOT(AND(ISNUMBER(C63),N(C63)&gt;=0,N(C63)&lt;=1000000)),"Check inputs","OK"))))</f>
        <v/>
      </c>
    </row>
    <row r="64" spans="1:4" x14ac:dyDescent="0.25">
      <c r="A64" s="12"/>
      <c r="B64" s="13"/>
      <c r="C64" s="17"/>
      <c r="D64" s="16" t="str">
        <f>IF(COUNTA($A64:$C64)=0,"",IF($A64="","Check ID",IF(SUMPRODUCT(--(Parts!$A$2:$A$201=$A64))&gt;1,"Duplicate ID",IF(NOT(AND(ISNUMBER(C64),N(C64)&gt;=0,N(C64)&lt;=1000000)),"Check inputs","OK"))))</f>
        <v/>
      </c>
    </row>
    <row r="65" spans="1:4" x14ac:dyDescent="0.25">
      <c r="A65" s="12"/>
      <c r="B65" s="13"/>
      <c r="C65" s="17"/>
      <c r="D65" s="16" t="str">
        <f>IF(COUNTA($A65:$C65)=0,"",IF($A65="","Check ID",IF(SUMPRODUCT(--(Parts!$A$2:$A$201=$A65))&gt;1,"Duplicate ID",IF(NOT(AND(ISNUMBER(C65),N(C65)&gt;=0,N(C65)&lt;=1000000)),"Check inputs","OK"))))</f>
        <v/>
      </c>
    </row>
    <row r="66" spans="1:4" x14ac:dyDescent="0.25">
      <c r="A66" s="12"/>
      <c r="B66" s="13"/>
      <c r="C66" s="17"/>
      <c r="D66" s="16" t="str">
        <f>IF(COUNTA($A66:$C66)=0,"",IF($A66="","Check ID",IF(SUMPRODUCT(--(Parts!$A$2:$A$201=$A66))&gt;1,"Duplicate ID",IF(NOT(AND(ISNUMBER(C66),N(C66)&gt;=0,N(C66)&lt;=1000000)),"Check inputs","OK"))))</f>
        <v/>
      </c>
    </row>
    <row r="67" spans="1:4" x14ac:dyDescent="0.25">
      <c r="A67" s="12"/>
      <c r="B67" s="13"/>
      <c r="C67" s="17"/>
      <c r="D67" s="16" t="str">
        <f>IF(COUNTA($A67:$C67)=0,"",IF($A67="","Check ID",IF(SUMPRODUCT(--(Parts!$A$2:$A$201=$A67))&gt;1,"Duplicate ID",IF(NOT(AND(ISNUMBER(C67),N(C67)&gt;=0,N(C67)&lt;=1000000)),"Check inputs","OK"))))</f>
        <v/>
      </c>
    </row>
    <row r="68" spans="1:4" x14ac:dyDescent="0.25">
      <c r="A68" s="12"/>
      <c r="B68" s="13"/>
      <c r="C68" s="17"/>
      <c r="D68" s="16" t="str">
        <f>IF(COUNTA($A68:$C68)=0,"",IF($A68="","Check ID",IF(SUMPRODUCT(--(Parts!$A$2:$A$201=$A68))&gt;1,"Duplicate ID",IF(NOT(AND(ISNUMBER(C68),N(C68)&gt;=0,N(C68)&lt;=1000000)),"Check inputs","OK"))))</f>
        <v/>
      </c>
    </row>
    <row r="69" spans="1:4" x14ac:dyDescent="0.25">
      <c r="A69" s="12"/>
      <c r="B69" s="13"/>
      <c r="C69" s="17"/>
      <c r="D69" s="16" t="str">
        <f>IF(COUNTA($A69:$C69)=0,"",IF($A69="","Check ID",IF(SUMPRODUCT(--(Parts!$A$2:$A$201=$A69))&gt;1,"Duplicate ID",IF(NOT(AND(ISNUMBER(C69),N(C69)&gt;=0,N(C69)&lt;=1000000)),"Check inputs","OK"))))</f>
        <v/>
      </c>
    </row>
    <row r="70" spans="1:4" x14ac:dyDescent="0.25">
      <c r="A70" s="12"/>
      <c r="B70" s="13"/>
      <c r="C70" s="17"/>
      <c r="D70" s="16" t="str">
        <f>IF(COUNTA($A70:$C70)=0,"",IF($A70="","Check ID",IF(SUMPRODUCT(--(Parts!$A$2:$A$201=$A70))&gt;1,"Duplicate ID",IF(NOT(AND(ISNUMBER(C70),N(C70)&gt;=0,N(C70)&lt;=1000000)),"Check inputs","OK"))))</f>
        <v/>
      </c>
    </row>
    <row r="71" spans="1:4" x14ac:dyDescent="0.25">
      <c r="A71" s="12"/>
      <c r="B71" s="13"/>
      <c r="C71" s="17"/>
      <c r="D71" s="16" t="str">
        <f>IF(COUNTA($A71:$C71)=0,"",IF($A71="","Check ID",IF(SUMPRODUCT(--(Parts!$A$2:$A$201=$A71))&gt;1,"Duplicate ID",IF(NOT(AND(ISNUMBER(C71),N(C71)&gt;=0,N(C71)&lt;=1000000)),"Check inputs","OK"))))</f>
        <v/>
      </c>
    </row>
    <row r="72" spans="1:4" x14ac:dyDescent="0.25">
      <c r="A72" s="12"/>
      <c r="B72" s="13"/>
      <c r="C72" s="17"/>
      <c r="D72" s="16" t="str">
        <f>IF(COUNTA($A72:$C72)=0,"",IF($A72="","Check ID",IF(SUMPRODUCT(--(Parts!$A$2:$A$201=$A72))&gt;1,"Duplicate ID",IF(NOT(AND(ISNUMBER(C72),N(C72)&gt;=0,N(C72)&lt;=1000000)),"Check inputs","OK"))))</f>
        <v/>
      </c>
    </row>
    <row r="73" spans="1:4" x14ac:dyDescent="0.25">
      <c r="A73" s="12"/>
      <c r="B73" s="13"/>
      <c r="C73" s="17"/>
      <c r="D73" s="16" t="str">
        <f>IF(COUNTA($A73:$C73)=0,"",IF($A73="","Check ID",IF(SUMPRODUCT(--(Parts!$A$2:$A$201=$A73))&gt;1,"Duplicate ID",IF(NOT(AND(ISNUMBER(C73),N(C73)&gt;=0,N(C73)&lt;=1000000)),"Check inputs","OK"))))</f>
        <v/>
      </c>
    </row>
    <row r="74" spans="1:4" x14ac:dyDescent="0.25">
      <c r="A74" s="12"/>
      <c r="B74" s="13"/>
      <c r="C74" s="17"/>
      <c r="D74" s="16" t="str">
        <f>IF(COUNTA($A74:$C74)=0,"",IF($A74="","Check ID",IF(SUMPRODUCT(--(Parts!$A$2:$A$201=$A74))&gt;1,"Duplicate ID",IF(NOT(AND(ISNUMBER(C74),N(C74)&gt;=0,N(C74)&lt;=1000000)),"Check inputs","OK"))))</f>
        <v/>
      </c>
    </row>
    <row r="75" spans="1:4" x14ac:dyDescent="0.25">
      <c r="A75" s="12"/>
      <c r="B75" s="13"/>
      <c r="C75" s="17"/>
      <c r="D75" s="16" t="str">
        <f>IF(COUNTA($A75:$C75)=0,"",IF($A75="","Check ID",IF(SUMPRODUCT(--(Parts!$A$2:$A$201=$A75))&gt;1,"Duplicate ID",IF(NOT(AND(ISNUMBER(C75),N(C75)&gt;=0,N(C75)&lt;=1000000)),"Check inputs","OK"))))</f>
        <v/>
      </c>
    </row>
    <row r="76" spans="1:4" x14ac:dyDescent="0.25">
      <c r="A76" s="12"/>
      <c r="B76" s="13"/>
      <c r="C76" s="17"/>
      <c r="D76" s="16" t="str">
        <f>IF(COUNTA($A76:$C76)=0,"",IF($A76="","Check ID",IF(SUMPRODUCT(--(Parts!$A$2:$A$201=$A76))&gt;1,"Duplicate ID",IF(NOT(AND(ISNUMBER(C76),N(C76)&gt;=0,N(C76)&lt;=1000000)),"Check inputs","OK"))))</f>
        <v/>
      </c>
    </row>
    <row r="77" spans="1:4" x14ac:dyDescent="0.25">
      <c r="A77" s="12"/>
      <c r="B77" s="13"/>
      <c r="C77" s="17"/>
      <c r="D77" s="16" t="str">
        <f>IF(COUNTA($A77:$C77)=0,"",IF($A77="","Check ID",IF(SUMPRODUCT(--(Parts!$A$2:$A$201=$A77))&gt;1,"Duplicate ID",IF(NOT(AND(ISNUMBER(C77),N(C77)&gt;=0,N(C77)&lt;=1000000)),"Check inputs","OK"))))</f>
        <v/>
      </c>
    </row>
    <row r="78" spans="1:4" x14ac:dyDescent="0.25">
      <c r="A78" s="12"/>
      <c r="B78" s="13"/>
      <c r="C78" s="17"/>
      <c r="D78" s="16" t="str">
        <f>IF(COUNTA($A78:$C78)=0,"",IF($A78="","Check ID",IF(SUMPRODUCT(--(Parts!$A$2:$A$201=$A78))&gt;1,"Duplicate ID",IF(NOT(AND(ISNUMBER(C78),N(C78)&gt;=0,N(C78)&lt;=1000000)),"Check inputs","OK"))))</f>
        <v/>
      </c>
    </row>
    <row r="79" spans="1:4" x14ac:dyDescent="0.25">
      <c r="A79" s="12"/>
      <c r="B79" s="13"/>
      <c r="C79" s="17"/>
      <c r="D79" s="16" t="str">
        <f>IF(COUNTA($A79:$C79)=0,"",IF($A79="","Check ID",IF(SUMPRODUCT(--(Parts!$A$2:$A$201=$A79))&gt;1,"Duplicate ID",IF(NOT(AND(ISNUMBER(C79),N(C79)&gt;=0,N(C79)&lt;=1000000)),"Check inputs","OK"))))</f>
        <v/>
      </c>
    </row>
    <row r="80" spans="1:4" x14ac:dyDescent="0.25">
      <c r="A80" s="12"/>
      <c r="B80" s="13"/>
      <c r="C80" s="17"/>
      <c r="D80" s="16" t="str">
        <f>IF(COUNTA($A80:$C80)=0,"",IF($A80="","Check ID",IF(SUMPRODUCT(--(Parts!$A$2:$A$201=$A80))&gt;1,"Duplicate ID",IF(NOT(AND(ISNUMBER(C80),N(C80)&gt;=0,N(C80)&lt;=1000000)),"Check inputs","OK"))))</f>
        <v/>
      </c>
    </row>
    <row r="81" spans="1:4" x14ac:dyDescent="0.25">
      <c r="A81" s="12"/>
      <c r="B81" s="13"/>
      <c r="C81" s="17"/>
      <c r="D81" s="16" t="str">
        <f>IF(COUNTA($A81:$C81)=0,"",IF($A81="","Check ID",IF(SUMPRODUCT(--(Parts!$A$2:$A$201=$A81))&gt;1,"Duplicate ID",IF(NOT(AND(ISNUMBER(C81),N(C81)&gt;=0,N(C81)&lt;=1000000)),"Check inputs","OK"))))</f>
        <v/>
      </c>
    </row>
    <row r="82" spans="1:4" x14ac:dyDescent="0.25">
      <c r="A82" s="12"/>
      <c r="B82" s="13"/>
      <c r="C82" s="17"/>
      <c r="D82" s="16" t="str">
        <f>IF(COUNTA($A82:$C82)=0,"",IF($A82="","Check ID",IF(SUMPRODUCT(--(Parts!$A$2:$A$201=$A82))&gt;1,"Duplicate ID",IF(NOT(AND(ISNUMBER(C82),N(C82)&gt;=0,N(C82)&lt;=1000000)),"Check inputs","OK"))))</f>
        <v/>
      </c>
    </row>
    <row r="83" spans="1:4" x14ac:dyDescent="0.25">
      <c r="A83" s="12"/>
      <c r="B83" s="13"/>
      <c r="C83" s="17"/>
      <c r="D83" s="16" t="str">
        <f>IF(COUNTA($A83:$C83)=0,"",IF($A83="","Check ID",IF(SUMPRODUCT(--(Parts!$A$2:$A$201=$A83))&gt;1,"Duplicate ID",IF(NOT(AND(ISNUMBER(C83),N(C83)&gt;=0,N(C83)&lt;=1000000)),"Check inputs","OK"))))</f>
        <v/>
      </c>
    </row>
    <row r="84" spans="1:4" x14ac:dyDescent="0.25">
      <c r="A84" s="12"/>
      <c r="B84" s="13"/>
      <c r="C84" s="17"/>
      <c r="D84" s="16" t="str">
        <f>IF(COUNTA($A84:$C84)=0,"",IF($A84="","Check ID",IF(SUMPRODUCT(--(Parts!$A$2:$A$201=$A84))&gt;1,"Duplicate ID",IF(NOT(AND(ISNUMBER(C84),N(C84)&gt;=0,N(C84)&lt;=1000000)),"Check inputs","OK"))))</f>
        <v/>
      </c>
    </row>
    <row r="85" spans="1:4" x14ac:dyDescent="0.25">
      <c r="A85" s="12"/>
      <c r="B85" s="13"/>
      <c r="C85" s="17"/>
      <c r="D85" s="16" t="str">
        <f>IF(COUNTA($A85:$C85)=0,"",IF($A85="","Check ID",IF(SUMPRODUCT(--(Parts!$A$2:$A$201=$A85))&gt;1,"Duplicate ID",IF(NOT(AND(ISNUMBER(C85),N(C85)&gt;=0,N(C85)&lt;=1000000)),"Check inputs","OK"))))</f>
        <v/>
      </c>
    </row>
    <row r="86" spans="1:4" x14ac:dyDescent="0.25">
      <c r="A86" s="12"/>
      <c r="B86" s="13"/>
      <c r="C86" s="17"/>
      <c r="D86" s="16" t="str">
        <f>IF(COUNTA($A86:$C86)=0,"",IF($A86="","Check ID",IF(SUMPRODUCT(--(Parts!$A$2:$A$201=$A86))&gt;1,"Duplicate ID",IF(NOT(AND(ISNUMBER(C86),N(C86)&gt;=0,N(C86)&lt;=1000000)),"Check inputs","OK"))))</f>
        <v/>
      </c>
    </row>
    <row r="87" spans="1:4" x14ac:dyDescent="0.25">
      <c r="A87" s="12"/>
      <c r="B87" s="13"/>
      <c r="C87" s="17"/>
      <c r="D87" s="16" t="str">
        <f>IF(COUNTA($A87:$C87)=0,"",IF($A87="","Check ID",IF(SUMPRODUCT(--(Parts!$A$2:$A$201=$A87))&gt;1,"Duplicate ID",IF(NOT(AND(ISNUMBER(C87),N(C87)&gt;=0,N(C87)&lt;=1000000)),"Check inputs","OK"))))</f>
        <v/>
      </c>
    </row>
    <row r="88" spans="1:4" x14ac:dyDescent="0.25">
      <c r="A88" s="12"/>
      <c r="B88" s="13"/>
      <c r="C88" s="17"/>
      <c r="D88" s="16" t="str">
        <f>IF(COUNTA($A88:$C88)=0,"",IF($A88="","Check ID",IF(SUMPRODUCT(--(Parts!$A$2:$A$201=$A88))&gt;1,"Duplicate ID",IF(NOT(AND(ISNUMBER(C88),N(C88)&gt;=0,N(C88)&lt;=1000000)),"Check inputs","OK"))))</f>
        <v/>
      </c>
    </row>
    <row r="89" spans="1:4" x14ac:dyDescent="0.25">
      <c r="A89" s="12"/>
      <c r="B89" s="13"/>
      <c r="C89" s="17"/>
      <c r="D89" s="16" t="str">
        <f>IF(COUNTA($A89:$C89)=0,"",IF($A89="","Check ID",IF(SUMPRODUCT(--(Parts!$A$2:$A$201=$A89))&gt;1,"Duplicate ID",IF(NOT(AND(ISNUMBER(C89),N(C89)&gt;=0,N(C89)&lt;=1000000)),"Check inputs","OK"))))</f>
        <v/>
      </c>
    </row>
    <row r="90" spans="1:4" x14ac:dyDescent="0.25">
      <c r="A90" s="12"/>
      <c r="B90" s="13"/>
      <c r="C90" s="17"/>
      <c r="D90" s="16" t="str">
        <f>IF(COUNTA($A90:$C90)=0,"",IF($A90="","Check ID",IF(SUMPRODUCT(--(Parts!$A$2:$A$201=$A90))&gt;1,"Duplicate ID",IF(NOT(AND(ISNUMBER(C90),N(C90)&gt;=0,N(C90)&lt;=1000000)),"Check inputs","OK"))))</f>
        <v/>
      </c>
    </row>
    <row r="91" spans="1:4" x14ac:dyDescent="0.25">
      <c r="A91" s="12"/>
      <c r="B91" s="13"/>
      <c r="C91" s="17"/>
      <c r="D91" s="16" t="str">
        <f>IF(COUNTA($A91:$C91)=0,"",IF($A91="","Check ID",IF(SUMPRODUCT(--(Parts!$A$2:$A$201=$A91))&gt;1,"Duplicate ID",IF(NOT(AND(ISNUMBER(C91),N(C91)&gt;=0,N(C91)&lt;=1000000)),"Check inputs","OK"))))</f>
        <v/>
      </c>
    </row>
    <row r="92" spans="1:4" x14ac:dyDescent="0.25">
      <c r="A92" s="12"/>
      <c r="B92" s="13"/>
      <c r="C92" s="17"/>
      <c r="D92" s="16" t="str">
        <f>IF(COUNTA($A92:$C92)=0,"",IF($A92="","Check ID",IF(SUMPRODUCT(--(Parts!$A$2:$A$201=$A92))&gt;1,"Duplicate ID",IF(NOT(AND(ISNUMBER(C92),N(C92)&gt;=0,N(C92)&lt;=1000000)),"Check inputs","OK"))))</f>
        <v/>
      </c>
    </row>
    <row r="93" spans="1:4" x14ac:dyDescent="0.25">
      <c r="A93" s="12"/>
      <c r="B93" s="13"/>
      <c r="C93" s="17"/>
      <c r="D93" s="16" t="str">
        <f>IF(COUNTA($A93:$C93)=0,"",IF($A93="","Check ID",IF(SUMPRODUCT(--(Parts!$A$2:$A$201=$A93))&gt;1,"Duplicate ID",IF(NOT(AND(ISNUMBER(C93),N(C93)&gt;=0,N(C93)&lt;=1000000)),"Check inputs","OK"))))</f>
        <v/>
      </c>
    </row>
    <row r="94" spans="1:4" x14ac:dyDescent="0.25">
      <c r="A94" s="12"/>
      <c r="B94" s="13"/>
      <c r="C94" s="17"/>
      <c r="D94" s="16" t="str">
        <f>IF(COUNTA($A94:$C94)=0,"",IF($A94="","Check ID",IF(SUMPRODUCT(--(Parts!$A$2:$A$201=$A94))&gt;1,"Duplicate ID",IF(NOT(AND(ISNUMBER(C94),N(C94)&gt;=0,N(C94)&lt;=1000000)),"Check inputs","OK"))))</f>
        <v/>
      </c>
    </row>
    <row r="95" spans="1:4" x14ac:dyDescent="0.25">
      <c r="A95" s="12"/>
      <c r="B95" s="13"/>
      <c r="C95" s="17"/>
      <c r="D95" s="16" t="str">
        <f>IF(COUNTA($A95:$C95)=0,"",IF($A95="","Check ID",IF(SUMPRODUCT(--(Parts!$A$2:$A$201=$A95))&gt;1,"Duplicate ID",IF(NOT(AND(ISNUMBER(C95),N(C95)&gt;=0,N(C95)&lt;=1000000)),"Check inputs","OK"))))</f>
        <v/>
      </c>
    </row>
    <row r="96" spans="1:4" x14ac:dyDescent="0.25">
      <c r="A96" s="12"/>
      <c r="B96" s="13"/>
      <c r="C96" s="17"/>
      <c r="D96" s="16" t="str">
        <f>IF(COUNTA($A96:$C96)=0,"",IF($A96="","Check ID",IF(SUMPRODUCT(--(Parts!$A$2:$A$201=$A96))&gt;1,"Duplicate ID",IF(NOT(AND(ISNUMBER(C96),N(C96)&gt;=0,N(C96)&lt;=1000000)),"Check inputs","OK"))))</f>
        <v/>
      </c>
    </row>
    <row r="97" spans="1:4" x14ac:dyDescent="0.25">
      <c r="A97" s="12"/>
      <c r="B97" s="13"/>
      <c r="C97" s="17"/>
      <c r="D97" s="16" t="str">
        <f>IF(COUNTA($A97:$C97)=0,"",IF($A97="","Check ID",IF(SUMPRODUCT(--(Parts!$A$2:$A$201=$A97))&gt;1,"Duplicate ID",IF(NOT(AND(ISNUMBER(C97),N(C97)&gt;=0,N(C97)&lt;=1000000)),"Check inputs","OK"))))</f>
        <v/>
      </c>
    </row>
    <row r="98" spans="1:4" x14ac:dyDescent="0.25">
      <c r="A98" s="12"/>
      <c r="B98" s="13"/>
      <c r="C98" s="17"/>
      <c r="D98" s="16" t="str">
        <f>IF(COUNTA($A98:$C98)=0,"",IF($A98="","Check ID",IF(SUMPRODUCT(--(Parts!$A$2:$A$201=$A98))&gt;1,"Duplicate ID",IF(NOT(AND(ISNUMBER(C98),N(C98)&gt;=0,N(C98)&lt;=1000000)),"Check inputs","OK"))))</f>
        <v/>
      </c>
    </row>
    <row r="99" spans="1:4" x14ac:dyDescent="0.25">
      <c r="A99" s="12"/>
      <c r="B99" s="13"/>
      <c r="C99" s="17"/>
      <c r="D99" s="16" t="str">
        <f>IF(COUNTA($A99:$C99)=0,"",IF($A99="","Check ID",IF(SUMPRODUCT(--(Parts!$A$2:$A$201=$A99))&gt;1,"Duplicate ID",IF(NOT(AND(ISNUMBER(C99),N(C99)&gt;=0,N(C99)&lt;=1000000)),"Check inputs","OK"))))</f>
        <v/>
      </c>
    </row>
    <row r="100" spans="1:4" x14ac:dyDescent="0.25">
      <c r="A100" s="12"/>
      <c r="B100" s="13"/>
      <c r="C100" s="17"/>
      <c r="D100" s="16" t="str">
        <f>IF(COUNTA($A100:$C100)=0,"",IF($A100="","Check ID",IF(SUMPRODUCT(--(Parts!$A$2:$A$201=$A100))&gt;1,"Duplicate ID",IF(NOT(AND(ISNUMBER(C100),N(C100)&gt;=0,N(C100)&lt;=1000000)),"Check inputs","OK"))))</f>
        <v/>
      </c>
    </row>
    <row r="101" spans="1:4" x14ac:dyDescent="0.25">
      <c r="A101" s="12"/>
      <c r="B101" s="13"/>
      <c r="C101" s="17"/>
      <c r="D101" s="16" t="str">
        <f>IF(COUNTA($A101:$C101)=0,"",IF($A101="","Check ID",IF(SUMPRODUCT(--(Parts!$A$2:$A$201=$A101))&gt;1,"Duplicate ID",IF(NOT(AND(ISNUMBER(C101),N(C101)&gt;=0,N(C101)&lt;=1000000)),"Check inputs","OK"))))</f>
        <v/>
      </c>
    </row>
    <row r="102" spans="1:4" x14ac:dyDescent="0.25">
      <c r="A102" s="12"/>
      <c r="B102" s="13"/>
      <c r="C102" s="17"/>
      <c r="D102" s="16" t="str">
        <f>IF(COUNTA($A102:$C102)=0,"",IF($A102="","Check ID",IF(SUMPRODUCT(--(Parts!$A$2:$A$201=$A102))&gt;1,"Duplicate ID",IF(NOT(AND(ISNUMBER(C102),N(C102)&gt;=0,N(C102)&lt;=1000000)),"Check inputs","OK"))))</f>
        <v/>
      </c>
    </row>
    <row r="103" spans="1:4" x14ac:dyDescent="0.25">
      <c r="A103" s="12"/>
      <c r="B103" s="13"/>
      <c r="C103" s="17"/>
      <c r="D103" s="16" t="str">
        <f>IF(COUNTA($A103:$C103)=0,"",IF($A103="","Check ID",IF(SUMPRODUCT(--(Parts!$A$2:$A$201=$A103))&gt;1,"Duplicate ID",IF(NOT(AND(ISNUMBER(C103),N(C103)&gt;=0,N(C103)&lt;=1000000)),"Check inputs","OK"))))</f>
        <v/>
      </c>
    </row>
    <row r="104" spans="1:4" x14ac:dyDescent="0.25">
      <c r="A104" s="12"/>
      <c r="B104" s="13"/>
      <c r="C104" s="17"/>
      <c r="D104" s="16" t="str">
        <f>IF(COUNTA($A104:$C104)=0,"",IF($A104="","Check ID",IF(SUMPRODUCT(--(Parts!$A$2:$A$201=$A104))&gt;1,"Duplicate ID",IF(NOT(AND(ISNUMBER(C104),N(C104)&gt;=0,N(C104)&lt;=1000000)),"Check inputs","OK"))))</f>
        <v/>
      </c>
    </row>
    <row r="105" spans="1:4" x14ac:dyDescent="0.25">
      <c r="A105" s="12"/>
      <c r="B105" s="13"/>
      <c r="C105" s="17"/>
      <c r="D105" s="16" t="str">
        <f>IF(COUNTA($A105:$C105)=0,"",IF($A105="","Check ID",IF(SUMPRODUCT(--(Parts!$A$2:$A$201=$A105))&gt;1,"Duplicate ID",IF(NOT(AND(ISNUMBER(C105),N(C105)&gt;=0,N(C105)&lt;=1000000)),"Check inputs","OK"))))</f>
        <v/>
      </c>
    </row>
    <row r="106" spans="1:4" x14ac:dyDescent="0.25">
      <c r="A106" s="12"/>
      <c r="B106" s="13"/>
      <c r="C106" s="17"/>
      <c r="D106" s="16" t="str">
        <f>IF(COUNTA($A106:$C106)=0,"",IF($A106="","Check ID",IF(SUMPRODUCT(--(Parts!$A$2:$A$201=$A106))&gt;1,"Duplicate ID",IF(NOT(AND(ISNUMBER(C106),N(C106)&gt;=0,N(C106)&lt;=1000000)),"Check inputs","OK"))))</f>
        <v/>
      </c>
    </row>
    <row r="107" spans="1:4" x14ac:dyDescent="0.25">
      <c r="A107" s="12"/>
      <c r="B107" s="13"/>
      <c r="C107" s="17"/>
      <c r="D107" s="16" t="str">
        <f>IF(COUNTA($A107:$C107)=0,"",IF($A107="","Check ID",IF(SUMPRODUCT(--(Parts!$A$2:$A$201=$A107))&gt;1,"Duplicate ID",IF(NOT(AND(ISNUMBER(C107),N(C107)&gt;=0,N(C107)&lt;=1000000)),"Check inputs","OK"))))</f>
        <v/>
      </c>
    </row>
    <row r="108" spans="1:4" x14ac:dyDescent="0.25">
      <c r="A108" s="12"/>
      <c r="B108" s="13"/>
      <c r="C108" s="17"/>
      <c r="D108" s="16" t="str">
        <f>IF(COUNTA($A108:$C108)=0,"",IF($A108="","Check ID",IF(SUMPRODUCT(--(Parts!$A$2:$A$201=$A108))&gt;1,"Duplicate ID",IF(NOT(AND(ISNUMBER(C108),N(C108)&gt;=0,N(C108)&lt;=1000000)),"Check inputs","OK"))))</f>
        <v/>
      </c>
    </row>
    <row r="109" spans="1:4" x14ac:dyDescent="0.25">
      <c r="A109" s="12"/>
      <c r="B109" s="13"/>
      <c r="C109" s="17"/>
      <c r="D109" s="16" t="str">
        <f>IF(COUNTA($A109:$C109)=0,"",IF($A109="","Check ID",IF(SUMPRODUCT(--(Parts!$A$2:$A$201=$A109))&gt;1,"Duplicate ID",IF(NOT(AND(ISNUMBER(C109),N(C109)&gt;=0,N(C109)&lt;=1000000)),"Check inputs","OK"))))</f>
        <v/>
      </c>
    </row>
    <row r="110" spans="1:4" x14ac:dyDescent="0.25">
      <c r="A110" s="12"/>
      <c r="B110" s="13"/>
      <c r="C110" s="17"/>
      <c r="D110" s="16" t="str">
        <f>IF(COUNTA($A110:$C110)=0,"",IF($A110="","Check ID",IF(SUMPRODUCT(--(Parts!$A$2:$A$201=$A110))&gt;1,"Duplicate ID",IF(NOT(AND(ISNUMBER(C110),N(C110)&gt;=0,N(C110)&lt;=1000000)),"Check inputs","OK"))))</f>
        <v/>
      </c>
    </row>
    <row r="111" spans="1:4" x14ac:dyDescent="0.25">
      <c r="A111" s="12"/>
      <c r="B111" s="13"/>
      <c r="C111" s="17"/>
      <c r="D111" s="16" t="str">
        <f>IF(COUNTA($A111:$C111)=0,"",IF($A111="","Check ID",IF(SUMPRODUCT(--(Parts!$A$2:$A$201=$A111))&gt;1,"Duplicate ID",IF(NOT(AND(ISNUMBER(C111),N(C111)&gt;=0,N(C111)&lt;=1000000)),"Check inputs","OK"))))</f>
        <v/>
      </c>
    </row>
    <row r="112" spans="1:4" x14ac:dyDescent="0.25">
      <c r="A112" s="12"/>
      <c r="B112" s="13"/>
      <c r="C112" s="17"/>
      <c r="D112" s="16" t="str">
        <f>IF(COUNTA($A112:$C112)=0,"",IF($A112="","Check ID",IF(SUMPRODUCT(--(Parts!$A$2:$A$201=$A112))&gt;1,"Duplicate ID",IF(NOT(AND(ISNUMBER(C112),N(C112)&gt;=0,N(C112)&lt;=1000000)),"Check inputs","OK"))))</f>
        <v/>
      </c>
    </row>
    <row r="113" spans="1:4" x14ac:dyDescent="0.25">
      <c r="A113" s="12"/>
      <c r="B113" s="13"/>
      <c r="C113" s="17"/>
      <c r="D113" s="16" t="str">
        <f>IF(COUNTA($A113:$C113)=0,"",IF($A113="","Check ID",IF(SUMPRODUCT(--(Parts!$A$2:$A$201=$A113))&gt;1,"Duplicate ID",IF(NOT(AND(ISNUMBER(C113),N(C113)&gt;=0,N(C113)&lt;=1000000)),"Check inputs","OK"))))</f>
        <v/>
      </c>
    </row>
    <row r="114" spans="1:4" x14ac:dyDescent="0.25">
      <c r="A114" s="12"/>
      <c r="B114" s="13"/>
      <c r="C114" s="17"/>
      <c r="D114" s="16" t="str">
        <f>IF(COUNTA($A114:$C114)=0,"",IF($A114="","Check ID",IF(SUMPRODUCT(--(Parts!$A$2:$A$201=$A114))&gt;1,"Duplicate ID",IF(NOT(AND(ISNUMBER(C114),N(C114)&gt;=0,N(C114)&lt;=1000000)),"Check inputs","OK"))))</f>
        <v/>
      </c>
    </row>
    <row r="115" spans="1:4" x14ac:dyDescent="0.25">
      <c r="A115" s="12"/>
      <c r="B115" s="13"/>
      <c r="C115" s="17"/>
      <c r="D115" s="16" t="str">
        <f>IF(COUNTA($A115:$C115)=0,"",IF($A115="","Check ID",IF(SUMPRODUCT(--(Parts!$A$2:$A$201=$A115))&gt;1,"Duplicate ID",IF(NOT(AND(ISNUMBER(C115),N(C115)&gt;=0,N(C115)&lt;=1000000)),"Check inputs","OK"))))</f>
        <v/>
      </c>
    </row>
    <row r="116" spans="1:4" x14ac:dyDescent="0.25">
      <c r="A116" s="12"/>
      <c r="B116" s="13"/>
      <c r="C116" s="17"/>
      <c r="D116" s="16" t="str">
        <f>IF(COUNTA($A116:$C116)=0,"",IF($A116="","Check ID",IF(SUMPRODUCT(--(Parts!$A$2:$A$201=$A116))&gt;1,"Duplicate ID",IF(NOT(AND(ISNUMBER(C116),N(C116)&gt;=0,N(C116)&lt;=1000000)),"Check inputs","OK"))))</f>
        <v/>
      </c>
    </row>
    <row r="117" spans="1:4" x14ac:dyDescent="0.25">
      <c r="A117" s="12"/>
      <c r="B117" s="13"/>
      <c r="C117" s="17"/>
      <c r="D117" s="16" t="str">
        <f>IF(COUNTA($A117:$C117)=0,"",IF($A117="","Check ID",IF(SUMPRODUCT(--(Parts!$A$2:$A$201=$A117))&gt;1,"Duplicate ID",IF(NOT(AND(ISNUMBER(C117),N(C117)&gt;=0,N(C117)&lt;=1000000)),"Check inputs","OK"))))</f>
        <v/>
      </c>
    </row>
    <row r="118" spans="1:4" x14ac:dyDescent="0.25">
      <c r="A118" s="12"/>
      <c r="B118" s="13"/>
      <c r="C118" s="17"/>
      <c r="D118" s="16" t="str">
        <f>IF(COUNTA($A118:$C118)=0,"",IF($A118="","Check ID",IF(SUMPRODUCT(--(Parts!$A$2:$A$201=$A118))&gt;1,"Duplicate ID",IF(NOT(AND(ISNUMBER(C118),N(C118)&gt;=0,N(C118)&lt;=1000000)),"Check inputs","OK"))))</f>
        <v/>
      </c>
    </row>
    <row r="119" spans="1:4" x14ac:dyDescent="0.25">
      <c r="A119" s="12"/>
      <c r="B119" s="13"/>
      <c r="C119" s="17"/>
      <c r="D119" s="16" t="str">
        <f>IF(COUNTA($A119:$C119)=0,"",IF($A119="","Check ID",IF(SUMPRODUCT(--(Parts!$A$2:$A$201=$A119))&gt;1,"Duplicate ID",IF(NOT(AND(ISNUMBER(C119),N(C119)&gt;=0,N(C119)&lt;=1000000)),"Check inputs","OK"))))</f>
        <v/>
      </c>
    </row>
    <row r="120" spans="1:4" x14ac:dyDescent="0.25">
      <c r="A120" s="12"/>
      <c r="B120" s="13"/>
      <c r="C120" s="17"/>
      <c r="D120" s="16" t="str">
        <f>IF(COUNTA($A120:$C120)=0,"",IF($A120="","Check ID",IF(SUMPRODUCT(--(Parts!$A$2:$A$201=$A120))&gt;1,"Duplicate ID",IF(NOT(AND(ISNUMBER(C120),N(C120)&gt;=0,N(C120)&lt;=1000000)),"Check inputs","OK"))))</f>
        <v/>
      </c>
    </row>
    <row r="121" spans="1:4" x14ac:dyDescent="0.25">
      <c r="A121" s="12"/>
      <c r="B121" s="13"/>
      <c r="C121" s="17"/>
      <c r="D121" s="16" t="str">
        <f>IF(COUNTA($A121:$C121)=0,"",IF($A121="","Check ID",IF(SUMPRODUCT(--(Parts!$A$2:$A$201=$A121))&gt;1,"Duplicate ID",IF(NOT(AND(ISNUMBER(C121),N(C121)&gt;=0,N(C121)&lt;=1000000)),"Check inputs","OK"))))</f>
        <v/>
      </c>
    </row>
    <row r="122" spans="1:4" x14ac:dyDescent="0.25">
      <c r="A122" s="12"/>
      <c r="B122" s="13"/>
      <c r="C122" s="17"/>
      <c r="D122" s="16" t="str">
        <f>IF(COUNTA($A122:$C122)=0,"",IF($A122="","Check ID",IF(SUMPRODUCT(--(Parts!$A$2:$A$201=$A122))&gt;1,"Duplicate ID",IF(NOT(AND(ISNUMBER(C122),N(C122)&gt;=0,N(C122)&lt;=1000000)),"Check inputs","OK"))))</f>
        <v/>
      </c>
    </row>
    <row r="123" spans="1:4" x14ac:dyDescent="0.25">
      <c r="A123" s="12"/>
      <c r="B123" s="13"/>
      <c r="C123" s="17"/>
      <c r="D123" s="16" t="str">
        <f>IF(COUNTA($A123:$C123)=0,"",IF($A123="","Check ID",IF(SUMPRODUCT(--(Parts!$A$2:$A$201=$A123))&gt;1,"Duplicate ID",IF(NOT(AND(ISNUMBER(C123),N(C123)&gt;=0,N(C123)&lt;=1000000)),"Check inputs","OK"))))</f>
        <v/>
      </c>
    </row>
    <row r="124" spans="1:4" x14ac:dyDescent="0.25">
      <c r="A124" s="12"/>
      <c r="B124" s="13"/>
      <c r="C124" s="17"/>
      <c r="D124" s="16" t="str">
        <f>IF(COUNTA($A124:$C124)=0,"",IF($A124="","Check ID",IF(SUMPRODUCT(--(Parts!$A$2:$A$201=$A124))&gt;1,"Duplicate ID",IF(NOT(AND(ISNUMBER(C124),N(C124)&gt;=0,N(C124)&lt;=1000000)),"Check inputs","OK"))))</f>
        <v/>
      </c>
    </row>
    <row r="125" spans="1:4" x14ac:dyDescent="0.25">
      <c r="A125" s="12"/>
      <c r="B125" s="13"/>
      <c r="C125" s="17"/>
      <c r="D125" s="16" t="str">
        <f>IF(COUNTA($A125:$C125)=0,"",IF($A125="","Check ID",IF(SUMPRODUCT(--(Parts!$A$2:$A$201=$A125))&gt;1,"Duplicate ID",IF(NOT(AND(ISNUMBER(C125),N(C125)&gt;=0,N(C125)&lt;=1000000)),"Check inputs","OK"))))</f>
        <v/>
      </c>
    </row>
    <row r="126" spans="1:4" x14ac:dyDescent="0.25">
      <c r="A126" s="12"/>
      <c r="B126" s="13"/>
      <c r="C126" s="17"/>
      <c r="D126" s="16" t="str">
        <f>IF(COUNTA($A126:$C126)=0,"",IF($A126="","Check ID",IF(SUMPRODUCT(--(Parts!$A$2:$A$201=$A126))&gt;1,"Duplicate ID",IF(NOT(AND(ISNUMBER(C126),N(C126)&gt;=0,N(C126)&lt;=1000000)),"Check inputs","OK"))))</f>
        <v/>
      </c>
    </row>
    <row r="127" spans="1:4" x14ac:dyDescent="0.25">
      <c r="A127" s="12"/>
      <c r="B127" s="13"/>
      <c r="C127" s="17"/>
      <c r="D127" s="16" t="str">
        <f>IF(COUNTA($A127:$C127)=0,"",IF($A127="","Check ID",IF(SUMPRODUCT(--(Parts!$A$2:$A$201=$A127))&gt;1,"Duplicate ID",IF(NOT(AND(ISNUMBER(C127),N(C127)&gt;=0,N(C127)&lt;=1000000)),"Check inputs","OK"))))</f>
        <v/>
      </c>
    </row>
    <row r="128" spans="1:4" x14ac:dyDescent="0.25">
      <c r="A128" s="12"/>
      <c r="B128" s="13"/>
      <c r="C128" s="17"/>
      <c r="D128" s="16" t="str">
        <f>IF(COUNTA($A128:$C128)=0,"",IF($A128="","Check ID",IF(SUMPRODUCT(--(Parts!$A$2:$A$201=$A128))&gt;1,"Duplicate ID",IF(NOT(AND(ISNUMBER(C128),N(C128)&gt;=0,N(C128)&lt;=1000000)),"Check inputs","OK"))))</f>
        <v/>
      </c>
    </row>
    <row r="129" spans="1:4" x14ac:dyDescent="0.25">
      <c r="A129" s="12"/>
      <c r="B129" s="13"/>
      <c r="C129" s="17"/>
      <c r="D129" s="16" t="str">
        <f>IF(COUNTA($A129:$C129)=0,"",IF($A129="","Check ID",IF(SUMPRODUCT(--(Parts!$A$2:$A$201=$A129))&gt;1,"Duplicate ID",IF(NOT(AND(ISNUMBER(C129),N(C129)&gt;=0,N(C129)&lt;=1000000)),"Check inputs","OK"))))</f>
        <v/>
      </c>
    </row>
    <row r="130" spans="1:4" x14ac:dyDescent="0.25">
      <c r="A130" s="12"/>
      <c r="B130" s="13"/>
      <c r="C130" s="17"/>
      <c r="D130" s="16" t="str">
        <f>IF(COUNTA($A130:$C130)=0,"",IF($A130="","Check ID",IF(SUMPRODUCT(--(Parts!$A$2:$A$201=$A130))&gt;1,"Duplicate ID",IF(NOT(AND(ISNUMBER(C130),N(C130)&gt;=0,N(C130)&lt;=1000000)),"Check inputs","OK"))))</f>
        <v/>
      </c>
    </row>
    <row r="131" spans="1:4" x14ac:dyDescent="0.25">
      <c r="A131" s="12"/>
      <c r="B131" s="13"/>
      <c r="C131" s="17"/>
      <c r="D131" s="16" t="str">
        <f>IF(COUNTA($A131:$C131)=0,"",IF($A131="","Check ID",IF(SUMPRODUCT(--(Parts!$A$2:$A$201=$A131))&gt;1,"Duplicate ID",IF(NOT(AND(ISNUMBER(C131),N(C131)&gt;=0,N(C131)&lt;=1000000)),"Check inputs","OK"))))</f>
        <v/>
      </c>
    </row>
    <row r="132" spans="1:4" x14ac:dyDescent="0.25">
      <c r="A132" s="12"/>
      <c r="B132" s="13"/>
      <c r="C132" s="17"/>
      <c r="D132" s="16" t="str">
        <f>IF(COUNTA($A132:$C132)=0,"",IF($A132="","Check ID",IF(SUMPRODUCT(--(Parts!$A$2:$A$201=$A132))&gt;1,"Duplicate ID",IF(NOT(AND(ISNUMBER(C132),N(C132)&gt;=0,N(C132)&lt;=1000000)),"Check inputs","OK"))))</f>
        <v/>
      </c>
    </row>
    <row r="133" spans="1:4" x14ac:dyDescent="0.25">
      <c r="A133" s="12"/>
      <c r="B133" s="13"/>
      <c r="C133" s="17"/>
      <c r="D133" s="16" t="str">
        <f>IF(COUNTA($A133:$C133)=0,"",IF($A133="","Check ID",IF(SUMPRODUCT(--(Parts!$A$2:$A$201=$A133))&gt;1,"Duplicate ID",IF(NOT(AND(ISNUMBER(C133),N(C133)&gt;=0,N(C133)&lt;=1000000)),"Check inputs","OK"))))</f>
        <v/>
      </c>
    </row>
    <row r="134" spans="1:4" x14ac:dyDescent="0.25">
      <c r="A134" s="12"/>
      <c r="B134" s="13"/>
      <c r="C134" s="17"/>
      <c r="D134" s="16" t="str">
        <f>IF(COUNTA($A134:$C134)=0,"",IF($A134="","Check ID",IF(SUMPRODUCT(--(Parts!$A$2:$A$201=$A134))&gt;1,"Duplicate ID",IF(NOT(AND(ISNUMBER(C134),N(C134)&gt;=0,N(C134)&lt;=1000000)),"Check inputs","OK"))))</f>
        <v/>
      </c>
    </row>
    <row r="135" spans="1:4" x14ac:dyDescent="0.25">
      <c r="A135" s="12"/>
      <c r="B135" s="13"/>
      <c r="C135" s="17"/>
      <c r="D135" s="16" t="str">
        <f>IF(COUNTA($A135:$C135)=0,"",IF($A135="","Check ID",IF(SUMPRODUCT(--(Parts!$A$2:$A$201=$A135))&gt;1,"Duplicate ID",IF(NOT(AND(ISNUMBER(C135),N(C135)&gt;=0,N(C135)&lt;=1000000)),"Check inputs","OK"))))</f>
        <v/>
      </c>
    </row>
    <row r="136" spans="1:4" x14ac:dyDescent="0.25">
      <c r="A136" s="12"/>
      <c r="B136" s="13"/>
      <c r="C136" s="17"/>
      <c r="D136" s="16" t="str">
        <f>IF(COUNTA($A136:$C136)=0,"",IF($A136="","Check ID",IF(SUMPRODUCT(--(Parts!$A$2:$A$201=$A136))&gt;1,"Duplicate ID",IF(NOT(AND(ISNUMBER(C136),N(C136)&gt;=0,N(C136)&lt;=1000000)),"Check inputs","OK"))))</f>
        <v/>
      </c>
    </row>
    <row r="137" spans="1:4" x14ac:dyDescent="0.25">
      <c r="A137" s="12"/>
      <c r="B137" s="13"/>
      <c r="C137" s="17"/>
      <c r="D137" s="16" t="str">
        <f>IF(COUNTA($A137:$C137)=0,"",IF($A137="","Check ID",IF(SUMPRODUCT(--(Parts!$A$2:$A$201=$A137))&gt;1,"Duplicate ID",IF(NOT(AND(ISNUMBER(C137),N(C137)&gt;=0,N(C137)&lt;=1000000)),"Check inputs","OK"))))</f>
        <v/>
      </c>
    </row>
    <row r="138" spans="1:4" x14ac:dyDescent="0.25">
      <c r="A138" s="12"/>
      <c r="B138" s="13"/>
      <c r="C138" s="17"/>
      <c r="D138" s="16" t="str">
        <f>IF(COUNTA($A138:$C138)=0,"",IF($A138="","Check ID",IF(SUMPRODUCT(--(Parts!$A$2:$A$201=$A138))&gt;1,"Duplicate ID",IF(NOT(AND(ISNUMBER(C138),N(C138)&gt;=0,N(C138)&lt;=1000000)),"Check inputs","OK"))))</f>
        <v/>
      </c>
    </row>
    <row r="139" spans="1:4" x14ac:dyDescent="0.25">
      <c r="A139" s="12"/>
      <c r="B139" s="13"/>
      <c r="C139" s="17"/>
      <c r="D139" s="16" t="str">
        <f>IF(COUNTA($A139:$C139)=0,"",IF($A139="","Check ID",IF(SUMPRODUCT(--(Parts!$A$2:$A$201=$A139))&gt;1,"Duplicate ID",IF(NOT(AND(ISNUMBER(C139),N(C139)&gt;=0,N(C139)&lt;=1000000)),"Check inputs","OK"))))</f>
        <v/>
      </c>
    </row>
    <row r="140" spans="1:4" x14ac:dyDescent="0.25">
      <c r="A140" s="12"/>
      <c r="B140" s="13"/>
      <c r="C140" s="17"/>
      <c r="D140" s="16" t="str">
        <f>IF(COUNTA($A140:$C140)=0,"",IF($A140="","Check ID",IF(SUMPRODUCT(--(Parts!$A$2:$A$201=$A140))&gt;1,"Duplicate ID",IF(NOT(AND(ISNUMBER(C140),N(C140)&gt;=0,N(C140)&lt;=1000000)),"Check inputs","OK"))))</f>
        <v/>
      </c>
    </row>
    <row r="141" spans="1:4" x14ac:dyDescent="0.25">
      <c r="A141" s="12"/>
      <c r="B141" s="13"/>
      <c r="C141" s="17"/>
      <c r="D141" s="16" t="str">
        <f>IF(COUNTA($A141:$C141)=0,"",IF($A141="","Check ID",IF(SUMPRODUCT(--(Parts!$A$2:$A$201=$A141))&gt;1,"Duplicate ID",IF(NOT(AND(ISNUMBER(C141),N(C141)&gt;=0,N(C141)&lt;=1000000)),"Check inputs","OK"))))</f>
        <v/>
      </c>
    </row>
    <row r="142" spans="1:4" x14ac:dyDescent="0.25">
      <c r="A142" s="12"/>
      <c r="B142" s="13"/>
      <c r="C142" s="17"/>
      <c r="D142" s="16" t="str">
        <f>IF(COUNTA($A142:$C142)=0,"",IF($A142="","Check ID",IF(SUMPRODUCT(--(Parts!$A$2:$A$201=$A142))&gt;1,"Duplicate ID",IF(NOT(AND(ISNUMBER(C142),N(C142)&gt;=0,N(C142)&lt;=1000000)),"Check inputs","OK"))))</f>
        <v/>
      </c>
    </row>
    <row r="143" spans="1:4" x14ac:dyDescent="0.25">
      <c r="A143" s="12"/>
      <c r="B143" s="13"/>
      <c r="C143" s="17"/>
      <c r="D143" s="16" t="str">
        <f>IF(COUNTA($A143:$C143)=0,"",IF($A143="","Check ID",IF(SUMPRODUCT(--(Parts!$A$2:$A$201=$A143))&gt;1,"Duplicate ID",IF(NOT(AND(ISNUMBER(C143),N(C143)&gt;=0,N(C143)&lt;=1000000)),"Check inputs","OK"))))</f>
        <v/>
      </c>
    </row>
    <row r="144" spans="1:4" x14ac:dyDescent="0.25">
      <c r="A144" s="12"/>
      <c r="B144" s="13"/>
      <c r="C144" s="17"/>
      <c r="D144" s="16" t="str">
        <f>IF(COUNTA($A144:$C144)=0,"",IF($A144="","Check ID",IF(SUMPRODUCT(--(Parts!$A$2:$A$201=$A144))&gt;1,"Duplicate ID",IF(NOT(AND(ISNUMBER(C144),N(C144)&gt;=0,N(C144)&lt;=1000000)),"Check inputs","OK"))))</f>
        <v/>
      </c>
    </row>
    <row r="145" spans="1:4" x14ac:dyDescent="0.25">
      <c r="A145" s="12"/>
      <c r="B145" s="13"/>
      <c r="C145" s="17"/>
      <c r="D145" s="16" t="str">
        <f>IF(COUNTA($A145:$C145)=0,"",IF($A145="","Check ID",IF(SUMPRODUCT(--(Parts!$A$2:$A$201=$A145))&gt;1,"Duplicate ID",IF(NOT(AND(ISNUMBER(C145),N(C145)&gt;=0,N(C145)&lt;=1000000)),"Check inputs","OK"))))</f>
        <v/>
      </c>
    </row>
    <row r="146" spans="1:4" x14ac:dyDescent="0.25">
      <c r="A146" s="12"/>
      <c r="B146" s="13"/>
      <c r="C146" s="17"/>
      <c r="D146" s="16" t="str">
        <f>IF(COUNTA($A146:$C146)=0,"",IF($A146="","Check ID",IF(SUMPRODUCT(--(Parts!$A$2:$A$201=$A146))&gt;1,"Duplicate ID",IF(NOT(AND(ISNUMBER(C146),N(C146)&gt;=0,N(C146)&lt;=1000000)),"Check inputs","OK"))))</f>
        <v/>
      </c>
    </row>
    <row r="147" spans="1:4" x14ac:dyDescent="0.25">
      <c r="A147" s="12"/>
      <c r="B147" s="13"/>
      <c r="C147" s="17"/>
      <c r="D147" s="16" t="str">
        <f>IF(COUNTA($A147:$C147)=0,"",IF($A147="","Check ID",IF(SUMPRODUCT(--(Parts!$A$2:$A$201=$A147))&gt;1,"Duplicate ID",IF(NOT(AND(ISNUMBER(C147),N(C147)&gt;=0,N(C147)&lt;=1000000)),"Check inputs","OK"))))</f>
        <v/>
      </c>
    </row>
    <row r="148" spans="1:4" x14ac:dyDescent="0.25">
      <c r="A148" s="12"/>
      <c r="B148" s="13"/>
      <c r="C148" s="17"/>
      <c r="D148" s="16" t="str">
        <f>IF(COUNTA($A148:$C148)=0,"",IF($A148="","Check ID",IF(SUMPRODUCT(--(Parts!$A$2:$A$201=$A148))&gt;1,"Duplicate ID",IF(NOT(AND(ISNUMBER(C148),N(C148)&gt;=0,N(C148)&lt;=1000000)),"Check inputs","OK"))))</f>
        <v/>
      </c>
    </row>
    <row r="149" spans="1:4" x14ac:dyDescent="0.25">
      <c r="A149" s="12"/>
      <c r="B149" s="13"/>
      <c r="C149" s="17"/>
      <c r="D149" s="16" t="str">
        <f>IF(COUNTA($A149:$C149)=0,"",IF($A149="","Check ID",IF(SUMPRODUCT(--(Parts!$A$2:$A$201=$A149))&gt;1,"Duplicate ID",IF(NOT(AND(ISNUMBER(C149),N(C149)&gt;=0,N(C149)&lt;=1000000)),"Check inputs","OK"))))</f>
        <v/>
      </c>
    </row>
    <row r="150" spans="1:4" x14ac:dyDescent="0.25">
      <c r="A150" s="12"/>
      <c r="B150" s="13"/>
      <c r="C150" s="17"/>
      <c r="D150" s="16" t="str">
        <f>IF(COUNTA($A150:$C150)=0,"",IF($A150="","Check ID",IF(SUMPRODUCT(--(Parts!$A$2:$A$201=$A150))&gt;1,"Duplicate ID",IF(NOT(AND(ISNUMBER(C150),N(C150)&gt;=0,N(C150)&lt;=1000000)),"Check inputs","OK"))))</f>
        <v/>
      </c>
    </row>
    <row r="151" spans="1:4" x14ac:dyDescent="0.25">
      <c r="A151" s="12"/>
      <c r="B151" s="13"/>
      <c r="C151" s="17"/>
      <c r="D151" s="16" t="str">
        <f>IF(COUNTA($A151:$C151)=0,"",IF($A151="","Check ID",IF(SUMPRODUCT(--(Parts!$A$2:$A$201=$A151))&gt;1,"Duplicate ID",IF(NOT(AND(ISNUMBER(C151),N(C151)&gt;=0,N(C151)&lt;=1000000)),"Check inputs","OK"))))</f>
        <v/>
      </c>
    </row>
    <row r="152" spans="1:4" x14ac:dyDescent="0.25">
      <c r="A152" s="12"/>
      <c r="B152" s="13"/>
      <c r="C152" s="17"/>
      <c r="D152" s="16" t="str">
        <f>IF(COUNTA($A152:$C152)=0,"",IF($A152="","Check ID",IF(SUMPRODUCT(--(Parts!$A$2:$A$201=$A152))&gt;1,"Duplicate ID",IF(NOT(AND(ISNUMBER(C152),N(C152)&gt;=0,N(C152)&lt;=1000000)),"Check inputs","OK"))))</f>
        <v/>
      </c>
    </row>
    <row r="153" spans="1:4" x14ac:dyDescent="0.25">
      <c r="A153" s="12"/>
      <c r="B153" s="13"/>
      <c r="C153" s="17"/>
      <c r="D153" s="16" t="str">
        <f>IF(COUNTA($A153:$C153)=0,"",IF($A153="","Check ID",IF(SUMPRODUCT(--(Parts!$A$2:$A$201=$A153))&gt;1,"Duplicate ID",IF(NOT(AND(ISNUMBER(C153),N(C153)&gt;=0,N(C153)&lt;=1000000)),"Check inputs","OK"))))</f>
        <v/>
      </c>
    </row>
    <row r="154" spans="1:4" x14ac:dyDescent="0.25">
      <c r="A154" s="12"/>
      <c r="B154" s="13"/>
      <c r="C154" s="17"/>
      <c r="D154" s="16" t="str">
        <f>IF(COUNTA($A154:$C154)=0,"",IF($A154="","Check ID",IF(SUMPRODUCT(--(Parts!$A$2:$A$201=$A154))&gt;1,"Duplicate ID",IF(NOT(AND(ISNUMBER(C154),N(C154)&gt;=0,N(C154)&lt;=1000000)),"Check inputs","OK"))))</f>
        <v/>
      </c>
    </row>
    <row r="155" spans="1:4" x14ac:dyDescent="0.25">
      <c r="A155" s="12"/>
      <c r="B155" s="13"/>
      <c r="C155" s="17"/>
      <c r="D155" s="16" t="str">
        <f>IF(COUNTA($A155:$C155)=0,"",IF($A155="","Check ID",IF(SUMPRODUCT(--(Parts!$A$2:$A$201=$A155))&gt;1,"Duplicate ID",IF(NOT(AND(ISNUMBER(C155),N(C155)&gt;=0,N(C155)&lt;=1000000)),"Check inputs","OK"))))</f>
        <v/>
      </c>
    </row>
    <row r="156" spans="1:4" x14ac:dyDescent="0.25">
      <c r="A156" s="12"/>
      <c r="B156" s="13"/>
      <c r="C156" s="17"/>
      <c r="D156" s="16" t="str">
        <f>IF(COUNTA($A156:$C156)=0,"",IF($A156="","Check ID",IF(SUMPRODUCT(--(Parts!$A$2:$A$201=$A156))&gt;1,"Duplicate ID",IF(NOT(AND(ISNUMBER(C156),N(C156)&gt;=0,N(C156)&lt;=1000000)),"Check inputs","OK"))))</f>
        <v/>
      </c>
    </row>
    <row r="157" spans="1:4" x14ac:dyDescent="0.25">
      <c r="A157" s="12"/>
      <c r="B157" s="13"/>
      <c r="C157" s="17"/>
      <c r="D157" s="16" t="str">
        <f>IF(COUNTA($A157:$C157)=0,"",IF($A157="","Check ID",IF(SUMPRODUCT(--(Parts!$A$2:$A$201=$A157))&gt;1,"Duplicate ID",IF(NOT(AND(ISNUMBER(C157),N(C157)&gt;=0,N(C157)&lt;=1000000)),"Check inputs","OK"))))</f>
        <v/>
      </c>
    </row>
    <row r="158" spans="1:4" x14ac:dyDescent="0.25">
      <c r="A158" s="12"/>
      <c r="B158" s="13"/>
      <c r="C158" s="17"/>
      <c r="D158" s="16" t="str">
        <f>IF(COUNTA($A158:$C158)=0,"",IF($A158="","Check ID",IF(SUMPRODUCT(--(Parts!$A$2:$A$201=$A158))&gt;1,"Duplicate ID",IF(NOT(AND(ISNUMBER(C158),N(C158)&gt;=0,N(C158)&lt;=1000000)),"Check inputs","OK"))))</f>
        <v/>
      </c>
    </row>
    <row r="159" spans="1:4" x14ac:dyDescent="0.25">
      <c r="A159" s="12"/>
      <c r="B159" s="13"/>
      <c r="C159" s="17"/>
      <c r="D159" s="16" t="str">
        <f>IF(COUNTA($A159:$C159)=0,"",IF($A159="","Check ID",IF(SUMPRODUCT(--(Parts!$A$2:$A$201=$A159))&gt;1,"Duplicate ID",IF(NOT(AND(ISNUMBER(C159),N(C159)&gt;=0,N(C159)&lt;=1000000)),"Check inputs","OK"))))</f>
        <v/>
      </c>
    </row>
    <row r="160" spans="1:4" x14ac:dyDescent="0.25">
      <c r="A160" s="12"/>
      <c r="B160" s="13"/>
      <c r="C160" s="17"/>
      <c r="D160" s="16" t="str">
        <f>IF(COUNTA($A160:$C160)=0,"",IF($A160="","Check ID",IF(SUMPRODUCT(--(Parts!$A$2:$A$201=$A160))&gt;1,"Duplicate ID",IF(NOT(AND(ISNUMBER(C160),N(C160)&gt;=0,N(C160)&lt;=1000000)),"Check inputs","OK"))))</f>
        <v/>
      </c>
    </row>
    <row r="161" spans="1:4" x14ac:dyDescent="0.25">
      <c r="A161" s="12"/>
      <c r="B161" s="13"/>
      <c r="C161" s="17"/>
      <c r="D161" s="16" t="str">
        <f>IF(COUNTA($A161:$C161)=0,"",IF($A161="","Check ID",IF(SUMPRODUCT(--(Parts!$A$2:$A$201=$A161))&gt;1,"Duplicate ID",IF(NOT(AND(ISNUMBER(C161),N(C161)&gt;=0,N(C161)&lt;=1000000)),"Check inputs","OK"))))</f>
        <v/>
      </c>
    </row>
    <row r="162" spans="1:4" x14ac:dyDescent="0.25">
      <c r="A162" s="12"/>
      <c r="B162" s="13"/>
      <c r="C162" s="17"/>
      <c r="D162" s="16" t="str">
        <f>IF(COUNTA($A162:$C162)=0,"",IF($A162="","Check ID",IF(SUMPRODUCT(--(Parts!$A$2:$A$201=$A162))&gt;1,"Duplicate ID",IF(NOT(AND(ISNUMBER(C162),N(C162)&gt;=0,N(C162)&lt;=1000000)),"Check inputs","OK"))))</f>
        <v/>
      </c>
    </row>
    <row r="163" spans="1:4" x14ac:dyDescent="0.25">
      <c r="A163" s="12"/>
      <c r="B163" s="13"/>
      <c r="C163" s="17"/>
      <c r="D163" s="16" t="str">
        <f>IF(COUNTA($A163:$C163)=0,"",IF($A163="","Check ID",IF(SUMPRODUCT(--(Parts!$A$2:$A$201=$A163))&gt;1,"Duplicate ID",IF(NOT(AND(ISNUMBER(C163),N(C163)&gt;=0,N(C163)&lt;=1000000)),"Check inputs","OK"))))</f>
        <v/>
      </c>
    </row>
    <row r="164" spans="1:4" x14ac:dyDescent="0.25">
      <c r="A164" s="12"/>
      <c r="B164" s="13"/>
      <c r="C164" s="17"/>
      <c r="D164" s="16" t="str">
        <f>IF(COUNTA($A164:$C164)=0,"",IF($A164="","Check ID",IF(SUMPRODUCT(--(Parts!$A$2:$A$201=$A164))&gt;1,"Duplicate ID",IF(NOT(AND(ISNUMBER(C164),N(C164)&gt;=0,N(C164)&lt;=1000000)),"Check inputs","OK"))))</f>
        <v/>
      </c>
    </row>
    <row r="165" spans="1:4" x14ac:dyDescent="0.25">
      <c r="A165" s="12"/>
      <c r="B165" s="13"/>
      <c r="C165" s="17"/>
      <c r="D165" s="16" t="str">
        <f>IF(COUNTA($A165:$C165)=0,"",IF($A165="","Check ID",IF(SUMPRODUCT(--(Parts!$A$2:$A$201=$A165))&gt;1,"Duplicate ID",IF(NOT(AND(ISNUMBER(C165),N(C165)&gt;=0,N(C165)&lt;=1000000)),"Check inputs","OK"))))</f>
        <v/>
      </c>
    </row>
    <row r="166" spans="1:4" x14ac:dyDescent="0.25">
      <c r="A166" s="12"/>
      <c r="B166" s="13"/>
      <c r="C166" s="17"/>
      <c r="D166" s="16" t="str">
        <f>IF(COUNTA($A166:$C166)=0,"",IF($A166="","Check ID",IF(SUMPRODUCT(--(Parts!$A$2:$A$201=$A166))&gt;1,"Duplicate ID",IF(NOT(AND(ISNUMBER(C166),N(C166)&gt;=0,N(C166)&lt;=1000000)),"Check inputs","OK"))))</f>
        <v/>
      </c>
    </row>
    <row r="167" spans="1:4" x14ac:dyDescent="0.25">
      <c r="A167" s="12"/>
      <c r="B167" s="13"/>
      <c r="C167" s="17"/>
      <c r="D167" s="16" t="str">
        <f>IF(COUNTA($A167:$C167)=0,"",IF($A167="","Check ID",IF(SUMPRODUCT(--(Parts!$A$2:$A$201=$A167))&gt;1,"Duplicate ID",IF(NOT(AND(ISNUMBER(C167),N(C167)&gt;=0,N(C167)&lt;=1000000)),"Check inputs","OK"))))</f>
        <v/>
      </c>
    </row>
    <row r="168" spans="1:4" x14ac:dyDescent="0.25">
      <c r="A168" s="12"/>
      <c r="B168" s="13"/>
      <c r="C168" s="17"/>
      <c r="D168" s="16" t="str">
        <f>IF(COUNTA($A168:$C168)=0,"",IF($A168="","Check ID",IF(SUMPRODUCT(--(Parts!$A$2:$A$201=$A168))&gt;1,"Duplicate ID",IF(NOT(AND(ISNUMBER(C168),N(C168)&gt;=0,N(C168)&lt;=1000000)),"Check inputs","OK"))))</f>
        <v/>
      </c>
    </row>
    <row r="169" spans="1:4" x14ac:dyDescent="0.25">
      <c r="A169" s="12"/>
      <c r="B169" s="13"/>
      <c r="C169" s="17"/>
      <c r="D169" s="16" t="str">
        <f>IF(COUNTA($A169:$C169)=0,"",IF($A169="","Check ID",IF(SUMPRODUCT(--(Parts!$A$2:$A$201=$A169))&gt;1,"Duplicate ID",IF(NOT(AND(ISNUMBER(C169),N(C169)&gt;=0,N(C169)&lt;=1000000)),"Check inputs","OK"))))</f>
        <v/>
      </c>
    </row>
    <row r="170" spans="1:4" x14ac:dyDescent="0.25">
      <c r="A170" s="12"/>
      <c r="B170" s="13"/>
      <c r="C170" s="17"/>
      <c r="D170" s="16" t="str">
        <f>IF(COUNTA($A170:$C170)=0,"",IF($A170="","Check ID",IF(SUMPRODUCT(--(Parts!$A$2:$A$201=$A170))&gt;1,"Duplicate ID",IF(NOT(AND(ISNUMBER(C170),N(C170)&gt;=0,N(C170)&lt;=1000000)),"Check inputs","OK"))))</f>
        <v/>
      </c>
    </row>
    <row r="171" spans="1:4" x14ac:dyDescent="0.25">
      <c r="A171" s="12"/>
      <c r="B171" s="13"/>
      <c r="C171" s="17"/>
      <c r="D171" s="16" t="str">
        <f>IF(COUNTA($A171:$C171)=0,"",IF($A171="","Check ID",IF(SUMPRODUCT(--(Parts!$A$2:$A$201=$A171))&gt;1,"Duplicate ID",IF(NOT(AND(ISNUMBER(C171),N(C171)&gt;=0,N(C171)&lt;=1000000)),"Check inputs","OK"))))</f>
        <v/>
      </c>
    </row>
    <row r="172" spans="1:4" x14ac:dyDescent="0.25">
      <c r="A172" s="12"/>
      <c r="B172" s="13"/>
      <c r="C172" s="17"/>
      <c r="D172" s="16" t="str">
        <f>IF(COUNTA($A172:$C172)=0,"",IF($A172="","Check ID",IF(SUMPRODUCT(--(Parts!$A$2:$A$201=$A172))&gt;1,"Duplicate ID",IF(NOT(AND(ISNUMBER(C172),N(C172)&gt;=0,N(C172)&lt;=1000000)),"Check inputs","OK"))))</f>
        <v/>
      </c>
    </row>
    <row r="173" spans="1:4" x14ac:dyDescent="0.25">
      <c r="A173" s="12"/>
      <c r="B173" s="13"/>
      <c r="C173" s="17"/>
      <c r="D173" s="16" t="str">
        <f>IF(COUNTA($A173:$C173)=0,"",IF($A173="","Check ID",IF(SUMPRODUCT(--(Parts!$A$2:$A$201=$A173))&gt;1,"Duplicate ID",IF(NOT(AND(ISNUMBER(C173),N(C173)&gt;=0,N(C173)&lt;=1000000)),"Check inputs","OK"))))</f>
        <v/>
      </c>
    </row>
    <row r="174" spans="1:4" x14ac:dyDescent="0.25">
      <c r="A174" s="12"/>
      <c r="B174" s="13"/>
      <c r="C174" s="17"/>
      <c r="D174" s="16" t="str">
        <f>IF(COUNTA($A174:$C174)=0,"",IF($A174="","Check ID",IF(SUMPRODUCT(--(Parts!$A$2:$A$201=$A174))&gt;1,"Duplicate ID",IF(NOT(AND(ISNUMBER(C174),N(C174)&gt;=0,N(C174)&lt;=1000000)),"Check inputs","OK"))))</f>
        <v/>
      </c>
    </row>
    <row r="175" spans="1:4" x14ac:dyDescent="0.25">
      <c r="A175" s="12"/>
      <c r="B175" s="13"/>
      <c r="C175" s="17"/>
      <c r="D175" s="16" t="str">
        <f>IF(COUNTA($A175:$C175)=0,"",IF($A175="","Check ID",IF(SUMPRODUCT(--(Parts!$A$2:$A$201=$A175))&gt;1,"Duplicate ID",IF(NOT(AND(ISNUMBER(C175),N(C175)&gt;=0,N(C175)&lt;=1000000)),"Check inputs","OK"))))</f>
        <v/>
      </c>
    </row>
    <row r="176" spans="1:4" x14ac:dyDescent="0.25">
      <c r="A176" s="12"/>
      <c r="B176" s="13"/>
      <c r="C176" s="17"/>
      <c r="D176" s="16" t="str">
        <f>IF(COUNTA($A176:$C176)=0,"",IF($A176="","Check ID",IF(SUMPRODUCT(--(Parts!$A$2:$A$201=$A176))&gt;1,"Duplicate ID",IF(NOT(AND(ISNUMBER(C176),N(C176)&gt;=0,N(C176)&lt;=1000000)),"Check inputs","OK"))))</f>
        <v/>
      </c>
    </row>
    <row r="177" spans="1:4" x14ac:dyDescent="0.25">
      <c r="A177" s="12"/>
      <c r="B177" s="13"/>
      <c r="C177" s="17"/>
      <c r="D177" s="16" t="str">
        <f>IF(COUNTA($A177:$C177)=0,"",IF($A177="","Check ID",IF(SUMPRODUCT(--(Parts!$A$2:$A$201=$A177))&gt;1,"Duplicate ID",IF(NOT(AND(ISNUMBER(C177),N(C177)&gt;=0,N(C177)&lt;=1000000)),"Check inputs","OK"))))</f>
        <v/>
      </c>
    </row>
    <row r="178" spans="1:4" x14ac:dyDescent="0.25">
      <c r="A178" s="12"/>
      <c r="B178" s="13"/>
      <c r="C178" s="17"/>
      <c r="D178" s="16" t="str">
        <f>IF(COUNTA($A178:$C178)=0,"",IF($A178="","Check ID",IF(SUMPRODUCT(--(Parts!$A$2:$A$201=$A178))&gt;1,"Duplicate ID",IF(NOT(AND(ISNUMBER(C178),N(C178)&gt;=0,N(C178)&lt;=1000000)),"Check inputs","OK"))))</f>
        <v/>
      </c>
    </row>
    <row r="179" spans="1:4" x14ac:dyDescent="0.25">
      <c r="A179" s="12"/>
      <c r="B179" s="13"/>
      <c r="C179" s="17"/>
      <c r="D179" s="16" t="str">
        <f>IF(COUNTA($A179:$C179)=0,"",IF($A179="","Check ID",IF(SUMPRODUCT(--(Parts!$A$2:$A$201=$A179))&gt;1,"Duplicate ID",IF(NOT(AND(ISNUMBER(C179),N(C179)&gt;=0,N(C179)&lt;=1000000)),"Check inputs","OK"))))</f>
        <v/>
      </c>
    </row>
    <row r="180" spans="1:4" x14ac:dyDescent="0.25">
      <c r="A180" s="12"/>
      <c r="B180" s="13"/>
      <c r="C180" s="17"/>
      <c r="D180" s="16" t="str">
        <f>IF(COUNTA($A180:$C180)=0,"",IF($A180="","Check ID",IF(SUMPRODUCT(--(Parts!$A$2:$A$201=$A180))&gt;1,"Duplicate ID",IF(NOT(AND(ISNUMBER(C180),N(C180)&gt;=0,N(C180)&lt;=1000000)),"Check inputs","OK"))))</f>
        <v/>
      </c>
    </row>
    <row r="181" spans="1:4" x14ac:dyDescent="0.25">
      <c r="A181" s="12"/>
      <c r="B181" s="13"/>
      <c r="C181" s="17"/>
      <c r="D181" s="16" t="str">
        <f>IF(COUNTA($A181:$C181)=0,"",IF($A181="","Check ID",IF(SUMPRODUCT(--(Parts!$A$2:$A$201=$A181))&gt;1,"Duplicate ID",IF(NOT(AND(ISNUMBER(C181),N(C181)&gt;=0,N(C181)&lt;=1000000)),"Check inputs","OK"))))</f>
        <v/>
      </c>
    </row>
    <row r="182" spans="1:4" x14ac:dyDescent="0.25">
      <c r="A182" s="12"/>
      <c r="B182" s="13"/>
      <c r="C182" s="17"/>
      <c r="D182" s="16" t="str">
        <f>IF(COUNTA($A182:$C182)=0,"",IF($A182="","Check ID",IF(SUMPRODUCT(--(Parts!$A$2:$A$201=$A182))&gt;1,"Duplicate ID",IF(NOT(AND(ISNUMBER(C182),N(C182)&gt;=0,N(C182)&lt;=1000000)),"Check inputs","OK"))))</f>
        <v/>
      </c>
    </row>
    <row r="183" spans="1:4" x14ac:dyDescent="0.25">
      <c r="A183" s="12"/>
      <c r="B183" s="13"/>
      <c r="C183" s="17"/>
      <c r="D183" s="16" t="str">
        <f>IF(COUNTA($A183:$C183)=0,"",IF($A183="","Check ID",IF(SUMPRODUCT(--(Parts!$A$2:$A$201=$A183))&gt;1,"Duplicate ID",IF(NOT(AND(ISNUMBER(C183),N(C183)&gt;=0,N(C183)&lt;=1000000)),"Check inputs","OK"))))</f>
        <v/>
      </c>
    </row>
    <row r="184" spans="1:4" x14ac:dyDescent="0.25">
      <c r="A184" s="12"/>
      <c r="B184" s="13"/>
      <c r="C184" s="17"/>
      <c r="D184" s="16" t="str">
        <f>IF(COUNTA($A184:$C184)=0,"",IF($A184="","Check ID",IF(SUMPRODUCT(--(Parts!$A$2:$A$201=$A184))&gt;1,"Duplicate ID",IF(NOT(AND(ISNUMBER(C184),N(C184)&gt;=0,N(C184)&lt;=1000000)),"Check inputs","OK"))))</f>
        <v/>
      </c>
    </row>
    <row r="185" spans="1:4" x14ac:dyDescent="0.25">
      <c r="A185" s="12"/>
      <c r="B185" s="13"/>
      <c r="C185" s="17"/>
      <c r="D185" s="16" t="str">
        <f>IF(COUNTA($A185:$C185)=0,"",IF($A185="","Check ID",IF(SUMPRODUCT(--(Parts!$A$2:$A$201=$A185))&gt;1,"Duplicate ID",IF(NOT(AND(ISNUMBER(C185),N(C185)&gt;=0,N(C185)&lt;=1000000)),"Check inputs","OK"))))</f>
        <v/>
      </c>
    </row>
    <row r="186" spans="1:4" x14ac:dyDescent="0.25">
      <c r="A186" s="12"/>
      <c r="B186" s="13"/>
      <c r="C186" s="17"/>
      <c r="D186" s="16" t="str">
        <f>IF(COUNTA($A186:$C186)=0,"",IF($A186="","Check ID",IF(SUMPRODUCT(--(Parts!$A$2:$A$201=$A186))&gt;1,"Duplicate ID",IF(NOT(AND(ISNUMBER(C186),N(C186)&gt;=0,N(C186)&lt;=1000000)),"Check inputs","OK"))))</f>
        <v/>
      </c>
    </row>
    <row r="187" spans="1:4" x14ac:dyDescent="0.25">
      <c r="A187" s="12"/>
      <c r="B187" s="13"/>
      <c r="C187" s="17"/>
      <c r="D187" s="16" t="str">
        <f>IF(COUNTA($A187:$C187)=0,"",IF($A187="","Check ID",IF(SUMPRODUCT(--(Parts!$A$2:$A$201=$A187))&gt;1,"Duplicate ID",IF(NOT(AND(ISNUMBER(C187),N(C187)&gt;=0,N(C187)&lt;=1000000)),"Check inputs","OK"))))</f>
        <v/>
      </c>
    </row>
    <row r="188" spans="1:4" x14ac:dyDescent="0.25">
      <c r="A188" s="12"/>
      <c r="B188" s="13"/>
      <c r="C188" s="17"/>
      <c r="D188" s="16" t="str">
        <f>IF(COUNTA($A188:$C188)=0,"",IF($A188="","Check ID",IF(SUMPRODUCT(--(Parts!$A$2:$A$201=$A188))&gt;1,"Duplicate ID",IF(NOT(AND(ISNUMBER(C188),N(C188)&gt;=0,N(C188)&lt;=1000000)),"Check inputs","OK"))))</f>
        <v/>
      </c>
    </row>
    <row r="189" spans="1:4" x14ac:dyDescent="0.25">
      <c r="A189" s="12"/>
      <c r="B189" s="13"/>
      <c r="C189" s="17"/>
      <c r="D189" s="16" t="str">
        <f>IF(COUNTA($A189:$C189)=0,"",IF($A189="","Check ID",IF(SUMPRODUCT(--(Parts!$A$2:$A$201=$A189))&gt;1,"Duplicate ID",IF(NOT(AND(ISNUMBER(C189),N(C189)&gt;=0,N(C189)&lt;=1000000)),"Check inputs","OK"))))</f>
        <v/>
      </c>
    </row>
    <row r="190" spans="1:4" x14ac:dyDescent="0.25">
      <c r="A190" s="12"/>
      <c r="B190" s="13"/>
      <c r="C190" s="17"/>
      <c r="D190" s="16" t="str">
        <f>IF(COUNTA($A190:$C190)=0,"",IF($A190="","Check ID",IF(SUMPRODUCT(--(Parts!$A$2:$A$201=$A190))&gt;1,"Duplicate ID",IF(NOT(AND(ISNUMBER(C190),N(C190)&gt;=0,N(C190)&lt;=1000000)),"Check inputs","OK"))))</f>
        <v/>
      </c>
    </row>
    <row r="191" spans="1:4" x14ac:dyDescent="0.25">
      <c r="A191" s="12"/>
      <c r="B191" s="13"/>
      <c r="C191" s="17"/>
      <c r="D191" s="16" t="str">
        <f>IF(COUNTA($A191:$C191)=0,"",IF($A191="","Check ID",IF(SUMPRODUCT(--(Parts!$A$2:$A$201=$A191))&gt;1,"Duplicate ID",IF(NOT(AND(ISNUMBER(C191),N(C191)&gt;=0,N(C191)&lt;=1000000)),"Check inputs","OK"))))</f>
        <v/>
      </c>
    </row>
    <row r="192" spans="1:4" x14ac:dyDescent="0.25">
      <c r="A192" s="12"/>
      <c r="B192" s="13"/>
      <c r="C192" s="17"/>
      <c r="D192" s="16" t="str">
        <f>IF(COUNTA($A192:$C192)=0,"",IF($A192="","Check ID",IF(SUMPRODUCT(--(Parts!$A$2:$A$201=$A192))&gt;1,"Duplicate ID",IF(NOT(AND(ISNUMBER(C192),N(C192)&gt;=0,N(C192)&lt;=1000000)),"Check inputs","OK"))))</f>
        <v/>
      </c>
    </row>
    <row r="193" spans="1:4" x14ac:dyDescent="0.25">
      <c r="A193" s="12"/>
      <c r="B193" s="13"/>
      <c r="C193" s="17"/>
      <c r="D193" s="16" t="str">
        <f>IF(COUNTA($A193:$C193)=0,"",IF($A193="","Check ID",IF(SUMPRODUCT(--(Parts!$A$2:$A$201=$A193))&gt;1,"Duplicate ID",IF(NOT(AND(ISNUMBER(C193),N(C193)&gt;=0,N(C193)&lt;=1000000)),"Check inputs","OK"))))</f>
        <v/>
      </c>
    </row>
    <row r="194" spans="1:4" x14ac:dyDescent="0.25">
      <c r="A194" s="12"/>
      <c r="B194" s="13"/>
      <c r="C194" s="17"/>
      <c r="D194" s="16" t="str">
        <f>IF(COUNTA($A194:$C194)=0,"",IF($A194="","Check ID",IF(SUMPRODUCT(--(Parts!$A$2:$A$201=$A194))&gt;1,"Duplicate ID",IF(NOT(AND(ISNUMBER(C194),N(C194)&gt;=0,N(C194)&lt;=1000000)),"Check inputs","OK"))))</f>
        <v/>
      </c>
    </row>
    <row r="195" spans="1:4" x14ac:dyDescent="0.25">
      <c r="A195" s="12"/>
      <c r="B195" s="13"/>
      <c r="C195" s="17"/>
      <c r="D195" s="16" t="str">
        <f>IF(COUNTA($A195:$C195)=0,"",IF($A195="","Check ID",IF(SUMPRODUCT(--(Parts!$A$2:$A$201=$A195))&gt;1,"Duplicate ID",IF(NOT(AND(ISNUMBER(C195),N(C195)&gt;=0,N(C195)&lt;=1000000)),"Check inputs","OK"))))</f>
        <v/>
      </c>
    </row>
    <row r="196" spans="1:4" x14ac:dyDescent="0.25">
      <c r="A196" s="12"/>
      <c r="B196" s="13"/>
      <c r="C196" s="17"/>
      <c r="D196" s="16" t="str">
        <f>IF(COUNTA($A196:$C196)=0,"",IF($A196="","Check ID",IF(SUMPRODUCT(--(Parts!$A$2:$A$201=$A196))&gt;1,"Duplicate ID",IF(NOT(AND(ISNUMBER(C196),N(C196)&gt;=0,N(C196)&lt;=1000000)),"Check inputs","OK"))))</f>
        <v/>
      </c>
    </row>
    <row r="197" spans="1:4" x14ac:dyDescent="0.25">
      <c r="A197" s="12"/>
      <c r="B197" s="13"/>
      <c r="C197" s="17"/>
      <c r="D197" s="16" t="str">
        <f>IF(COUNTA($A197:$C197)=0,"",IF($A197="","Check ID",IF(SUMPRODUCT(--(Parts!$A$2:$A$201=$A197))&gt;1,"Duplicate ID",IF(NOT(AND(ISNUMBER(C197),N(C197)&gt;=0,N(C197)&lt;=1000000)),"Check inputs","OK"))))</f>
        <v/>
      </c>
    </row>
    <row r="198" spans="1:4" x14ac:dyDescent="0.25">
      <c r="A198" s="12"/>
      <c r="B198" s="13"/>
      <c r="C198" s="17"/>
      <c r="D198" s="16" t="str">
        <f>IF(COUNTA($A198:$C198)=0,"",IF($A198="","Check ID",IF(SUMPRODUCT(--(Parts!$A$2:$A$201=$A198))&gt;1,"Duplicate ID",IF(NOT(AND(ISNUMBER(C198),N(C198)&gt;=0,N(C198)&lt;=1000000)),"Check inputs","OK"))))</f>
        <v/>
      </c>
    </row>
    <row r="199" spans="1:4" x14ac:dyDescent="0.25">
      <c r="A199" s="12"/>
      <c r="B199" s="13"/>
      <c r="C199" s="17"/>
      <c r="D199" s="16" t="str">
        <f>IF(COUNTA($A199:$C199)=0,"",IF($A199="","Check ID",IF(SUMPRODUCT(--(Parts!$A$2:$A$201=$A199))&gt;1,"Duplicate ID",IF(NOT(AND(ISNUMBER(C199),N(C199)&gt;=0,N(C199)&lt;=1000000)),"Check inputs","OK"))))</f>
        <v/>
      </c>
    </row>
    <row r="200" spans="1:4" x14ac:dyDescent="0.25">
      <c r="A200" s="12"/>
      <c r="B200" s="13"/>
      <c r="C200" s="17"/>
      <c r="D200" s="16" t="str">
        <f>IF(COUNTA($A200:$C200)=0,"",IF($A200="","Check ID",IF(SUMPRODUCT(--(Parts!$A$2:$A$201=$A200))&gt;1,"Duplicate ID",IF(NOT(AND(ISNUMBER(C200),N(C200)&gt;=0,N(C200)&lt;=1000000)),"Check inputs","OK"))))</f>
        <v/>
      </c>
    </row>
    <row r="201" spans="1:4" x14ac:dyDescent="0.25">
      <c r="A201" s="12"/>
      <c r="B201" s="13"/>
      <c r="C201" s="17"/>
      <c r="D201" s="16" t="str">
        <f>IF(COUNTA($A201:$C201)=0,"",IF($A201="","Check ID",IF(SUMPRODUCT(--(Parts!$A$2:$A$201=$A201))&gt;1,"Duplicate ID",IF(NOT(AND(ISNUMBER(C201),N(C201)&gt;=0,N(C201)&lt;=1000000)),"Check inputs","OK"))))</f>
        <v/>
      </c>
    </row>
  </sheetData>
  <conditionalFormatting sqref="D2:D201">
    <cfRule type="expression" dxfId="3" priority="5">
      <formula>AND($D2&lt;&gt;"",$D2&lt;&gt;"OK")</formula>
    </cfRule>
  </conditionalFormatting>
  <dataValidations count="202">
    <dataValidation type="custom" allowBlank="1" showErrorMessage="1" errorTitle="Duplicate part" error="Each Part # must be unique." sqref="A10">
      <formula1>SUMPRODUCT(--($A$2:$A$201=A10))=1</formula1>
    </dataValidation>
    <dataValidation type="custom" allowBlank="1" showErrorMessage="1" errorTitle="Duplicate part" error="Each Part # must be unique." sqref="A100">
      <formula1>SUMPRODUCT(--($A$2:$A$201=A100))=1</formula1>
    </dataValidation>
    <dataValidation type="custom" allowBlank="1" showErrorMessage="1" errorTitle="Duplicate part" error="Each Part # must be unique." sqref="A101">
      <formula1>SUMPRODUCT(--($A$2:$A$201=A101))=1</formula1>
    </dataValidation>
    <dataValidation type="custom" allowBlank="1" showErrorMessage="1" errorTitle="Duplicate part" error="Each Part # must be unique." sqref="A102">
      <formula1>SUMPRODUCT(--($A$2:$A$201=A102))=1</formula1>
    </dataValidation>
    <dataValidation type="custom" allowBlank="1" showErrorMessage="1" errorTitle="Duplicate part" error="Each Part # must be unique." sqref="A103">
      <formula1>SUMPRODUCT(--($A$2:$A$201=A103))=1</formula1>
    </dataValidation>
    <dataValidation type="custom" allowBlank="1" showErrorMessage="1" errorTitle="Duplicate part" error="Each Part # must be unique." sqref="A104">
      <formula1>SUMPRODUCT(--($A$2:$A$201=A104))=1</formula1>
    </dataValidation>
    <dataValidation type="custom" allowBlank="1" showErrorMessage="1" errorTitle="Duplicate part" error="Each Part # must be unique." sqref="A105">
      <formula1>SUMPRODUCT(--($A$2:$A$201=A105))=1</formula1>
    </dataValidation>
    <dataValidation type="custom" allowBlank="1" showErrorMessage="1" errorTitle="Duplicate part" error="Each Part # must be unique." sqref="A106">
      <formula1>SUMPRODUCT(--($A$2:$A$201=A106))=1</formula1>
    </dataValidation>
    <dataValidation type="custom" allowBlank="1" showErrorMessage="1" errorTitle="Duplicate part" error="Each Part # must be unique." sqref="A107">
      <formula1>SUMPRODUCT(--($A$2:$A$201=A107))=1</formula1>
    </dataValidation>
    <dataValidation type="custom" allowBlank="1" showErrorMessage="1" errorTitle="Duplicate part" error="Each Part # must be unique." sqref="A108">
      <formula1>SUMPRODUCT(--($A$2:$A$201=A108))=1</formula1>
    </dataValidation>
    <dataValidation type="custom" allowBlank="1" showErrorMessage="1" errorTitle="Duplicate part" error="Each Part # must be unique." sqref="A109">
      <formula1>SUMPRODUCT(--($A$2:$A$201=A109))=1</formula1>
    </dataValidation>
    <dataValidation type="custom" allowBlank="1" showErrorMessage="1" errorTitle="Duplicate part" error="Each Part # must be unique." sqref="A11">
      <formula1>SUMPRODUCT(--($A$2:$A$201=A11))=1</formula1>
    </dataValidation>
    <dataValidation type="custom" allowBlank="1" showErrorMessage="1" errorTitle="Duplicate part" error="Each Part # must be unique." sqref="A110">
      <formula1>SUMPRODUCT(--($A$2:$A$201=A110))=1</formula1>
    </dataValidation>
    <dataValidation type="custom" allowBlank="1" showErrorMessage="1" errorTitle="Duplicate part" error="Each Part # must be unique." sqref="A111">
      <formula1>SUMPRODUCT(--($A$2:$A$201=A111))=1</formula1>
    </dataValidation>
    <dataValidation type="custom" allowBlank="1" showErrorMessage="1" errorTitle="Duplicate part" error="Each Part # must be unique." sqref="A112">
      <formula1>SUMPRODUCT(--($A$2:$A$201=A112))=1</formula1>
    </dataValidation>
    <dataValidation type="custom" allowBlank="1" showErrorMessage="1" errorTitle="Duplicate part" error="Each Part # must be unique." sqref="A113">
      <formula1>SUMPRODUCT(--($A$2:$A$201=A113))=1</formula1>
    </dataValidation>
    <dataValidation type="custom" allowBlank="1" showErrorMessage="1" errorTitle="Duplicate part" error="Each Part # must be unique." sqref="A114">
      <formula1>SUMPRODUCT(--($A$2:$A$201=A114))=1</formula1>
    </dataValidation>
    <dataValidation type="custom" allowBlank="1" showErrorMessage="1" errorTitle="Duplicate part" error="Each Part # must be unique." sqref="A115">
      <formula1>SUMPRODUCT(--($A$2:$A$201=A115))=1</formula1>
    </dataValidation>
    <dataValidation type="custom" allowBlank="1" showErrorMessage="1" errorTitle="Duplicate part" error="Each Part # must be unique." sqref="A116">
      <formula1>SUMPRODUCT(--($A$2:$A$201=A116))=1</formula1>
    </dataValidation>
    <dataValidation type="custom" allowBlank="1" showErrorMessage="1" errorTitle="Duplicate part" error="Each Part # must be unique." sqref="A117">
      <formula1>SUMPRODUCT(--($A$2:$A$201=A117))=1</formula1>
    </dataValidation>
    <dataValidation type="custom" allowBlank="1" showErrorMessage="1" errorTitle="Duplicate part" error="Each Part # must be unique." sqref="A118">
      <formula1>SUMPRODUCT(--($A$2:$A$201=A118))=1</formula1>
    </dataValidation>
    <dataValidation type="custom" allowBlank="1" showErrorMessage="1" errorTitle="Duplicate part" error="Each Part # must be unique." sqref="A119">
      <formula1>SUMPRODUCT(--($A$2:$A$201=A119))=1</formula1>
    </dataValidation>
    <dataValidation type="custom" allowBlank="1" showErrorMessage="1" errorTitle="Duplicate part" error="Each Part # must be unique." sqref="A12">
      <formula1>SUMPRODUCT(--($A$2:$A$201=A12))=1</formula1>
    </dataValidation>
    <dataValidation type="custom" allowBlank="1" showErrorMessage="1" errorTitle="Duplicate part" error="Each Part # must be unique." sqref="A120">
      <formula1>SUMPRODUCT(--($A$2:$A$201=A120))=1</formula1>
    </dataValidation>
    <dataValidation type="custom" allowBlank="1" showErrorMessage="1" errorTitle="Duplicate part" error="Each Part # must be unique." sqref="A121">
      <formula1>SUMPRODUCT(--($A$2:$A$201=A121))=1</formula1>
    </dataValidation>
    <dataValidation type="custom" allowBlank="1" showErrorMessage="1" errorTitle="Duplicate part" error="Each Part # must be unique." sqref="A122">
      <formula1>SUMPRODUCT(--($A$2:$A$201=A122))=1</formula1>
    </dataValidation>
    <dataValidation type="custom" allowBlank="1" showErrorMessage="1" errorTitle="Duplicate part" error="Each Part # must be unique." sqref="A123">
      <formula1>SUMPRODUCT(--($A$2:$A$201=A123))=1</formula1>
    </dataValidation>
    <dataValidation type="custom" allowBlank="1" showErrorMessage="1" errorTitle="Duplicate part" error="Each Part # must be unique." sqref="A124">
      <formula1>SUMPRODUCT(--($A$2:$A$201=A124))=1</formula1>
    </dataValidation>
    <dataValidation type="custom" allowBlank="1" showErrorMessage="1" errorTitle="Duplicate part" error="Each Part # must be unique." sqref="A125">
      <formula1>SUMPRODUCT(--($A$2:$A$201=A125))=1</formula1>
    </dataValidation>
    <dataValidation type="custom" allowBlank="1" showErrorMessage="1" errorTitle="Duplicate part" error="Each Part # must be unique." sqref="A126">
      <formula1>SUMPRODUCT(--($A$2:$A$201=A126))=1</formula1>
    </dataValidation>
    <dataValidation type="custom" allowBlank="1" showErrorMessage="1" errorTitle="Duplicate part" error="Each Part # must be unique." sqref="A127">
      <formula1>SUMPRODUCT(--($A$2:$A$201=A127))=1</formula1>
    </dataValidation>
    <dataValidation type="custom" allowBlank="1" showErrorMessage="1" errorTitle="Duplicate part" error="Each Part # must be unique." sqref="A128">
      <formula1>SUMPRODUCT(--($A$2:$A$201=A128))=1</formula1>
    </dataValidation>
    <dataValidation type="custom" allowBlank="1" showErrorMessage="1" errorTitle="Duplicate part" error="Each Part # must be unique." sqref="A129">
      <formula1>SUMPRODUCT(--($A$2:$A$201=A129))=1</formula1>
    </dataValidation>
    <dataValidation type="custom" allowBlank="1" showErrorMessage="1" errorTitle="Duplicate part" error="Each Part # must be unique." sqref="A13">
      <formula1>SUMPRODUCT(--($A$2:$A$201=A13))=1</formula1>
    </dataValidation>
    <dataValidation type="custom" allowBlank="1" showErrorMessage="1" errorTitle="Duplicate part" error="Each Part # must be unique." sqref="A130">
      <formula1>SUMPRODUCT(--($A$2:$A$201=A130))=1</formula1>
    </dataValidation>
    <dataValidation type="custom" allowBlank="1" showErrorMessage="1" errorTitle="Duplicate part" error="Each Part # must be unique." sqref="A131">
      <formula1>SUMPRODUCT(--($A$2:$A$201=A131))=1</formula1>
    </dataValidation>
    <dataValidation type="custom" allowBlank="1" showErrorMessage="1" errorTitle="Duplicate part" error="Each Part # must be unique." sqref="A132">
      <formula1>SUMPRODUCT(--($A$2:$A$201=A132))=1</formula1>
    </dataValidation>
    <dataValidation type="custom" allowBlank="1" showErrorMessage="1" errorTitle="Duplicate part" error="Each Part # must be unique." sqref="A133">
      <formula1>SUMPRODUCT(--($A$2:$A$201=A133))=1</formula1>
    </dataValidation>
    <dataValidation type="custom" allowBlank="1" showErrorMessage="1" errorTitle="Duplicate part" error="Each Part # must be unique." sqref="A134">
      <formula1>SUMPRODUCT(--($A$2:$A$201=A134))=1</formula1>
    </dataValidation>
    <dataValidation type="custom" allowBlank="1" showErrorMessage="1" errorTitle="Duplicate part" error="Each Part # must be unique." sqref="A135">
      <formula1>SUMPRODUCT(--($A$2:$A$201=A135))=1</formula1>
    </dataValidation>
    <dataValidation type="custom" allowBlank="1" showErrorMessage="1" errorTitle="Duplicate part" error="Each Part # must be unique." sqref="A136">
      <formula1>SUMPRODUCT(--($A$2:$A$201=A136))=1</formula1>
    </dataValidation>
    <dataValidation type="custom" allowBlank="1" showErrorMessage="1" errorTitle="Duplicate part" error="Each Part # must be unique." sqref="A137">
      <formula1>SUMPRODUCT(--($A$2:$A$201=A137))=1</formula1>
    </dataValidation>
    <dataValidation type="custom" allowBlank="1" showErrorMessage="1" errorTitle="Duplicate part" error="Each Part # must be unique." sqref="A138">
      <formula1>SUMPRODUCT(--($A$2:$A$201=A138))=1</formula1>
    </dataValidation>
    <dataValidation type="custom" allowBlank="1" showErrorMessage="1" errorTitle="Duplicate part" error="Each Part # must be unique." sqref="A139">
      <formula1>SUMPRODUCT(--($A$2:$A$201=A139))=1</formula1>
    </dataValidation>
    <dataValidation type="custom" allowBlank="1" showErrorMessage="1" errorTitle="Duplicate part" error="Each Part # must be unique." sqref="A14">
      <formula1>SUMPRODUCT(--($A$2:$A$201=A14))=1</formula1>
    </dataValidation>
    <dataValidation type="custom" allowBlank="1" showErrorMessage="1" errorTitle="Duplicate part" error="Each Part # must be unique." sqref="A140">
      <formula1>SUMPRODUCT(--($A$2:$A$201=A140))=1</formula1>
    </dataValidation>
    <dataValidation type="custom" allowBlank="1" showErrorMessage="1" errorTitle="Duplicate part" error="Each Part # must be unique." sqref="A141">
      <formula1>SUMPRODUCT(--($A$2:$A$201=A141))=1</formula1>
    </dataValidation>
    <dataValidation type="custom" allowBlank="1" showErrorMessage="1" errorTitle="Duplicate part" error="Each Part # must be unique." sqref="A142">
      <formula1>SUMPRODUCT(--($A$2:$A$201=A142))=1</formula1>
    </dataValidation>
    <dataValidation type="custom" allowBlank="1" showErrorMessage="1" errorTitle="Duplicate part" error="Each Part # must be unique." sqref="A143">
      <formula1>SUMPRODUCT(--($A$2:$A$201=A143))=1</formula1>
    </dataValidation>
    <dataValidation type="custom" allowBlank="1" showErrorMessage="1" errorTitle="Duplicate part" error="Each Part # must be unique." sqref="A144">
      <formula1>SUMPRODUCT(--($A$2:$A$201=A144))=1</formula1>
    </dataValidation>
    <dataValidation type="custom" allowBlank="1" showErrorMessage="1" errorTitle="Duplicate part" error="Each Part # must be unique." sqref="A145">
      <formula1>SUMPRODUCT(--($A$2:$A$201=A145))=1</formula1>
    </dataValidation>
    <dataValidation type="custom" allowBlank="1" showErrorMessage="1" errorTitle="Duplicate part" error="Each Part # must be unique." sqref="A146">
      <formula1>SUMPRODUCT(--($A$2:$A$201=A146))=1</formula1>
    </dataValidation>
    <dataValidation type="custom" allowBlank="1" showErrorMessage="1" errorTitle="Duplicate part" error="Each Part # must be unique." sqref="A147">
      <formula1>SUMPRODUCT(--($A$2:$A$201=A147))=1</formula1>
    </dataValidation>
    <dataValidation type="custom" allowBlank="1" showErrorMessage="1" errorTitle="Duplicate part" error="Each Part # must be unique." sqref="A148">
      <formula1>SUMPRODUCT(--($A$2:$A$201=A148))=1</formula1>
    </dataValidation>
    <dataValidation type="custom" allowBlank="1" showErrorMessage="1" errorTitle="Duplicate part" error="Each Part # must be unique." sqref="A149">
      <formula1>SUMPRODUCT(--($A$2:$A$201=A149))=1</formula1>
    </dataValidation>
    <dataValidation type="custom" allowBlank="1" showErrorMessage="1" errorTitle="Duplicate part" error="Each Part # must be unique." sqref="A15">
      <formula1>SUMPRODUCT(--($A$2:$A$201=A15))=1</formula1>
    </dataValidation>
    <dataValidation type="custom" allowBlank="1" showErrorMessage="1" errorTitle="Duplicate part" error="Each Part # must be unique." sqref="A150">
      <formula1>SUMPRODUCT(--($A$2:$A$201=A150))=1</formula1>
    </dataValidation>
    <dataValidation type="custom" allowBlank="1" showErrorMessage="1" errorTitle="Duplicate part" error="Each Part # must be unique." sqref="A151">
      <formula1>SUMPRODUCT(--($A$2:$A$201=A151))=1</formula1>
    </dataValidation>
    <dataValidation type="custom" allowBlank="1" showErrorMessage="1" errorTitle="Duplicate part" error="Each Part # must be unique." sqref="A152">
      <formula1>SUMPRODUCT(--($A$2:$A$201=A152))=1</formula1>
    </dataValidation>
    <dataValidation type="custom" allowBlank="1" showErrorMessage="1" errorTitle="Duplicate part" error="Each Part # must be unique." sqref="A153">
      <formula1>SUMPRODUCT(--($A$2:$A$201=A153))=1</formula1>
    </dataValidation>
    <dataValidation type="custom" allowBlank="1" showErrorMessage="1" errorTitle="Duplicate part" error="Each Part # must be unique." sqref="A154">
      <formula1>SUMPRODUCT(--($A$2:$A$201=A154))=1</formula1>
    </dataValidation>
    <dataValidation type="custom" allowBlank="1" showErrorMessage="1" errorTitle="Duplicate part" error="Each Part # must be unique." sqref="A155">
      <formula1>SUMPRODUCT(--($A$2:$A$201=A155))=1</formula1>
    </dataValidation>
    <dataValidation type="custom" allowBlank="1" showErrorMessage="1" errorTitle="Duplicate part" error="Each Part # must be unique." sqref="A156">
      <formula1>SUMPRODUCT(--($A$2:$A$201=A156))=1</formula1>
    </dataValidation>
    <dataValidation type="custom" allowBlank="1" showErrorMessage="1" errorTitle="Duplicate part" error="Each Part # must be unique." sqref="A157">
      <formula1>SUMPRODUCT(--($A$2:$A$201=A157))=1</formula1>
    </dataValidation>
    <dataValidation type="custom" allowBlank="1" showErrorMessage="1" errorTitle="Duplicate part" error="Each Part # must be unique." sqref="A158">
      <formula1>SUMPRODUCT(--($A$2:$A$201=A158))=1</formula1>
    </dataValidation>
    <dataValidation type="custom" allowBlank="1" showErrorMessage="1" errorTitle="Duplicate part" error="Each Part # must be unique." sqref="A159">
      <formula1>SUMPRODUCT(--($A$2:$A$201=A159))=1</formula1>
    </dataValidation>
    <dataValidation type="custom" allowBlank="1" showErrorMessage="1" errorTitle="Duplicate part" error="Each Part # must be unique." sqref="A16">
      <formula1>SUMPRODUCT(--($A$2:$A$201=A16))=1</formula1>
    </dataValidation>
    <dataValidation type="custom" allowBlank="1" showErrorMessage="1" errorTitle="Duplicate part" error="Each Part # must be unique." sqref="A160">
      <formula1>SUMPRODUCT(--($A$2:$A$201=A160))=1</formula1>
    </dataValidation>
    <dataValidation type="custom" allowBlank="1" showErrorMessage="1" errorTitle="Duplicate part" error="Each Part # must be unique." sqref="A161">
      <formula1>SUMPRODUCT(--($A$2:$A$201=A161))=1</formula1>
    </dataValidation>
    <dataValidation type="custom" allowBlank="1" showErrorMessage="1" errorTitle="Duplicate part" error="Each Part # must be unique." sqref="A162">
      <formula1>SUMPRODUCT(--($A$2:$A$201=A162))=1</formula1>
    </dataValidation>
    <dataValidation type="custom" allowBlank="1" showErrorMessage="1" errorTitle="Duplicate part" error="Each Part # must be unique." sqref="A163">
      <formula1>SUMPRODUCT(--($A$2:$A$201=A163))=1</formula1>
    </dataValidation>
    <dataValidation type="custom" allowBlank="1" showErrorMessage="1" errorTitle="Duplicate part" error="Each Part # must be unique." sqref="A164">
      <formula1>SUMPRODUCT(--($A$2:$A$201=A164))=1</formula1>
    </dataValidation>
    <dataValidation type="custom" allowBlank="1" showErrorMessage="1" errorTitle="Duplicate part" error="Each Part # must be unique." sqref="A165">
      <formula1>SUMPRODUCT(--($A$2:$A$201=A165))=1</formula1>
    </dataValidation>
    <dataValidation type="custom" allowBlank="1" showErrorMessage="1" errorTitle="Duplicate part" error="Each Part # must be unique." sqref="A166">
      <formula1>SUMPRODUCT(--($A$2:$A$201=A166))=1</formula1>
    </dataValidation>
    <dataValidation type="custom" allowBlank="1" showErrorMessage="1" errorTitle="Duplicate part" error="Each Part # must be unique." sqref="A167">
      <formula1>SUMPRODUCT(--($A$2:$A$201=A167))=1</formula1>
    </dataValidation>
    <dataValidation type="custom" allowBlank="1" showErrorMessage="1" errorTitle="Duplicate part" error="Each Part # must be unique." sqref="A168">
      <formula1>SUMPRODUCT(--($A$2:$A$201=A168))=1</formula1>
    </dataValidation>
    <dataValidation type="custom" allowBlank="1" showErrorMessage="1" errorTitle="Duplicate part" error="Each Part # must be unique." sqref="A169">
      <formula1>SUMPRODUCT(--($A$2:$A$201=A169))=1</formula1>
    </dataValidation>
    <dataValidation type="custom" allowBlank="1" showErrorMessage="1" errorTitle="Duplicate part" error="Each Part # must be unique." sqref="A17">
      <formula1>SUMPRODUCT(--($A$2:$A$201=A17))=1</formula1>
    </dataValidation>
    <dataValidation type="custom" allowBlank="1" showErrorMessage="1" errorTitle="Duplicate part" error="Each Part # must be unique." sqref="A170">
      <formula1>SUMPRODUCT(--($A$2:$A$201=A170))=1</formula1>
    </dataValidation>
    <dataValidation type="custom" allowBlank="1" showErrorMessage="1" errorTitle="Duplicate part" error="Each Part # must be unique." sqref="A171">
      <formula1>SUMPRODUCT(--($A$2:$A$201=A171))=1</formula1>
    </dataValidation>
    <dataValidation type="custom" allowBlank="1" showErrorMessage="1" errorTitle="Duplicate part" error="Each Part # must be unique." sqref="A172">
      <formula1>SUMPRODUCT(--($A$2:$A$201=A172))=1</formula1>
    </dataValidation>
    <dataValidation type="custom" allowBlank="1" showErrorMessage="1" errorTitle="Duplicate part" error="Each Part # must be unique." sqref="A173">
      <formula1>SUMPRODUCT(--($A$2:$A$201=A173))=1</formula1>
    </dataValidation>
    <dataValidation type="custom" allowBlank="1" showErrorMessage="1" errorTitle="Duplicate part" error="Each Part # must be unique." sqref="A174">
      <formula1>SUMPRODUCT(--($A$2:$A$201=A174))=1</formula1>
    </dataValidation>
    <dataValidation type="custom" allowBlank="1" showErrorMessage="1" errorTitle="Duplicate part" error="Each Part # must be unique." sqref="A175">
      <formula1>SUMPRODUCT(--($A$2:$A$201=A175))=1</formula1>
    </dataValidation>
    <dataValidation type="custom" allowBlank="1" showErrorMessage="1" errorTitle="Duplicate part" error="Each Part # must be unique." sqref="A176">
      <formula1>SUMPRODUCT(--($A$2:$A$201=A176))=1</formula1>
    </dataValidation>
    <dataValidation type="custom" allowBlank="1" showErrorMessage="1" errorTitle="Duplicate part" error="Each Part # must be unique." sqref="A177">
      <formula1>SUMPRODUCT(--($A$2:$A$201=A177))=1</formula1>
    </dataValidation>
    <dataValidation type="custom" allowBlank="1" showErrorMessage="1" errorTitle="Duplicate part" error="Each Part # must be unique." sqref="A178">
      <formula1>SUMPRODUCT(--($A$2:$A$201=A178))=1</formula1>
    </dataValidation>
    <dataValidation type="custom" allowBlank="1" showErrorMessage="1" errorTitle="Duplicate part" error="Each Part # must be unique." sqref="A179">
      <formula1>SUMPRODUCT(--($A$2:$A$201=A179))=1</formula1>
    </dataValidation>
    <dataValidation type="custom" allowBlank="1" showErrorMessage="1" errorTitle="Duplicate part" error="Each Part # must be unique." sqref="A18">
      <formula1>SUMPRODUCT(--($A$2:$A$201=A18))=1</formula1>
    </dataValidation>
    <dataValidation type="custom" allowBlank="1" showErrorMessage="1" errorTitle="Duplicate part" error="Each Part # must be unique." sqref="A180">
      <formula1>SUMPRODUCT(--($A$2:$A$201=A180))=1</formula1>
    </dataValidation>
    <dataValidation type="custom" allowBlank="1" showErrorMessage="1" errorTitle="Duplicate part" error="Each Part # must be unique." sqref="A181">
      <formula1>SUMPRODUCT(--($A$2:$A$201=A181))=1</formula1>
    </dataValidation>
    <dataValidation type="custom" allowBlank="1" showErrorMessage="1" errorTitle="Duplicate part" error="Each Part # must be unique." sqref="A182">
      <formula1>SUMPRODUCT(--($A$2:$A$201=A182))=1</formula1>
    </dataValidation>
    <dataValidation type="custom" allowBlank="1" showErrorMessage="1" errorTitle="Duplicate part" error="Each Part # must be unique." sqref="A183">
      <formula1>SUMPRODUCT(--($A$2:$A$201=A183))=1</formula1>
    </dataValidation>
    <dataValidation type="custom" allowBlank="1" showErrorMessage="1" errorTitle="Duplicate part" error="Each Part # must be unique." sqref="A184">
      <formula1>SUMPRODUCT(--($A$2:$A$201=A184))=1</formula1>
    </dataValidation>
    <dataValidation type="custom" allowBlank="1" showErrorMessage="1" errorTitle="Duplicate part" error="Each Part # must be unique." sqref="A185">
      <formula1>SUMPRODUCT(--($A$2:$A$201=A185))=1</formula1>
    </dataValidation>
    <dataValidation type="custom" allowBlank="1" showErrorMessage="1" errorTitle="Duplicate part" error="Each Part # must be unique." sqref="A186">
      <formula1>SUMPRODUCT(--($A$2:$A$201=A186))=1</formula1>
    </dataValidation>
    <dataValidation type="custom" allowBlank="1" showErrorMessage="1" errorTitle="Duplicate part" error="Each Part # must be unique." sqref="A187">
      <formula1>SUMPRODUCT(--($A$2:$A$201=A187))=1</formula1>
    </dataValidation>
    <dataValidation type="custom" allowBlank="1" showErrorMessage="1" errorTitle="Duplicate part" error="Each Part # must be unique." sqref="A188">
      <formula1>SUMPRODUCT(--($A$2:$A$201=A188))=1</formula1>
    </dataValidation>
    <dataValidation type="custom" allowBlank="1" showErrorMessage="1" errorTitle="Duplicate part" error="Each Part # must be unique." sqref="A189">
      <formula1>SUMPRODUCT(--($A$2:$A$201=A189))=1</formula1>
    </dataValidation>
    <dataValidation type="custom" allowBlank="1" showErrorMessage="1" errorTitle="Duplicate part" error="Each Part # must be unique." sqref="A19">
      <formula1>SUMPRODUCT(--($A$2:$A$201=A19))=1</formula1>
    </dataValidation>
    <dataValidation type="custom" allowBlank="1" showErrorMessage="1" errorTitle="Duplicate part" error="Each Part # must be unique." sqref="A190">
      <formula1>SUMPRODUCT(--($A$2:$A$201=A190))=1</formula1>
    </dataValidation>
    <dataValidation type="custom" allowBlank="1" showErrorMessage="1" errorTitle="Duplicate part" error="Each Part # must be unique." sqref="A191">
      <formula1>SUMPRODUCT(--($A$2:$A$201=A191))=1</formula1>
    </dataValidation>
    <dataValidation type="custom" allowBlank="1" showErrorMessage="1" errorTitle="Duplicate part" error="Each Part # must be unique." sqref="A192">
      <formula1>SUMPRODUCT(--($A$2:$A$201=A192))=1</formula1>
    </dataValidation>
    <dataValidation type="custom" allowBlank="1" showErrorMessage="1" errorTitle="Duplicate part" error="Each Part # must be unique." sqref="A193">
      <formula1>SUMPRODUCT(--($A$2:$A$201=A193))=1</formula1>
    </dataValidation>
    <dataValidation type="custom" allowBlank="1" showErrorMessage="1" errorTitle="Duplicate part" error="Each Part # must be unique." sqref="A194">
      <formula1>SUMPRODUCT(--($A$2:$A$201=A194))=1</formula1>
    </dataValidation>
    <dataValidation type="custom" allowBlank="1" showErrorMessage="1" errorTitle="Duplicate part" error="Each Part # must be unique." sqref="A195">
      <formula1>SUMPRODUCT(--($A$2:$A$201=A195))=1</formula1>
    </dataValidation>
    <dataValidation type="custom" allowBlank="1" showErrorMessage="1" errorTitle="Duplicate part" error="Each Part # must be unique." sqref="A196">
      <formula1>SUMPRODUCT(--($A$2:$A$201=A196))=1</formula1>
    </dataValidation>
    <dataValidation type="custom" allowBlank="1" showErrorMessage="1" errorTitle="Duplicate part" error="Each Part # must be unique." sqref="A197">
      <formula1>SUMPRODUCT(--($A$2:$A$201=A197))=1</formula1>
    </dataValidation>
    <dataValidation type="custom" allowBlank="1" showErrorMessage="1" errorTitle="Duplicate part" error="Each Part # must be unique." sqref="A198">
      <formula1>SUMPRODUCT(--($A$2:$A$201=A198))=1</formula1>
    </dataValidation>
    <dataValidation type="custom" allowBlank="1" showErrorMessage="1" errorTitle="Duplicate part" error="Each Part # must be unique." sqref="A199">
      <formula1>SUMPRODUCT(--($A$2:$A$201=A199))=1</formula1>
    </dataValidation>
    <dataValidation type="custom" allowBlank="1" showErrorMessage="1" errorTitle="Duplicate part" error="Each Part # must be unique." sqref="A2">
      <formula1>SUMPRODUCT(--($A$2:$A$201=A2))=1</formula1>
    </dataValidation>
    <dataValidation type="custom" allowBlank="1" showErrorMessage="1" errorTitle="Duplicate part" error="Each Part # must be unique." sqref="A20">
      <formula1>SUMPRODUCT(--($A$2:$A$201=A20))=1</formula1>
    </dataValidation>
    <dataValidation type="custom" allowBlank="1" showErrorMessage="1" errorTitle="Duplicate part" error="Each Part # must be unique." sqref="A200">
      <formula1>SUMPRODUCT(--($A$2:$A$201=A200))=1</formula1>
    </dataValidation>
    <dataValidation type="custom" allowBlank="1" showErrorMessage="1" errorTitle="Duplicate part" error="Each Part # must be unique." sqref="A201">
      <formula1>SUMPRODUCT(--($A$2:$A$201=A201))=1</formula1>
    </dataValidation>
    <dataValidation type="custom" allowBlank="1" showErrorMessage="1" errorTitle="Duplicate part" error="Each Part # must be unique." sqref="A21">
      <formula1>SUMPRODUCT(--($A$2:$A$201=A21))=1</formula1>
    </dataValidation>
    <dataValidation type="custom" allowBlank="1" showErrorMessage="1" errorTitle="Duplicate part" error="Each Part # must be unique." sqref="A22">
      <formula1>SUMPRODUCT(--($A$2:$A$201=A22))=1</formula1>
    </dataValidation>
    <dataValidation type="custom" allowBlank="1" showErrorMessage="1" errorTitle="Duplicate part" error="Each Part # must be unique." sqref="A23">
      <formula1>SUMPRODUCT(--($A$2:$A$201=A23))=1</formula1>
    </dataValidation>
    <dataValidation type="custom" allowBlank="1" showErrorMessage="1" errorTitle="Duplicate part" error="Each Part # must be unique." sqref="A24">
      <formula1>SUMPRODUCT(--($A$2:$A$201=A24))=1</formula1>
    </dataValidation>
    <dataValidation type="custom" allowBlank="1" showErrorMessage="1" errorTitle="Duplicate part" error="Each Part # must be unique." sqref="A25">
      <formula1>SUMPRODUCT(--($A$2:$A$201=A25))=1</formula1>
    </dataValidation>
    <dataValidation type="custom" allowBlank="1" showErrorMessage="1" errorTitle="Duplicate part" error="Each Part # must be unique." sqref="A26">
      <formula1>SUMPRODUCT(--($A$2:$A$201=A26))=1</formula1>
    </dataValidation>
    <dataValidation type="custom" allowBlank="1" showErrorMessage="1" errorTitle="Duplicate part" error="Each Part # must be unique." sqref="A27">
      <formula1>SUMPRODUCT(--($A$2:$A$201=A27))=1</formula1>
    </dataValidation>
    <dataValidation type="custom" allowBlank="1" showErrorMessage="1" errorTitle="Duplicate part" error="Each Part # must be unique." sqref="A28">
      <formula1>SUMPRODUCT(--($A$2:$A$201=A28))=1</formula1>
    </dataValidation>
    <dataValidation type="custom" allowBlank="1" showErrorMessage="1" errorTitle="Duplicate part" error="Each Part # must be unique." sqref="A29">
      <formula1>SUMPRODUCT(--($A$2:$A$201=A29))=1</formula1>
    </dataValidation>
    <dataValidation type="custom" allowBlank="1" showErrorMessage="1" errorTitle="Duplicate part" error="Each Part # must be unique." sqref="A3">
      <formula1>SUMPRODUCT(--($A$2:$A$201=A3))=1</formula1>
    </dataValidation>
    <dataValidation type="custom" allowBlank="1" showErrorMessage="1" errorTitle="Duplicate part" error="Each Part # must be unique." sqref="A30">
      <formula1>SUMPRODUCT(--($A$2:$A$201=A30))=1</formula1>
    </dataValidation>
    <dataValidation type="custom" allowBlank="1" showErrorMessage="1" errorTitle="Duplicate part" error="Each Part # must be unique." sqref="A31">
      <formula1>SUMPRODUCT(--($A$2:$A$201=A31))=1</formula1>
    </dataValidation>
    <dataValidation type="custom" allowBlank="1" showErrorMessage="1" errorTitle="Duplicate part" error="Each Part # must be unique." sqref="A32">
      <formula1>SUMPRODUCT(--($A$2:$A$201=A32))=1</formula1>
    </dataValidation>
    <dataValidation type="custom" allowBlank="1" showErrorMessage="1" errorTitle="Duplicate part" error="Each Part # must be unique." sqref="A33">
      <formula1>SUMPRODUCT(--($A$2:$A$201=A33))=1</formula1>
    </dataValidation>
    <dataValidation type="custom" allowBlank="1" showErrorMessage="1" errorTitle="Duplicate part" error="Each Part # must be unique." sqref="A34">
      <formula1>SUMPRODUCT(--($A$2:$A$201=A34))=1</formula1>
    </dataValidation>
    <dataValidation type="custom" allowBlank="1" showErrorMessage="1" errorTitle="Duplicate part" error="Each Part # must be unique." sqref="A35">
      <formula1>SUMPRODUCT(--($A$2:$A$201=A35))=1</formula1>
    </dataValidation>
    <dataValidation type="custom" allowBlank="1" showErrorMessage="1" errorTitle="Duplicate part" error="Each Part # must be unique." sqref="A36">
      <formula1>SUMPRODUCT(--($A$2:$A$201=A36))=1</formula1>
    </dataValidation>
    <dataValidation type="custom" allowBlank="1" showErrorMessage="1" errorTitle="Duplicate part" error="Each Part # must be unique." sqref="A37">
      <formula1>SUMPRODUCT(--($A$2:$A$201=A37))=1</formula1>
    </dataValidation>
    <dataValidation type="custom" allowBlank="1" showErrorMessage="1" errorTitle="Duplicate part" error="Each Part # must be unique." sqref="A38">
      <formula1>SUMPRODUCT(--($A$2:$A$201=A38))=1</formula1>
    </dataValidation>
    <dataValidation type="custom" allowBlank="1" showErrorMessage="1" errorTitle="Duplicate part" error="Each Part # must be unique." sqref="A39">
      <formula1>SUMPRODUCT(--($A$2:$A$201=A39))=1</formula1>
    </dataValidation>
    <dataValidation type="custom" allowBlank="1" showErrorMessage="1" errorTitle="Duplicate part" error="Each Part # must be unique." sqref="A4">
      <formula1>SUMPRODUCT(--($A$2:$A$201=A4))=1</formula1>
    </dataValidation>
    <dataValidation type="custom" allowBlank="1" showErrorMessage="1" errorTitle="Duplicate part" error="Each Part # must be unique." sqref="A40">
      <formula1>SUMPRODUCT(--($A$2:$A$201=A40))=1</formula1>
    </dataValidation>
    <dataValidation type="custom" allowBlank="1" showErrorMessage="1" errorTitle="Duplicate part" error="Each Part # must be unique." sqref="A41">
      <formula1>SUMPRODUCT(--($A$2:$A$201=A41))=1</formula1>
    </dataValidation>
    <dataValidation type="custom" allowBlank="1" showErrorMessage="1" errorTitle="Duplicate part" error="Each Part # must be unique." sqref="A42">
      <formula1>SUMPRODUCT(--($A$2:$A$201=A42))=1</formula1>
    </dataValidation>
    <dataValidation type="custom" allowBlank="1" showErrorMessage="1" errorTitle="Duplicate part" error="Each Part # must be unique." sqref="A43">
      <formula1>SUMPRODUCT(--($A$2:$A$201=A43))=1</formula1>
    </dataValidation>
    <dataValidation type="custom" allowBlank="1" showErrorMessage="1" errorTitle="Duplicate part" error="Each Part # must be unique." sqref="A44">
      <formula1>SUMPRODUCT(--($A$2:$A$201=A44))=1</formula1>
    </dataValidation>
    <dataValidation type="custom" allowBlank="1" showErrorMessage="1" errorTitle="Duplicate part" error="Each Part # must be unique." sqref="A45">
      <formula1>SUMPRODUCT(--($A$2:$A$201=A45))=1</formula1>
    </dataValidation>
    <dataValidation type="custom" allowBlank="1" showErrorMessage="1" errorTitle="Duplicate part" error="Each Part # must be unique." sqref="A46">
      <formula1>SUMPRODUCT(--($A$2:$A$201=A46))=1</formula1>
    </dataValidation>
    <dataValidation type="custom" allowBlank="1" showErrorMessage="1" errorTitle="Duplicate part" error="Each Part # must be unique." sqref="A47">
      <formula1>SUMPRODUCT(--($A$2:$A$201=A47))=1</formula1>
    </dataValidation>
    <dataValidation type="custom" allowBlank="1" showErrorMessage="1" errorTitle="Duplicate part" error="Each Part # must be unique." sqref="A48">
      <formula1>SUMPRODUCT(--($A$2:$A$201=A48))=1</formula1>
    </dataValidation>
    <dataValidation type="custom" allowBlank="1" showErrorMessage="1" errorTitle="Duplicate part" error="Each Part # must be unique." sqref="A49">
      <formula1>SUMPRODUCT(--($A$2:$A$201=A49))=1</formula1>
    </dataValidation>
    <dataValidation type="custom" allowBlank="1" showErrorMessage="1" errorTitle="Duplicate part" error="Each Part # must be unique." sqref="A5">
      <formula1>SUMPRODUCT(--($A$2:$A$201=A5))=1</formula1>
    </dataValidation>
    <dataValidation type="custom" allowBlank="1" showErrorMessage="1" errorTitle="Duplicate part" error="Each Part # must be unique." sqref="A50">
      <formula1>SUMPRODUCT(--($A$2:$A$201=A50))=1</formula1>
    </dataValidation>
    <dataValidation type="custom" allowBlank="1" showErrorMessage="1" errorTitle="Duplicate part" error="Each Part # must be unique." sqref="A51">
      <formula1>SUMPRODUCT(--($A$2:$A$201=A51))=1</formula1>
    </dataValidation>
    <dataValidation type="custom" allowBlank="1" showErrorMessage="1" errorTitle="Duplicate part" error="Each Part # must be unique." sqref="A52">
      <formula1>SUMPRODUCT(--($A$2:$A$201=A52))=1</formula1>
    </dataValidation>
    <dataValidation type="custom" allowBlank="1" showErrorMessage="1" errorTitle="Duplicate part" error="Each Part # must be unique." sqref="A53">
      <formula1>SUMPRODUCT(--($A$2:$A$201=A53))=1</formula1>
    </dataValidation>
    <dataValidation type="custom" allowBlank="1" showErrorMessage="1" errorTitle="Duplicate part" error="Each Part # must be unique." sqref="A54">
      <formula1>SUMPRODUCT(--($A$2:$A$201=A54))=1</formula1>
    </dataValidation>
    <dataValidation type="custom" allowBlank="1" showErrorMessage="1" errorTitle="Duplicate part" error="Each Part # must be unique." sqref="A55">
      <formula1>SUMPRODUCT(--($A$2:$A$201=A55))=1</formula1>
    </dataValidation>
    <dataValidation type="custom" allowBlank="1" showErrorMessage="1" errorTitle="Duplicate part" error="Each Part # must be unique." sqref="A56">
      <formula1>SUMPRODUCT(--($A$2:$A$201=A56))=1</formula1>
    </dataValidation>
    <dataValidation type="custom" allowBlank="1" showErrorMessage="1" errorTitle="Duplicate part" error="Each Part # must be unique." sqref="A57">
      <formula1>SUMPRODUCT(--($A$2:$A$201=A57))=1</formula1>
    </dataValidation>
    <dataValidation type="custom" allowBlank="1" showErrorMessage="1" errorTitle="Duplicate part" error="Each Part # must be unique." sqref="A58">
      <formula1>SUMPRODUCT(--($A$2:$A$201=A58))=1</formula1>
    </dataValidation>
    <dataValidation type="custom" allowBlank="1" showErrorMessage="1" errorTitle="Duplicate part" error="Each Part # must be unique." sqref="A59">
      <formula1>SUMPRODUCT(--($A$2:$A$201=A59))=1</formula1>
    </dataValidation>
    <dataValidation type="custom" allowBlank="1" showErrorMessage="1" errorTitle="Duplicate part" error="Each Part # must be unique." sqref="A6">
      <formula1>SUMPRODUCT(--($A$2:$A$201=A6))=1</formula1>
    </dataValidation>
    <dataValidation type="custom" allowBlank="1" showErrorMessage="1" errorTitle="Duplicate part" error="Each Part # must be unique." sqref="A60">
      <formula1>SUMPRODUCT(--($A$2:$A$201=A60))=1</formula1>
    </dataValidation>
    <dataValidation type="custom" allowBlank="1" showErrorMessage="1" errorTitle="Duplicate part" error="Each Part # must be unique." sqref="A61">
      <formula1>SUMPRODUCT(--($A$2:$A$201=A61))=1</formula1>
    </dataValidation>
    <dataValidation type="custom" allowBlank="1" showErrorMessage="1" errorTitle="Duplicate part" error="Each Part # must be unique." sqref="A62">
      <formula1>SUMPRODUCT(--($A$2:$A$201=A62))=1</formula1>
    </dataValidation>
    <dataValidation type="custom" allowBlank="1" showErrorMessage="1" errorTitle="Duplicate part" error="Each Part # must be unique." sqref="A63">
      <formula1>SUMPRODUCT(--($A$2:$A$201=A63))=1</formula1>
    </dataValidation>
    <dataValidation type="custom" allowBlank="1" showErrorMessage="1" errorTitle="Duplicate part" error="Each Part # must be unique." sqref="A64">
      <formula1>SUMPRODUCT(--($A$2:$A$201=A64))=1</formula1>
    </dataValidation>
    <dataValidation type="custom" allowBlank="1" showErrorMessage="1" errorTitle="Duplicate part" error="Each Part # must be unique." sqref="A65">
      <formula1>SUMPRODUCT(--($A$2:$A$201=A65))=1</formula1>
    </dataValidation>
    <dataValidation type="custom" allowBlank="1" showErrorMessage="1" errorTitle="Duplicate part" error="Each Part # must be unique." sqref="A66">
      <formula1>SUMPRODUCT(--($A$2:$A$201=A66))=1</formula1>
    </dataValidation>
    <dataValidation type="custom" allowBlank="1" showErrorMessage="1" errorTitle="Duplicate part" error="Each Part # must be unique." sqref="A67">
      <formula1>SUMPRODUCT(--($A$2:$A$201=A67))=1</formula1>
    </dataValidation>
    <dataValidation type="custom" allowBlank="1" showErrorMessage="1" errorTitle="Duplicate part" error="Each Part # must be unique." sqref="A68">
      <formula1>SUMPRODUCT(--($A$2:$A$201=A68))=1</formula1>
    </dataValidation>
    <dataValidation type="custom" allowBlank="1" showErrorMessage="1" errorTitle="Duplicate part" error="Each Part # must be unique." sqref="A69">
      <formula1>SUMPRODUCT(--($A$2:$A$201=A69))=1</formula1>
    </dataValidation>
    <dataValidation type="custom" allowBlank="1" showErrorMessage="1" errorTitle="Duplicate part" error="Each Part # must be unique." sqref="A7">
      <formula1>SUMPRODUCT(--($A$2:$A$201=A7))=1</formula1>
    </dataValidation>
    <dataValidation type="custom" allowBlank="1" showErrorMessage="1" errorTitle="Duplicate part" error="Each Part # must be unique." sqref="A70">
      <formula1>SUMPRODUCT(--($A$2:$A$201=A70))=1</formula1>
    </dataValidation>
    <dataValidation type="custom" allowBlank="1" showErrorMessage="1" errorTitle="Duplicate part" error="Each Part # must be unique." sqref="A71">
      <formula1>SUMPRODUCT(--($A$2:$A$201=A71))=1</formula1>
    </dataValidation>
    <dataValidation type="custom" allowBlank="1" showErrorMessage="1" errorTitle="Duplicate part" error="Each Part # must be unique." sqref="A72">
      <formula1>SUMPRODUCT(--($A$2:$A$201=A72))=1</formula1>
    </dataValidation>
    <dataValidation type="custom" allowBlank="1" showErrorMessage="1" errorTitle="Duplicate part" error="Each Part # must be unique." sqref="A73">
      <formula1>SUMPRODUCT(--($A$2:$A$201=A73))=1</formula1>
    </dataValidation>
    <dataValidation type="custom" allowBlank="1" showErrorMessage="1" errorTitle="Duplicate part" error="Each Part # must be unique." sqref="A74">
      <formula1>SUMPRODUCT(--($A$2:$A$201=A74))=1</formula1>
    </dataValidation>
    <dataValidation type="custom" allowBlank="1" showErrorMessage="1" errorTitle="Duplicate part" error="Each Part # must be unique." sqref="A75">
      <formula1>SUMPRODUCT(--($A$2:$A$201=A75))=1</formula1>
    </dataValidation>
    <dataValidation type="custom" allowBlank="1" showErrorMessage="1" errorTitle="Duplicate part" error="Each Part # must be unique." sqref="A76">
      <formula1>SUMPRODUCT(--($A$2:$A$201=A76))=1</formula1>
    </dataValidation>
    <dataValidation type="custom" allowBlank="1" showErrorMessage="1" errorTitle="Duplicate part" error="Each Part # must be unique." sqref="A77">
      <formula1>SUMPRODUCT(--($A$2:$A$201=A77))=1</formula1>
    </dataValidation>
    <dataValidation type="custom" allowBlank="1" showErrorMessage="1" errorTitle="Duplicate part" error="Each Part # must be unique." sqref="A78">
      <formula1>SUMPRODUCT(--($A$2:$A$201=A78))=1</formula1>
    </dataValidation>
    <dataValidation type="custom" allowBlank="1" showErrorMessage="1" errorTitle="Duplicate part" error="Each Part # must be unique." sqref="A79">
      <formula1>SUMPRODUCT(--($A$2:$A$201=A79))=1</formula1>
    </dataValidation>
    <dataValidation type="custom" allowBlank="1" showErrorMessage="1" errorTitle="Duplicate part" error="Each Part # must be unique." sqref="A8">
      <formula1>SUMPRODUCT(--($A$2:$A$201=A8))=1</formula1>
    </dataValidation>
    <dataValidation type="custom" allowBlank="1" showErrorMessage="1" errorTitle="Duplicate part" error="Each Part # must be unique." sqref="A80">
      <formula1>SUMPRODUCT(--($A$2:$A$201=A80))=1</formula1>
    </dataValidation>
    <dataValidation type="custom" allowBlank="1" showErrorMessage="1" errorTitle="Duplicate part" error="Each Part # must be unique." sqref="A81">
      <formula1>SUMPRODUCT(--($A$2:$A$201=A81))=1</formula1>
    </dataValidation>
    <dataValidation type="custom" allowBlank="1" showErrorMessage="1" errorTitle="Duplicate part" error="Each Part # must be unique." sqref="A82">
      <formula1>SUMPRODUCT(--($A$2:$A$201=A82))=1</formula1>
    </dataValidation>
    <dataValidation type="custom" allowBlank="1" showErrorMessage="1" errorTitle="Duplicate part" error="Each Part # must be unique." sqref="A83">
      <formula1>SUMPRODUCT(--($A$2:$A$201=A83))=1</formula1>
    </dataValidation>
    <dataValidation type="custom" allowBlank="1" showErrorMessage="1" errorTitle="Duplicate part" error="Each Part # must be unique." sqref="A84">
      <formula1>SUMPRODUCT(--($A$2:$A$201=A84))=1</formula1>
    </dataValidation>
    <dataValidation type="custom" allowBlank="1" showErrorMessage="1" errorTitle="Duplicate part" error="Each Part # must be unique." sqref="A85">
      <formula1>SUMPRODUCT(--($A$2:$A$201=A85))=1</formula1>
    </dataValidation>
    <dataValidation type="custom" allowBlank="1" showErrorMessage="1" errorTitle="Duplicate part" error="Each Part # must be unique." sqref="A86">
      <formula1>SUMPRODUCT(--($A$2:$A$201=A86))=1</formula1>
    </dataValidation>
    <dataValidation type="custom" allowBlank="1" showErrorMessage="1" errorTitle="Duplicate part" error="Each Part # must be unique." sqref="A87">
      <formula1>SUMPRODUCT(--($A$2:$A$201=A87))=1</formula1>
    </dataValidation>
    <dataValidation type="custom" allowBlank="1" showErrorMessage="1" errorTitle="Duplicate part" error="Each Part # must be unique." sqref="A88">
      <formula1>SUMPRODUCT(--($A$2:$A$201=A88))=1</formula1>
    </dataValidation>
    <dataValidation type="custom" allowBlank="1" showErrorMessage="1" errorTitle="Duplicate part" error="Each Part # must be unique." sqref="A89">
      <formula1>SUMPRODUCT(--($A$2:$A$201=A89))=1</formula1>
    </dataValidation>
    <dataValidation type="custom" allowBlank="1" showErrorMessage="1" errorTitle="Duplicate part" error="Each Part # must be unique." sqref="A9">
      <formula1>SUMPRODUCT(--($A$2:$A$201=A9))=1</formula1>
    </dataValidation>
    <dataValidation type="custom" allowBlank="1" showErrorMessage="1" errorTitle="Duplicate part" error="Each Part # must be unique." sqref="A90">
      <formula1>SUMPRODUCT(--($A$2:$A$201=A90))=1</formula1>
    </dataValidation>
    <dataValidation type="custom" allowBlank="1" showErrorMessage="1" errorTitle="Duplicate part" error="Each Part # must be unique." sqref="A91">
      <formula1>SUMPRODUCT(--($A$2:$A$201=A91))=1</formula1>
    </dataValidation>
    <dataValidation type="custom" allowBlank="1" showErrorMessage="1" errorTitle="Duplicate part" error="Each Part # must be unique." sqref="A92">
      <formula1>SUMPRODUCT(--($A$2:$A$201=A92))=1</formula1>
    </dataValidation>
    <dataValidation type="custom" allowBlank="1" showErrorMessage="1" errorTitle="Duplicate part" error="Each Part # must be unique." sqref="A93">
      <formula1>SUMPRODUCT(--($A$2:$A$201=A93))=1</formula1>
    </dataValidation>
    <dataValidation type="custom" allowBlank="1" showErrorMessage="1" errorTitle="Duplicate part" error="Each Part # must be unique." sqref="A94">
      <formula1>SUMPRODUCT(--($A$2:$A$201=A94))=1</formula1>
    </dataValidation>
    <dataValidation type="custom" allowBlank="1" showErrorMessage="1" errorTitle="Duplicate part" error="Each Part # must be unique." sqref="A95">
      <formula1>SUMPRODUCT(--($A$2:$A$201=A95))=1</formula1>
    </dataValidation>
    <dataValidation type="custom" allowBlank="1" showErrorMessage="1" errorTitle="Duplicate part" error="Each Part # must be unique." sqref="A96">
      <formula1>SUMPRODUCT(--($A$2:$A$201=A96))=1</formula1>
    </dataValidation>
    <dataValidation type="custom" allowBlank="1" showErrorMessage="1" errorTitle="Duplicate part" error="Each Part # must be unique." sqref="A97">
      <formula1>SUMPRODUCT(--($A$2:$A$201=A97))=1</formula1>
    </dataValidation>
    <dataValidation type="custom" allowBlank="1" showErrorMessage="1" errorTitle="Duplicate part" error="Each Part # must be unique." sqref="A98">
      <formula1>SUMPRODUCT(--($A$2:$A$201=A98))=1</formula1>
    </dataValidation>
    <dataValidation type="custom" allowBlank="1" showErrorMessage="1" errorTitle="Duplicate part" error="Each Part # must be unique." sqref="A99">
      <formula1>SUMPRODUCT(--($A$2:$A$201=A99))=1</formula1>
    </dataValidation>
    <dataValidation type="decimal" allowBlank="1" showErrorMessage="1" errorTitle="Invalid cost" error="Enter a number between 0 and 1000000" sqref="C10:C201">
      <formula1>0</formula1>
      <formula2>1000000</formula2>
    </dataValidation>
    <dataValidation type="decimal" allowBlank="1" showErrorMessage="1" errorTitle="Invalid cost" error="Enter a number between 0 and 1000000" sqref="C2:C201">
      <formula1>0</formula1>
      <formula2>1000000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1"/>
  <sheetViews>
    <sheetView workbookViewId="0">
      <pane ySplit="1" topLeftCell="A2" activePane="bottomLeft" state="frozen"/>
      <selection pane="bottomLeft"/>
    </sheetView>
  </sheetViews>
  <sheetFormatPr defaultRowHeight="15" outlineLevelRow="0" outlineLevelCol="0" x14ac:dyDescent="55"/>
  <cols>
    <col min="1" max="2" width="8" customWidth="1"/>
    <col min="3" max="3" width="29" customWidth="1"/>
    <col min="4" max="5" width="6" customWidth="1"/>
    <col min="6" max="6" width="8" customWidth="1"/>
    <col min="7" max="7" width="12" customWidth="1"/>
    <col min="10" max="11" width="8" customWidth="1"/>
    <col min="12" max="12" width="13" customWidth="1"/>
    <col min="13" max="13" width="10" customWidth="1"/>
    <col min="14" max="14" width="11" customWidth="1"/>
    <col min="15" max="15" width="15" customWidth="1"/>
  </cols>
  <sheetData>
    <row r="1" ht="48" customHeight="1" spans="1:16" x14ac:dyDescent="0.25">
      <c r="A1" s="11" t="s">
        <v>34</v>
      </c>
      <c r="B1" s="11" t="s">
        <v>43</v>
      </c>
      <c r="C1" s="11" t="s">
        <v>44</v>
      </c>
      <c r="D1" s="11" t="s">
        <v>58</v>
      </c>
      <c r="E1" s="11" t="s">
        <v>59</v>
      </c>
      <c r="F1" s="11" t="s">
        <v>60</v>
      </c>
      <c r="G1" s="11" t="s">
        <v>61</v>
      </c>
      <c r="H1" s="11" t="s">
        <v>62</v>
      </c>
      <c r="I1" s="11" t="s">
        <v>63</v>
      </c>
      <c r="J1" s="11" t="s">
        <v>64</v>
      </c>
      <c r="K1" s="11" t="s">
        <v>65</v>
      </c>
      <c r="L1" s="11" t="s">
        <v>66</v>
      </c>
      <c r="M1" s="11" t="s">
        <v>45</v>
      </c>
      <c r="N1" s="11" t="s">
        <v>36</v>
      </c>
      <c r="O1" s="11" t="s">
        <v>38</v>
      </c>
      <c r="P1" s="11" t="s">
        <v>67</v>
      </c>
    </row>
    <row r="2" spans="1:16" x14ac:dyDescent="0.25">
      <c r="A2" s="12" t="s">
        <v>39</v>
      </c>
      <c r="B2" s="12" t="s">
        <v>46</v>
      </c>
      <c r="C2" s="18" t="str">
        <f>IF(COUNTA($A2:$B2,$D2:$G2)=0,"",IF(OR($B2="",SUMPRODUCT(--(Parts!$A$2:$A$201=$B2))=0),"n/a",INDEX(Parts!$B$2:$B$201,SUMPRODUCT(MAX((Parts!$A$2:$A$201=$B2)*(ROW(Parts!$A$2:$A$201)-MIN(ROW(Parts!$A$2:$A$201))+1))))))</f>
        <v>Run capacitor 45/5 uF</v>
      </c>
      <c r="D2" s="19">
        <v>4</v>
      </c>
      <c r="E2" s="19">
        <v>10</v>
      </c>
      <c r="F2" s="19">
        <v>7</v>
      </c>
      <c r="G2" s="20">
        <v>46321</v>
      </c>
      <c r="H2" s="15">
        <f>IF(COUNTA($A2:$B2,$D2:$G2)=0,"",IF(OR($A2="",$B2="",NOT(AND(ISNUMBER(G2),N(G2)&gt;=18264,N(G2)&lt;=73050))),"n/a",SUMPRODUCT(((Movements!$B$2:$B$1001="Used")+(Movements!$B$2:$B$1001="Transfer"))*(Movements!$E$2:$E$1001=$A2)*(Movements!$C$2:$C$1001=$B2)*(Movements!$A$2:$A$1001&gt;$G2),Movements!$D$2:$D$1001)))</f>
        <v>2</v>
      </c>
      <c r="I2" s="15">
        <f>IF(COUNTA($A2:$B2,$D2:$G2)=0,"",IF(OR($A2="",$B2="",NOT(AND(ISNUMBER(G2),N(G2)&gt;=18264,N(G2)&lt;=73050))),"n/a",SUMPRODUCT(((Movements!$B$2:$B$1001="Restock")+(Movements!$B$2:$B$1001="Transfer"))*(Movements!$F$2:$F$1001=$A2)*(Movements!$C$2:$C$1001=$B2)*(Movements!$A$2:$A$1001&gt;$G2),Movements!$D$2:$D$1001)))</f>
        <v>0</v>
      </c>
      <c r="J2" s="21">
        <f>IF(COUNTA($A2:$B2,$D2:$G2)=0,"",IF(OR(NOT(ISNUMBER($H2)),NOT(ISNUMBER($F2))),"n/a",$F2-$H2+$I2))</f>
        <v>5</v>
      </c>
      <c r="K2" s="21">
        <f>IF(COUNTA($A2:$B2,$D2:$G2)=0,"",IF(OR(NOT(ISNUMBER($J2)),NOT(ISNUMBER($D2)),NOT(ISNUMBER($E2))),"n/a",IF($J2&lt;=$D2,$E2-$J2,0)))</f>
        <v>0</v>
      </c>
      <c r="L2" s="16" t="str">
        <f>IF(COUNTA($A2:$B2,$D2:$G2)=0,"",IF(OR(NOT(ISNUMBER($J2)),NOT(ISNUMBER($D2)),NOT(ISNUMBER($E2))),"n/a",IF($J2&lt;0,"Check count",IF($J2&lt;=$D2,"Reorder",IF($J2&gt;$E2,"Over max","OK")))))</f>
        <v>OK</v>
      </c>
      <c r="M2" s="14">
        <f>IF(COUNTA($A2:$B2,$D2:$G2)=0,"",IF(OR($B2="",SUMPRODUCT(--(Parts!$A$2:$A$201=$B2))=0),"n/a",INDEX(Parts!$C$2:$C$201,SUMPRODUCT(MAX((Parts!$A$2:$A$201=$B2)*(ROW(Parts!$A$2:$A$201)-MIN(ROW(Parts!$A$2:$A$201))+1))))))</f>
        <v>18.4</v>
      </c>
      <c r="N2" s="14">
        <f>IF(COUNTA($A2:$B2,$D2:$G2)=0,"",IF(AND(ISNUMBER($J2),ISNUMBER($M2)),$J2*$M2,"n/a"))</f>
        <v>92</v>
      </c>
      <c r="O2" s="16" t="str">
        <f>IF(COUNTA($A2:$B2,$D2:$G2)=0,"",IF(OR($A2="",$B2="",SUMPRODUCT(--(Vans!$A$2:$A$51=$A2))=0,SUMPRODUCT(--(Parts!$A$2:$A$201=$B2))=0),"Check ID",IF(SUMPRODUCT(('Van Stock'!$A$2:$A$501=$A2)*('Van Stock'!$B$2:$B$501=$B2))&gt;1,"Duplicate line",IF(OR(NOT(AND(ISNUMBER(D2),N(D2)&gt;=0,N(D2)&lt;=10000,INT(N(D2))=N(D2))),NOT(AND(ISNUMBER(E2),N(E2)&gt;=0,N(E2)&lt;=10000,INT(N(E2))=N(E2))),N($D2)&gt;N($E2),NOT(AND(ISNUMBER(F2),N(F2)&gt;=0,N(F2)&lt;=100000,INT(N(F2))=N(F2))),NOT(AND(ISNUMBER(G2),N(G2)&gt;=18264,N(G2)&lt;=73050))),"Check inputs",IF(AND(ISNUMBER($J2),N($J2)&lt;0),"Check count","OK")))))</f>
        <v>OK</v>
      </c>
      <c r="P2" s="15">
        <f>IF(COUNTA($A2:$B2,$D2:$G2)=0,"",IF(OR($A2="",$B2="",NOT(AND(ISNUMBER(G2),N(G2)&gt;=18264,N(G2)&lt;=73050))),"n/a",SUMPRODUCT(((Movements!$B$2:$B$1001="Used"))*(Movements!$E$2:$E$1001=$A2)*(Movements!$C$2:$C$1001=$B2)*(Movements!$A$2:$A$1001&gt;$G2),Movements!$D$2:$D$1001)))</f>
        <v>2</v>
      </c>
    </row>
    <row r="3" spans="1:16" x14ac:dyDescent="0.25">
      <c r="A3" s="12" t="s">
        <v>39</v>
      </c>
      <c r="B3" s="12" t="s">
        <v>48</v>
      </c>
      <c r="C3" s="18" t="str">
        <f>IF(COUNTA($A3:$B3,$D3:$G3)=0,"",IF(OR($B3="",SUMPRODUCT(--(Parts!$A$2:$A$201=$B3))=0),"n/a",INDEX(Parts!$B$2:$B$201,SUMPRODUCT(MAX((Parts!$A$2:$A$201=$B3)*(ROW(Parts!$A$2:$A$201)-MIN(ROW(Parts!$A$2:$A$201))+1))))))</f>
        <v>Contactor 1-pole 30A</v>
      </c>
      <c r="D3" s="19">
        <v>3</v>
      </c>
      <c r="E3" s="19">
        <v>8</v>
      </c>
      <c r="F3" s="19">
        <v>5</v>
      </c>
      <c r="G3" s="20">
        <v>46321</v>
      </c>
      <c r="H3" s="15">
        <f>IF(COUNTA($A3:$B3,$D3:$G3)=0,"",IF(OR($A3="",$B3="",NOT(AND(ISNUMBER(G3),N(G3)&gt;=18264,N(G3)&lt;=73050))),"n/a",SUMPRODUCT(((Movements!$B$2:$B$1001="Used")+(Movements!$B$2:$B$1001="Transfer"))*(Movements!$E$2:$E$1001=$A3)*(Movements!$C$2:$C$1001=$B3)*(Movements!$A$2:$A$1001&gt;$G3),Movements!$D$2:$D$1001)))</f>
        <v>0</v>
      </c>
      <c r="I3" s="15">
        <f>IF(COUNTA($A3:$B3,$D3:$G3)=0,"",IF(OR($A3="",$B3="",NOT(AND(ISNUMBER(G3),N(G3)&gt;=18264,N(G3)&lt;=73050))),"n/a",SUMPRODUCT(((Movements!$B$2:$B$1001="Restock")+(Movements!$B$2:$B$1001="Transfer"))*(Movements!$F$2:$F$1001=$A3)*(Movements!$C$2:$C$1001=$B3)*(Movements!$A$2:$A$1001&gt;$G3),Movements!$D$2:$D$1001)))</f>
        <v>2</v>
      </c>
      <c r="J3" s="21">
        <f>IF(COUNTA($A3:$B3,$D3:$G3)=0,"",IF(OR(NOT(ISNUMBER($H3)),NOT(ISNUMBER($F3))),"n/a",$F3-$H3+$I3))</f>
        <v>7</v>
      </c>
      <c r="K3" s="21">
        <f>IF(COUNTA($A3:$B3,$D3:$G3)=0,"",IF(OR(NOT(ISNUMBER($J3)),NOT(ISNUMBER($D3)),NOT(ISNUMBER($E3))),"n/a",IF($J3&lt;=$D3,$E3-$J3,0)))</f>
        <v>0</v>
      </c>
      <c r="L3" s="16" t="str">
        <f>IF(COUNTA($A3:$B3,$D3:$G3)=0,"",IF(OR(NOT(ISNUMBER($J3)),NOT(ISNUMBER($D3)),NOT(ISNUMBER($E3))),"n/a",IF($J3&lt;0,"Check count",IF($J3&lt;=$D3,"Reorder",IF($J3&gt;$E3,"Over max","OK")))))</f>
        <v>OK</v>
      </c>
      <c r="M3" s="14">
        <f>IF(COUNTA($A3:$B3,$D3:$G3)=0,"",IF(OR($B3="",SUMPRODUCT(--(Parts!$A$2:$A$201=$B3))=0),"n/a",INDEX(Parts!$C$2:$C$201,SUMPRODUCT(MAX((Parts!$A$2:$A$201=$B3)*(ROW(Parts!$A$2:$A$201)-MIN(ROW(Parts!$A$2:$A$201))+1))))))</f>
        <v>24.75</v>
      </c>
      <c r="N3" s="14">
        <f>IF(COUNTA($A3:$B3,$D3:$G3)=0,"",IF(AND(ISNUMBER($J3),ISNUMBER($M3)),$J3*$M3,"n/a"))</f>
        <v>173.25</v>
      </c>
      <c r="O3" s="16" t="str">
        <f>IF(COUNTA($A3:$B3,$D3:$G3)=0,"",IF(OR($A3="",$B3="",SUMPRODUCT(--(Vans!$A$2:$A$51=$A3))=0,SUMPRODUCT(--(Parts!$A$2:$A$201=$B3))=0),"Check ID",IF(SUMPRODUCT(('Van Stock'!$A$2:$A$501=$A3)*('Van Stock'!$B$2:$B$501=$B3))&gt;1,"Duplicate line",IF(OR(NOT(AND(ISNUMBER(D3),N(D3)&gt;=0,N(D3)&lt;=10000,INT(N(D3))=N(D3))),NOT(AND(ISNUMBER(E3),N(E3)&gt;=0,N(E3)&lt;=10000,INT(N(E3))=N(E3))),N($D3)&gt;N($E3),NOT(AND(ISNUMBER(F3),N(F3)&gt;=0,N(F3)&lt;=100000,INT(N(F3))=N(F3))),NOT(AND(ISNUMBER(G3),N(G3)&gt;=18264,N(G3)&lt;=73050))),"Check inputs",IF(AND(ISNUMBER($J3),N($J3)&lt;0),"Check count","OK")))))</f>
        <v>OK</v>
      </c>
      <c r="P3" s="15">
        <f>IF(COUNTA($A3:$B3,$D3:$G3)=0,"",IF(OR($A3="",$B3="",NOT(AND(ISNUMBER(G3),N(G3)&gt;=18264,N(G3)&lt;=73050))),"n/a",SUMPRODUCT(((Movements!$B$2:$B$1001="Used"))*(Movements!$E$2:$E$1001=$A3)*(Movements!$C$2:$C$1001=$B3)*(Movements!$A$2:$A$1001&gt;$G3),Movements!$D$2:$D$1001)))</f>
        <v>0</v>
      </c>
    </row>
    <row r="4" spans="1:16" x14ac:dyDescent="0.25">
      <c r="A4" s="12" t="s">
        <v>39</v>
      </c>
      <c r="B4" s="12" t="s">
        <v>50</v>
      </c>
      <c r="C4" s="18" t="str">
        <f>IF(COUNTA($A4:$B4,$D4:$G4)=0,"",IF(OR($B4="",SUMPRODUCT(--(Parts!$A$2:$A$201=$B4))=0),"n/a",INDEX(Parts!$B$2:$B$201,SUMPRODUCT(MAX((Parts!$A$2:$A$201=$B4)*(ROW(Parts!$A$2:$A$201)-MIN(ROW(Parts!$A$2:$A$201))+1))))))</f>
        <v>Pleated filter 16x25x1</v>
      </c>
      <c r="D4" s="19">
        <v>6</v>
      </c>
      <c r="E4" s="19">
        <v>24</v>
      </c>
      <c r="F4" s="19">
        <v>10</v>
      </c>
      <c r="G4" s="20">
        <v>46321</v>
      </c>
      <c r="H4" s="15">
        <f>IF(COUNTA($A4:$B4,$D4:$G4)=0,"",IF(OR($A4="",$B4="",NOT(AND(ISNUMBER(G4),N(G4)&gt;=18264,N(G4)&lt;=73050))),"n/a",SUMPRODUCT(((Movements!$B$2:$B$1001="Used")+(Movements!$B$2:$B$1001="Transfer"))*(Movements!$E$2:$E$1001=$A4)*(Movements!$C$2:$C$1001=$B4)*(Movements!$A$2:$A$1001&gt;$G4),Movements!$D$2:$D$1001)))</f>
        <v>7</v>
      </c>
      <c r="I4" s="15">
        <f>IF(COUNTA($A4:$B4,$D4:$G4)=0,"",IF(OR($A4="",$B4="",NOT(AND(ISNUMBER(G4),N(G4)&gt;=18264,N(G4)&lt;=73050))),"n/a",SUMPRODUCT(((Movements!$B$2:$B$1001="Restock")+(Movements!$B$2:$B$1001="Transfer"))*(Movements!$F$2:$F$1001=$A4)*(Movements!$C$2:$C$1001=$B4)*(Movements!$A$2:$A$1001&gt;$G4),Movements!$D$2:$D$1001)))</f>
        <v>0</v>
      </c>
      <c r="J4" s="21">
        <f>IF(COUNTA($A4:$B4,$D4:$G4)=0,"",IF(OR(NOT(ISNUMBER($H4)),NOT(ISNUMBER($F4))),"n/a",$F4-$H4+$I4))</f>
        <v>3</v>
      </c>
      <c r="K4" s="21">
        <f>IF(COUNTA($A4:$B4,$D4:$G4)=0,"",IF(OR(NOT(ISNUMBER($J4)),NOT(ISNUMBER($D4)),NOT(ISNUMBER($E4))),"n/a",IF($J4&lt;=$D4,$E4-$J4,0)))</f>
        <v>21</v>
      </c>
      <c r="L4" s="16" t="str">
        <f>IF(COUNTA($A4:$B4,$D4:$G4)=0,"",IF(OR(NOT(ISNUMBER($J4)),NOT(ISNUMBER($D4)),NOT(ISNUMBER($E4))),"n/a",IF($J4&lt;0,"Check count",IF($J4&lt;=$D4,"Reorder",IF($J4&gt;$E4,"Over max","OK")))))</f>
        <v>Reorder</v>
      </c>
      <c r="M4" s="14">
        <f>IF(COUNTA($A4:$B4,$D4:$G4)=0,"",IF(OR($B4="",SUMPRODUCT(--(Parts!$A$2:$A$201=$B4))=0),"n/a",INDEX(Parts!$C$2:$C$201,SUMPRODUCT(MAX((Parts!$A$2:$A$201=$B4)*(ROW(Parts!$A$2:$A$201)-MIN(ROW(Parts!$A$2:$A$201))+1))))))</f>
        <v>6.2</v>
      </c>
      <c r="N4" s="14">
        <f>IF(COUNTA($A4:$B4,$D4:$G4)=0,"",IF(AND(ISNUMBER($J4),ISNUMBER($M4)),$J4*$M4,"n/a"))</f>
        <v>18.6</v>
      </c>
      <c r="O4" s="16" t="str">
        <f>IF(COUNTA($A4:$B4,$D4:$G4)=0,"",IF(OR($A4="",$B4="",SUMPRODUCT(--(Vans!$A$2:$A$51=$A4))=0,SUMPRODUCT(--(Parts!$A$2:$A$201=$B4))=0),"Check ID",IF(SUMPRODUCT(('Van Stock'!$A$2:$A$501=$A4)*('Van Stock'!$B$2:$B$501=$B4))&gt;1,"Duplicate line",IF(OR(NOT(AND(ISNUMBER(D4),N(D4)&gt;=0,N(D4)&lt;=10000,INT(N(D4))=N(D4))),NOT(AND(ISNUMBER(E4),N(E4)&gt;=0,N(E4)&lt;=10000,INT(N(E4))=N(E4))),N($D4)&gt;N($E4),NOT(AND(ISNUMBER(F4),N(F4)&gt;=0,N(F4)&lt;=100000,INT(N(F4))=N(F4))),NOT(AND(ISNUMBER(G4),N(G4)&gt;=18264,N(G4)&lt;=73050))),"Check inputs",IF(AND(ISNUMBER($J4),N($J4)&lt;0),"Check count","OK")))))</f>
        <v>OK</v>
      </c>
      <c r="P4" s="15">
        <f>IF(COUNTA($A4:$B4,$D4:$G4)=0,"",IF(OR($A4="",$B4="",NOT(AND(ISNUMBER(G4),N(G4)&gt;=18264,N(G4)&lt;=73050))),"n/a",SUMPRODUCT(((Movements!$B$2:$B$1001="Used"))*(Movements!$E$2:$E$1001=$A4)*(Movements!$C$2:$C$1001=$B4)*(Movements!$A$2:$A$1001&gt;$G4),Movements!$D$2:$D$1001)))</f>
        <v>7</v>
      </c>
    </row>
    <row r="5" spans="1:16" x14ac:dyDescent="0.25">
      <c r="A5" s="12" t="s">
        <v>39</v>
      </c>
      <c r="B5" s="12" t="s">
        <v>52</v>
      </c>
      <c r="C5" s="18" t="str">
        <f>IF(COUNTA($A5:$B5,$D5:$G5)=0,"",IF(OR($B5="",SUMPRODUCT(--(Parts!$A$2:$A$201=$B5))=0),"n/a",INDEX(Parts!$B$2:$B$201,SUMPRODUCT(MAX((Parts!$A$2:$A$201=$B5)*(ROW(Parts!$A$2:$A$201)-MIN(ROW(Parts!$A$2:$A$201))+1))))))</f>
        <v>Wire nuts, bag of 100</v>
      </c>
      <c r="D5" s="19">
        <v>2</v>
      </c>
      <c r="E5" s="19">
        <v>6</v>
      </c>
      <c r="F5" s="19">
        <v>3</v>
      </c>
      <c r="G5" s="20">
        <v>46321</v>
      </c>
      <c r="H5" s="15">
        <f>IF(COUNTA($A5:$B5,$D5:$G5)=0,"",IF(OR($A5="",$B5="",NOT(AND(ISNUMBER(G5),N(G5)&gt;=18264,N(G5)&lt;=73050))),"n/a",SUMPRODUCT(((Movements!$B$2:$B$1001="Used")+(Movements!$B$2:$B$1001="Transfer"))*(Movements!$E$2:$E$1001=$A5)*(Movements!$C$2:$C$1001=$B5)*(Movements!$A$2:$A$1001&gt;$G5),Movements!$D$2:$D$1001)))</f>
        <v>0</v>
      </c>
      <c r="I5" s="15">
        <f>IF(COUNTA($A5:$B5,$D5:$G5)=0,"",IF(OR($A5="",$B5="",NOT(AND(ISNUMBER(G5),N(G5)&gt;=18264,N(G5)&lt;=73050))),"n/a",SUMPRODUCT(((Movements!$B$2:$B$1001="Restock")+(Movements!$B$2:$B$1001="Transfer"))*(Movements!$F$2:$F$1001=$A5)*(Movements!$C$2:$C$1001=$B5)*(Movements!$A$2:$A$1001&gt;$G5),Movements!$D$2:$D$1001)))</f>
        <v>0</v>
      </c>
      <c r="J5" s="21">
        <f>IF(COUNTA($A5:$B5,$D5:$G5)=0,"",IF(OR(NOT(ISNUMBER($H5)),NOT(ISNUMBER($F5))),"n/a",$F5-$H5+$I5))</f>
        <v>3</v>
      </c>
      <c r="K5" s="21">
        <f>IF(COUNTA($A5:$B5,$D5:$G5)=0,"",IF(OR(NOT(ISNUMBER($J5)),NOT(ISNUMBER($D5)),NOT(ISNUMBER($E5))),"n/a",IF($J5&lt;=$D5,$E5-$J5,0)))</f>
        <v>0</v>
      </c>
      <c r="L5" s="16" t="str">
        <f>IF(COUNTA($A5:$B5,$D5:$G5)=0,"",IF(OR(NOT(ISNUMBER($J5)),NOT(ISNUMBER($D5)),NOT(ISNUMBER($E5))),"n/a",IF($J5&lt;0,"Check count",IF($J5&lt;=$D5,"Reorder",IF($J5&gt;$E5,"Over max","OK")))))</f>
        <v>OK</v>
      </c>
      <c r="M5" s="14">
        <f>IF(COUNTA($A5:$B5,$D5:$G5)=0,"",IF(OR($B5="",SUMPRODUCT(--(Parts!$A$2:$A$201=$B5))=0),"n/a",INDEX(Parts!$C$2:$C$201,SUMPRODUCT(MAX((Parts!$A$2:$A$201=$B5)*(ROW(Parts!$A$2:$A$201)-MIN(ROW(Parts!$A$2:$A$201))+1))))))</f>
        <v>7.5</v>
      </c>
      <c r="N5" s="14">
        <f>IF(COUNTA($A5:$B5,$D5:$G5)=0,"",IF(AND(ISNUMBER($J5),ISNUMBER($M5)),$J5*$M5,"n/a"))</f>
        <v>22.5</v>
      </c>
      <c r="O5" s="16" t="str">
        <f>IF(COUNTA($A5:$B5,$D5:$G5)=0,"",IF(OR($A5="",$B5="",SUMPRODUCT(--(Vans!$A$2:$A$51=$A5))=0,SUMPRODUCT(--(Parts!$A$2:$A$201=$B5))=0),"Check ID",IF(SUMPRODUCT(('Van Stock'!$A$2:$A$501=$A5)*('Van Stock'!$B$2:$B$501=$B5))&gt;1,"Duplicate line",IF(OR(NOT(AND(ISNUMBER(D5),N(D5)&gt;=0,N(D5)&lt;=10000,INT(N(D5))=N(D5))),NOT(AND(ISNUMBER(E5),N(E5)&gt;=0,N(E5)&lt;=10000,INT(N(E5))=N(E5))),N($D5)&gt;N($E5),NOT(AND(ISNUMBER(F5),N(F5)&gt;=0,N(F5)&lt;=100000,INT(N(F5))=N(F5))),NOT(AND(ISNUMBER(G5),N(G5)&gt;=18264,N(G5)&lt;=73050))),"Check inputs",IF(AND(ISNUMBER($J5),N($J5)&lt;0),"Check count","OK")))))</f>
        <v>OK</v>
      </c>
      <c r="P5" s="15">
        <f>IF(COUNTA($A5:$B5,$D5:$G5)=0,"",IF(OR($A5="",$B5="",NOT(AND(ISNUMBER(G5),N(G5)&gt;=18264,N(G5)&lt;=73050))),"n/a",SUMPRODUCT(((Movements!$B$2:$B$1001="Used"))*(Movements!$E$2:$E$1001=$A5)*(Movements!$C$2:$C$1001=$B5)*(Movements!$A$2:$A$1001&gt;$G5),Movements!$D$2:$D$1001)))</f>
        <v>0</v>
      </c>
    </row>
    <row r="6" spans="1:16" x14ac:dyDescent="0.25">
      <c r="A6" s="12" t="s">
        <v>39</v>
      </c>
      <c r="B6" s="12" t="s">
        <v>54</v>
      </c>
      <c r="C6" s="18" t="str">
        <f>IF(COUNTA($A6:$B6,$D6:$G6)=0,"",IF(OR($B6="",SUMPRODUCT(--(Parts!$A$2:$A$201=$B6))=0),"n/a",INDEX(Parts!$B$2:$B$201,SUMPRODUCT(MAX((Parts!$A$2:$A$201=$B6)*(ROW(Parts!$A$2:$A$201)-MIN(ROW(Parts!$A$2:$A$201))+1))))))</f>
        <v>Condensate pump</v>
      </c>
      <c r="D6" s="19">
        <v>1</v>
      </c>
      <c r="E6" s="19">
        <v>3</v>
      </c>
      <c r="F6" s="19">
        <v>2</v>
      </c>
      <c r="G6" s="20">
        <v>46321</v>
      </c>
      <c r="H6" s="15">
        <f>IF(COUNTA($A6:$B6,$D6:$G6)=0,"",IF(OR($A6="",$B6="",NOT(AND(ISNUMBER(G6),N(G6)&gt;=18264,N(G6)&lt;=73050))),"n/a",SUMPRODUCT(((Movements!$B$2:$B$1001="Used")+(Movements!$B$2:$B$1001="Transfer"))*(Movements!$E$2:$E$1001=$A6)*(Movements!$C$2:$C$1001=$B6)*(Movements!$A$2:$A$1001&gt;$G6),Movements!$D$2:$D$1001)))</f>
        <v>0</v>
      </c>
      <c r="I6" s="15">
        <f>IF(COUNTA($A6:$B6,$D6:$G6)=0,"",IF(OR($A6="",$B6="",NOT(AND(ISNUMBER(G6),N(G6)&gt;=18264,N(G6)&lt;=73050))),"n/a",SUMPRODUCT(((Movements!$B$2:$B$1001="Restock")+(Movements!$B$2:$B$1001="Transfer"))*(Movements!$F$2:$F$1001=$A6)*(Movements!$C$2:$C$1001=$B6)*(Movements!$A$2:$A$1001&gt;$G6),Movements!$D$2:$D$1001)))</f>
        <v>0</v>
      </c>
      <c r="J6" s="21">
        <f>IF(COUNTA($A6:$B6,$D6:$G6)=0,"",IF(OR(NOT(ISNUMBER($H6)),NOT(ISNUMBER($F6))),"n/a",$F6-$H6+$I6))</f>
        <v>2</v>
      </c>
      <c r="K6" s="21">
        <f>IF(COUNTA($A6:$B6,$D6:$G6)=0,"",IF(OR(NOT(ISNUMBER($J6)),NOT(ISNUMBER($D6)),NOT(ISNUMBER($E6))),"n/a",IF($J6&lt;=$D6,$E6-$J6,0)))</f>
        <v>0</v>
      </c>
      <c r="L6" s="16" t="str">
        <f>IF(COUNTA($A6:$B6,$D6:$G6)=0,"",IF(OR(NOT(ISNUMBER($J6)),NOT(ISNUMBER($D6)),NOT(ISNUMBER($E6))),"n/a",IF($J6&lt;0,"Check count",IF($J6&lt;=$D6,"Reorder",IF($J6&gt;$E6,"Over max","OK")))))</f>
        <v>OK</v>
      </c>
      <c r="M6" s="14">
        <f>IF(COUNTA($A6:$B6,$D6:$G6)=0,"",IF(OR($B6="",SUMPRODUCT(--(Parts!$A$2:$A$201=$B6))=0),"n/a",INDEX(Parts!$C$2:$C$201,SUMPRODUCT(MAX((Parts!$A$2:$A$201=$B6)*(ROW(Parts!$A$2:$A$201)-MIN(ROW(Parts!$A$2:$A$201))+1))))))</f>
        <v>68</v>
      </c>
      <c r="N6" s="14">
        <f>IF(COUNTA($A6:$B6,$D6:$G6)=0,"",IF(AND(ISNUMBER($J6),ISNUMBER($M6)),$J6*$M6,"n/a"))</f>
        <v>136</v>
      </c>
      <c r="O6" s="16" t="str">
        <f>IF(COUNTA($A6:$B6,$D6:$G6)=0,"",IF(OR($A6="",$B6="",SUMPRODUCT(--(Vans!$A$2:$A$51=$A6))=0,SUMPRODUCT(--(Parts!$A$2:$A$201=$B6))=0),"Check ID",IF(SUMPRODUCT(('Van Stock'!$A$2:$A$501=$A6)*('Van Stock'!$B$2:$B$501=$B6))&gt;1,"Duplicate line",IF(OR(NOT(AND(ISNUMBER(D6),N(D6)&gt;=0,N(D6)&lt;=10000,INT(N(D6))=N(D6))),NOT(AND(ISNUMBER(E6),N(E6)&gt;=0,N(E6)&lt;=10000,INT(N(E6))=N(E6))),N($D6)&gt;N($E6),NOT(AND(ISNUMBER(F6),N(F6)&gt;=0,N(F6)&lt;=100000,INT(N(F6))=N(F6))),NOT(AND(ISNUMBER(G6),N(G6)&gt;=18264,N(G6)&lt;=73050))),"Check inputs",IF(AND(ISNUMBER($J6),N($J6)&lt;0),"Check count","OK")))))</f>
        <v>OK</v>
      </c>
      <c r="P6" s="15">
        <f>IF(COUNTA($A6:$B6,$D6:$G6)=0,"",IF(OR($A6="",$B6="",NOT(AND(ISNUMBER(G6),N(G6)&gt;=18264,N(G6)&lt;=73050))),"n/a",SUMPRODUCT(((Movements!$B$2:$B$1001="Used"))*(Movements!$E$2:$E$1001=$A6)*(Movements!$C$2:$C$1001=$B6)*(Movements!$A$2:$A$1001&gt;$G6),Movements!$D$2:$D$1001)))</f>
        <v>0</v>
      </c>
    </row>
    <row r="7" spans="1:16" x14ac:dyDescent="0.25">
      <c r="A7" s="12" t="s">
        <v>39</v>
      </c>
      <c r="B7" s="12" t="s">
        <v>56</v>
      </c>
      <c r="C7" s="18" t="str">
        <f>IF(COUNTA($A7:$B7,$D7:$G7)=0,"",IF(OR($B7="",SUMPRODUCT(--(Parts!$A$2:$A$201=$B7))=0),"n/a",INDEX(Parts!$B$2:$B$201,SUMPRODUCT(MAX((Parts!$A$2:$A$201=$B7)*(ROW(Parts!$A$2:$A$201)-MIN(ROW(Parts!$A$2:$A$201))+1))))))</f>
        <v>Thermostat, non-programmable</v>
      </c>
      <c r="D7" s="19">
        <v>1</v>
      </c>
      <c r="E7" s="19">
        <v>4</v>
      </c>
      <c r="F7" s="19">
        <v>2</v>
      </c>
      <c r="G7" s="20">
        <v>46321</v>
      </c>
      <c r="H7" s="15">
        <f>IF(COUNTA($A7:$B7,$D7:$G7)=0,"",IF(OR($A7="",$B7="",NOT(AND(ISNUMBER(G7),N(G7)&gt;=18264,N(G7)&lt;=73050))),"n/a",SUMPRODUCT(((Movements!$B$2:$B$1001="Used")+(Movements!$B$2:$B$1001="Transfer"))*(Movements!$E$2:$E$1001=$A7)*(Movements!$C$2:$C$1001=$B7)*(Movements!$A$2:$A$1001&gt;$G7),Movements!$D$2:$D$1001)))</f>
        <v>1</v>
      </c>
      <c r="I7" s="15">
        <f>IF(COUNTA($A7:$B7,$D7:$G7)=0,"",IF(OR($A7="",$B7="",NOT(AND(ISNUMBER(G7),N(G7)&gt;=18264,N(G7)&lt;=73050))),"n/a",SUMPRODUCT(((Movements!$B$2:$B$1001="Restock")+(Movements!$B$2:$B$1001="Transfer"))*(Movements!$F$2:$F$1001=$A7)*(Movements!$C$2:$C$1001=$B7)*(Movements!$A$2:$A$1001&gt;$G7),Movements!$D$2:$D$1001)))</f>
        <v>0</v>
      </c>
      <c r="J7" s="21">
        <f>IF(COUNTA($A7:$B7,$D7:$G7)=0,"",IF(OR(NOT(ISNUMBER($H7)),NOT(ISNUMBER($F7))),"n/a",$F7-$H7+$I7))</f>
        <v>1</v>
      </c>
      <c r="K7" s="21">
        <f>IF(COUNTA($A7:$B7,$D7:$G7)=0,"",IF(OR(NOT(ISNUMBER($J7)),NOT(ISNUMBER($D7)),NOT(ISNUMBER($E7))),"n/a",IF($J7&lt;=$D7,$E7-$J7,0)))</f>
        <v>3</v>
      </c>
      <c r="L7" s="16" t="str">
        <f>IF(COUNTA($A7:$B7,$D7:$G7)=0,"",IF(OR(NOT(ISNUMBER($J7)),NOT(ISNUMBER($D7)),NOT(ISNUMBER($E7))),"n/a",IF($J7&lt;0,"Check count",IF($J7&lt;=$D7,"Reorder",IF($J7&gt;$E7,"Over max","OK")))))</f>
        <v>Reorder</v>
      </c>
      <c r="M7" s="14">
        <f>IF(COUNTA($A7:$B7,$D7:$G7)=0,"",IF(OR($B7="",SUMPRODUCT(--(Parts!$A$2:$A$201=$B7))=0),"n/a",INDEX(Parts!$C$2:$C$201,SUMPRODUCT(MAX((Parts!$A$2:$A$201=$B7)*(ROW(Parts!$A$2:$A$201)-MIN(ROW(Parts!$A$2:$A$201))+1))))))</f>
        <v>39</v>
      </c>
      <c r="N7" s="14">
        <f>IF(COUNTA($A7:$B7,$D7:$G7)=0,"",IF(AND(ISNUMBER($J7),ISNUMBER($M7)),$J7*$M7,"n/a"))</f>
        <v>39</v>
      </c>
      <c r="O7" s="16" t="str">
        <f>IF(COUNTA($A7:$B7,$D7:$G7)=0,"",IF(OR($A7="",$B7="",SUMPRODUCT(--(Vans!$A$2:$A$51=$A7))=0,SUMPRODUCT(--(Parts!$A$2:$A$201=$B7))=0),"Check ID",IF(SUMPRODUCT(('Van Stock'!$A$2:$A$501=$A7)*('Van Stock'!$B$2:$B$501=$B7))&gt;1,"Duplicate line",IF(OR(NOT(AND(ISNUMBER(D7),N(D7)&gt;=0,N(D7)&lt;=10000,INT(N(D7))=N(D7))),NOT(AND(ISNUMBER(E7),N(E7)&gt;=0,N(E7)&lt;=10000,INT(N(E7))=N(E7))),N($D7)&gt;N($E7),NOT(AND(ISNUMBER(F7),N(F7)&gt;=0,N(F7)&lt;=100000,INT(N(F7))=N(F7))),NOT(AND(ISNUMBER(G7),N(G7)&gt;=18264,N(G7)&lt;=73050))),"Check inputs",IF(AND(ISNUMBER($J7),N($J7)&lt;0),"Check count","OK")))))</f>
        <v>OK</v>
      </c>
      <c r="P7" s="15">
        <f>IF(COUNTA($A7:$B7,$D7:$G7)=0,"",IF(OR($A7="",$B7="",NOT(AND(ISNUMBER(G7),N(G7)&gt;=18264,N(G7)&lt;=73050))),"n/a",SUMPRODUCT(((Movements!$B$2:$B$1001="Used"))*(Movements!$E$2:$E$1001=$A7)*(Movements!$C$2:$C$1001=$B7)*(Movements!$A$2:$A$1001&gt;$G7),Movements!$D$2:$D$1001)))</f>
        <v>1</v>
      </c>
    </row>
    <row r="8" spans="1:16" x14ac:dyDescent="0.25">
      <c r="A8" s="12" t="s">
        <v>41</v>
      </c>
      <c r="B8" s="12" t="s">
        <v>46</v>
      </c>
      <c r="C8" s="18" t="str">
        <f>IF(COUNTA($A8:$B8,$D8:$G8)=0,"",IF(OR($B8="",SUMPRODUCT(--(Parts!$A$2:$A$201=$B8))=0),"n/a",INDEX(Parts!$B$2:$B$201,SUMPRODUCT(MAX((Parts!$A$2:$A$201=$B8)*(ROW(Parts!$A$2:$A$201)-MIN(ROW(Parts!$A$2:$A$201))+1))))))</f>
        <v>Run capacitor 45/5 uF</v>
      </c>
      <c r="D8" s="19">
        <v>4</v>
      </c>
      <c r="E8" s="19">
        <v>10</v>
      </c>
      <c r="F8" s="19">
        <v>4</v>
      </c>
      <c r="G8" s="20">
        <v>46321</v>
      </c>
      <c r="H8" s="15">
        <f>IF(COUNTA($A8:$B8,$D8:$G8)=0,"",IF(OR($A8="",$B8="",NOT(AND(ISNUMBER(G8),N(G8)&gt;=18264,N(G8)&lt;=73050))),"n/a",SUMPRODUCT(((Movements!$B$2:$B$1001="Used")+(Movements!$B$2:$B$1001="Transfer"))*(Movements!$E$2:$E$1001=$A8)*(Movements!$C$2:$C$1001=$B8)*(Movements!$A$2:$A$1001&gt;$G8),Movements!$D$2:$D$1001)))</f>
        <v>1</v>
      </c>
      <c r="I8" s="15">
        <f>IF(COUNTA($A8:$B8,$D8:$G8)=0,"",IF(OR($A8="",$B8="",NOT(AND(ISNUMBER(G8),N(G8)&gt;=18264,N(G8)&lt;=73050))),"n/a",SUMPRODUCT(((Movements!$B$2:$B$1001="Restock")+(Movements!$B$2:$B$1001="Transfer"))*(Movements!$F$2:$F$1001=$A8)*(Movements!$C$2:$C$1001=$B8)*(Movements!$A$2:$A$1001&gt;$G8),Movements!$D$2:$D$1001)))</f>
        <v>0</v>
      </c>
      <c r="J8" s="21">
        <f>IF(COUNTA($A8:$B8,$D8:$G8)=0,"",IF(OR(NOT(ISNUMBER($H8)),NOT(ISNUMBER($F8))),"n/a",$F8-$H8+$I8))</f>
        <v>3</v>
      </c>
      <c r="K8" s="21">
        <f>IF(COUNTA($A8:$B8,$D8:$G8)=0,"",IF(OR(NOT(ISNUMBER($J8)),NOT(ISNUMBER($D8)),NOT(ISNUMBER($E8))),"n/a",IF($J8&lt;=$D8,$E8-$J8,0)))</f>
        <v>7</v>
      </c>
      <c r="L8" s="16" t="str">
        <f>IF(COUNTA($A8:$B8,$D8:$G8)=0,"",IF(OR(NOT(ISNUMBER($J8)),NOT(ISNUMBER($D8)),NOT(ISNUMBER($E8))),"n/a",IF($J8&lt;0,"Check count",IF($J8&lt;=$D8,"Reorder",IF($J8&gt;$E8,"Over max","OK")))))</f>
        <v>Reorder</v>
      </c>
      <c r="M8" s="14">
        <f>IF(COUNTA($A8:$B8,$D8:$G8)=0,"",IF(OR($B8="",SUMPRODUCT(--(Parts!$A$2:$A$201=$B8))=0),"n/a",INDEX(Parts!$C$2:$C$201,SUMPRODUCT(MAX((Parts!$A$2:$A$201=$B8)*(ROW(Parts!$A$2:$A$201)-MIN(ROW(Parts!$A$2:$A$201))+1))))))</f>
        <v>18.4</v>
      </c>
      <c r="N8" s="14">
        <f>IF(COUNTA($A8:$B8,$D8:$G8)=0,"",IF(AND(ISNUMBER($J8),ISNUMBER($M8)),$J8*$M8,"n/a"))</f>
        <v>55.2</v>
      </c>
      <c r="O8" s="16" t="str">
        <f>IF(COUNTA($A8:$B8,$D8:$G8)=0,"",IF(OR($A8="",$B8="",SUMPRODUCT(--(Vans!$A$2:$A$51=$A8))=0,SUMPRODUCT(--(Parts!$A$2:$A$201=$B8))=0),"Check ID",IF(SUMPRODUCT(('Van Stock'!$A$2:$A$501=$A8)*('Van Stock'!$B$2:$B$501=$B8))&gt;1,"Duplicate line",IF(OR(NOT(AND(ISNUMBER(D8),N(D8)&gt;=0,N(D8)&lt;=10000,INT(N(D8))=N(D8))),NOT(AND(ISNUMBER(E8),N(E8)&gt;=0,N(E8)&lt;=10000,INT(N(E8))=N(E8))),N($D8)&gt;N($E8),NOT(AND(ISNUMBER(F8),N(F8)&gt;=0,N(F8)&lt;=100000,INT(N(F8))=N(F8))),NOT(AND(ISNUMBER(G8),N(G8)&gt;=18264,N(G8)&lt;=73050))),"Check inputs",IF(AND(ISNUMBER($J8),N($J8)&lt;0),"Check count","OK")))))</f>
        <v>OK</v>
      </c>
      <c r="P8" s="15">
        <f>IF(COUNTA($A8:$B8,$D8:$G8)=0,"",IF(OR($A8="",$B8="",NOT(AND(ISNUMBER(G8),N(G8)&gt;=18264,N(G8)&lt;=73050))),"n/a",SUMPRODUCT(((Movements!$B$2:$B$1001="Used"))*(Movements!$E$2:$E$1001=$A8)*(Movements!$C$2:$C$1001=$B8)*(Movements!$A$2:$A$1001&gt;$G8),Movements!$D$2:$D$1001)))</f>
        <v>1</v>
      </c>
    </row>
    <row r="9" spans="1:16" x14ac:dyDescent="0.25">
      <c r="A9" s="12" t="s">
        <v>41</v>
      </c>
      <c r="B9" s="12" t="s">
        <v>48</v>
      </c>
      <c r="C9" s="18" t="str">
        <f>IF(COUNTA($A9:$B9,$D9:$G9)=0,"",IF(OR($B9="",SUMPRODUCT(--(Parts!$A$2:$A$201=$B9))=0),"n/a",INDEX(Parts!$B$2:$B$201,SUMPRODUCT(MAX((Parts!$A$2:$A$201=$B9)*(ROW(Parts!$A$2:$A$201)-MIN(ROW(Parts!$A$2:$A$201))+1))))))</f>
        <v>Contactor 1-pole 30A</v>
      </c>
      <c r="D9" s="19">
        <v>3</v>
      </c>
      <c r="E9" s="19">
        <v>8</v>
      </c>
      <c r="F9" s="19">
        <v>8</v>
      </c>
      <c r="G9" s="20">
        <v>46321</v>
      </c>
      <c r="H9" s="15">
        <f>IF(COUNTA($A9:$B9,$D9:$G9)=0,"",IF(OR($A9="",$B9="",NOT(AND(ISNUMBER(G9),N(G9)&gt;=18264,N(G9)&lt;=73050))),"n/a",SUMPRODUCT(((Movements!$B$2:$B$1001="Used")+(Movements!$B$2:$B$1001="Transfer"))*(Movements!$E$2:$E$1001=$A9)*(Movements!$C$2:$C$1001=$B9)*(Movements!$A$2:$A$1001&gt;$G9),Movements!$D$2:$D$1001)))</f>
        <v>3</v>
      </c>
      <c r="I9" s="15">
        <f>IF(COUNTA($A9:$B9,$D9:$G9)=0,"",IF(OR($A9="",$B9="",NOT(AND(ISNUMBER(G9),N(G9)&gt;=18264,N(G9)&lt;=73050))),"n/a",SUMPRODUCT(((Movements!$B$2:$B$1001="Restock")+(Movements!$B$2:$B$1001="Transfer"))*(Movements!$F$2:$F$1001=$A9)*(Movements!$C$2:$C$1001=$B9)*(Movements!$A$2:$A$1001&gt;$G9),Movements!$D$2:$D$1001)))</f>
        <v>0</v>
      </c>
      <c r="J9" s="21">
        <f>IF(COUNTA($A9:$B9,$D9:$G9)=0,"",IF(OR(NOT(ISNUMBER($H9)),NOT(ISNUMBER($F9))),"n/a",$F9-$H9+$I9))</f>
        <v>5</v>
      </c>
      <c r="K9" s="21">
        <f>IF(COUNTA($A9:$B9,$D9:$G9)=0,"",IF(OR(NOT(ISNUMBER($J9)),NOT(ISNUMBER($D9)),NOT(ISNUMBER($E9))),"n/a",IF($J9&lt;=$D9,$E9-$J9,0)))</f>
        <v>0</v>
      </c>
      <c r="L9" s="16" t="str">
        <f>IF(COUNTA($A9:$B9,$D9:$G9)=0,"",IF(OR(NOT(ISNUMBER($J9)),NOT(ISNUMBER($D9)),NOT(ISNUMBER($E9))),"n/a",IF($J9&lt;0,"Check count",IF($J9&lt;=$D9,"Reorder",IF($J9&gt;$E9,"Over max","OK")))))</f>
        <v>OK</v>
      </c>
      <c r="M9" s="14">
        <f>IF(COUNTA($A9:$B9,$D9:$G9)=0,"",IF(OR($B9="",SUMPRODUCT(--(Parts!$A$2:$A$201=$B9))=0),"n/a",INDEX(Parts!$C$2:$C$201,SUMPRODUCT(MAX((Parts!$A$2:$A$201=$B9)*(ROW(Parts!$A$2:$A$201)-MIN(ROW(Parts!$A$2:$A$201))+1))))))</f>
        <v>24.75</v>
      </c>
      <c r="N9" s="14">
        <f>IF(COUNTA($A9:$B9,$D9:$G9)=0,"",IF(AND(ISNUMBER($J9),ISNUMBER($M9)),$J9*$M9,"n/a"))</f>
        <v>123.75</v>
      </c>
      <c r="O9" s="16" t="str">
        <f>IF(COUNTA($A9:$B9,$D9:$G9)=0,"",IF(OR($A9="",$B9="",SUMPRODUCT(--(Vans!$A$2:$A$51=$A9))=0,SUMPRODUCT(--(Parts!$A$2:$A$201=$B9))=0),"Check ID",IF(SUMPRODUCT(('Van Stock'!$A$2:$A$501=$A9)*('Van Stock'!$B$2:$B$501=$B9))&gt;1,"Duplicate line",IF(OR(NOT(AND(ISNUMBER(D9),N(D9)&gt;=0,N(D9)&lt;=10000,INT(N(D9))=N(D9))),NOT(AND(ISNUMBER(E9),N(E9)&gt;=0,N(E9)&lt;=10000,INT(N(E9))=N(E9))),N($D9)&gt;N($E9),NOT(AND(ISNUMBER(F9),N(F9)&gt;=0,N(F9)&lt;=100000,INT(N(F9))=N(F9))),NOT(AND(ISNUMBER(G9),N(G9)&gt;=18264,N(G9)&lt;=73050))),"Check inputs",IF(AND(ISNUMBER($J9),N($J9)&lt;0),"Check count","OK")))))</f>
        <v>OK</v>
      </c>
      <c r="P9" s="15">
        <f>IF(COUNTA($A9:$B9,$D9:$G9)=0,"",IF(OR($A9="",$B9="",NOT(AND(ISNUMBER(G9),N(G9)&gt;=18264,N(G9)&lt;=73050))),"n/a",SUMPRODUCT(((Movements!$B$2:$B$1001="Used"))*(Movements!$E$2:$E$1001=$A9)*(Movements!$C$2:$C$1001=$B9)*(Movements!$A$2:$A$1001&gt;$G9),Movements!$D$2:$D$1001)))</f>
        <v>1</v>
      </c>
    </row>
    <row r="10" spans="1:16" x14ac:dyDescent="0.25">
      <c r="A10" s="12" t="s">
        <v>41</v>
      </c>
      <c r="B10" s="12" t="s">
        <v>50</v>
      </c>
      <c r="C10" s="18" t="str">
        <f>IF(COUNTA($A10:$B10,$D10:$G10)=0,"",IF(OR($B10="",SUMPRODUCT(--(Parts!$A$2:$A$201=$B10))=0),"n/a",INDEX(Parts!$B$2:$B$201,SUMPRODUCT(MAX((Parts!$A$2:$A$201=$B10)*(ROW(Parts!$A$2:$A$201)-MIN(ROW(Parts!$A$2:$A$201))+1))))))</f>
        <v>Pleated filter 16x25x1</v>
      </c>
      <c r="D10" s="19">
        <v>6</v>
      </c>
      <c r="E10" s="19">
        <v>24</v>
      </c>
      <c r="F10" s="19">
        <v>20</v>
      </c>
      <c r="G10" s="20">
        <v>46321</v>
      </c>
      <c r="H10" s="15">
        <f>IF(COUNTA($A10:$B10,$D10:$G10)=0,"",IF(OR($A10="",$B10="",NOT(AND(ISNUMBER(G10),N(G10)&gt;=18264,N(G10)&lt;=73050))),"n/a",SUMPRODUCT(((Movements!$B$2:$B$1001="Used")+(Movements!$B$2:$B$1001="Transfer"))*(Movements!$E$2:$E$1001=$A10)*(Movements!$C$2:$C$1001=$B10)*(Movements!$A$2:$A$1001&gt;$G10),Movements!$D$2:$D$1001)))</f>
        <v>0</v>
      </c>
      <c r="I10" s="15">
        <f>IF(COUNTA($A10:$B10,$D10:$G10)=0,"",IF(OR($A10="",$B10="",NOT(AND(ISNUMBER(G10),N(G10)&gt;=18264,N(G10)&lt;=73050))),"n/a",SUMPRODUCT(((Movements!$B$2:$B$1001="Restock")+(Movements!$B$2:$B$1001="Transfer"))*(Movements!$F$2:$F$1001=$A10)*(Movements!$C$2:$C$1001=$B10)*(Movements!$A$2:$A$1001&gt;$G10),Movements!$D$2:$D$1001)))</f>
        <v>0</v>
      </c>
      <c r="J10" s="21">
        <f>IF(COUNTA($A10:$B10,$D10:$G10)=0,"",IF(OR(NOT(ISNUMBER($H10)),NOT(ISNUMBER($F10))),"n/a",$F10-$H10+$I10))</f>
        <v>20</v>
      </c>
      <c r="K10" s="21">
        <f>IF(COUNTA($A10:$B10,$D10:$G10)=0,"",IF(OR(NOT(ISNUMBER($J10)),NOT(ISNUMBER($D10)),NOT(ISNUMBER($E10))),"n/a",IF($J10&lt;=$D10,$E10-$J10,0)))</f>
        <v>0</v>
      </c>
      <c r="L10" s="16" t="str">
        <f>IF(COUNTA($A10:$B10,$D10:$G10)=0,"",IF(OR(NOT(ISNUMBER($J10)),NOT(ISNUMBER($D10)),NOT(ISNUMBER($E10))),"n/a",IF($J10&lt;0,"Check count",IF($J10&lt;=$D10,"Reorder",IF($J10&gt;$E10,"Over max","OK")))))</f>
        <v>OK</v>
      </c>
      <c r="M10" s="14">
        <f>IF(COUNTA($A10:$B10,$D10:$G10)=0,"",IF(OR($B10="",SUMPRODUCT(--(Parts!$A$2:$A$201=$B10))=0),"n/a",INDEX(Parts!$C$2:$C$201,SUMPRODUCT(MAX((Parts!$A$2:$A$201=$B10)*(ROW(Parts!$A$2:$A$201)-MIN(ROW(Parts!$A$2:$A$201))+1))))))</f>
        <v>6.2</v>
      </c>
      <c r="N10" s="14">
        <f>IF(COUNTA($A10:$B10,$D10:$G10)=0,"",IF(AND(ISNUMBER($J10),ISNUMBER($M10)),$J10*$M10,"n/a"))</f>
        <v>124</v>
      </c>
      <c r="O10" s="16" t="str">
        <f>IF(COUNTA($A10:$B10,$D10:$G10)=0,"",IF(OR($A10="",$B10="",SUMPRODUCT(--(Vans!$A$2:$A$51=$A10))=0,SUMPRODUCT(--(Parts!$A$2:$A$201=$B10))=0),"Check ID",IF(SUMPRODUCT(('Van Stock'!$A$2:$A$501=$A10)*('Van Stock'!$B$2:$B$501=$B10))&gt;1,"Duplicate line",IF(OR(NOT(AND(ISNUMBER(D10),N(D10)&gt;=0,N(D10)&lt;=10000,INT(N(D10))=N(D10))),NOT(AND(ISNUMBER(E10),N(E10)&gt;=0,N(E10)&lt;=10000,INT(N(E10))=N(E10))),N($D10)&gt;N($E10),NOT(AND(ISNUMBER(F10),N(F10)&gt;=0,N(F10)&lt;=100000,INT(N(F10))=N(F10))),NOT(AND(ISNUMBER(G10),N(G10)&gt;=18264,N(G10)&lt;=73050))),"Check inputs",IF(AND(ISNUMBER($J10),N($J10)&lt;0),"Check count","OK")))))</f>
        <v>OK</v>
      </c>
      <c r="P10" s="15">
        <f>IF(COUNTA($A10:$B10,$D10:$G10)=0,"",IF(OR($A10="",$B10="",NOT(AND(ISNUMBER(G10),N(G10)&gt;=18264,N(G10)&lt;=73050))),"n/a",SUMPRODUCT(((Movements!$B$2:$B$1001="Used"))*(Movements!$E$2:$E$1001=$A10)*(Movements!$C$2:$C$1001=$B10)*(Movements!$A$2:$A$1001&gt;$G10),Movements!$D$2:$D$1001)))</f>
        <v>0</v>
      </c>
    </row>
    <row r="11" spans="1:16" x14ac:dyDescent="0.25">
      <c r="A11" s="12" t="s">
        <v>41</v>
      </c>
      <c r="B11" s="12" t="s">
        <v>52</v>
      </c>
      <c r="C11" s="18" t="str">
        <f>IF(COUNTA($A11:$B11,$D11:$G11)=0,"",IF(OR($B11="",SUMPRODUCT(--(Parts!$A$2:$A$201=$B11))=0),"n/a",INDEX(Parts!$B$2:$B$201,SUMPRODUCT(MAX((Parts!$A$2:$A$201=$B11)*(ROW(Parts!$A$2:$A$201)-MIN(ROW(Parts!$A$2:$A$201))+1))))))</f>
        <v>Wire nuts, bag of 100</v>
      </c>
      <c r="D11" s="19">
        <v>2</v>
      </c>
      <c r="E11" s="19">
        <v>6</v>
      </c>
      <c r="F11" s="19">
        <v>1</v>
      </c>
      <c r="G11" s="20">
        <v>46321</v>
      </c>
      <c r="H11" s="15">
        <f>IF(COUNTA($A11:$B11,$D11:$G11)=0,"",IF(OR($A11="",$B11="",NOT(AND(ISNUMBER(G11),N(G11)&gt;=18264,N(G11)&lt;=73050))),"n/a",SUMPRODUCT(((Movements!$B$2:$B$1001="Used")+(Movements!$B$2:$B$1001="Transfer"))*(Movements!$E$2:$E$1001=$A11)*(Movements!$C$2:$C$1001=$B11)*(Movements!$A$2:$A$1001&gt;$G11),Movements!$D$2:$D$1001)))</f>
        <v>0</v>
      </c>
      <c r="I11" s="15">
        <f>IF(COUNTA($A11:$B11,$D11:$G11)=0,"",IF(OR($A11="",$B11="",NOT(AND(ISNUMBER(G11),N(G11)&gt;=18264,N(G11)&lt;=73050))),"n/a",SUMPRODUCT(((Movements!$B$2:$B$1001="Restock")+(Movements!$B$2:$B$1001="Transfer"))*(Movements!$F$2:$F$1001=$A11)*(Movements!$C$2:$C$1001=$B11)*(Movements!$A$2:$A$1001&gt;$G11),Movements!$D$2:$D$1001)))</f>
        <v>4</v>
      </c>
      <c r="J11" s="21">
        <f>IF(COUNTA($A11:$B11,$D11:$G11)=0,"",IF(OR(NOT(ISNUMBER($H11)),NOT(ISNUMBER($F11))),"n/a",$F11-$H11+$I11))</f>
        <v>5</v>
      </c>
      <c r="K11" s="21">
        <f>IF(COUNTA($A11:$B11,$D11:$G11)=0,"",IF(OR(NOT(ISNUMBER($J11)),NOT(ISNUMBER($D11)),NOT(ISNUMBER($E11))),"n/a",IF($J11&lt;=$D11,$E11-$J11,0)))</f>
        <v>0</v>
      </c>
      <c r="L11" s="16" t="str">
        <f>IF(COUNTA($A11:$B11,$D11:$G11)=0,"",IF(OR(NOT(ISNUMBER($J11)),NOT(ISNUMBER($D11)),NOT(ISNUMBER($E11))),"n/a",IF($J11&lt;0,"Check count",IF($J11&lt;=$D11,"Reorder",IF($J11&gt;$E11,"Over max","OK")))))</f>
        <v>OK</v>
      </c>
      <c r="M11" s="14">
        <f>IF(COUNTA($A11:$B11,$D11:$G11)=0,"",IF(OR($B11="",SUMPRODUCT(--(Parts!$A$2:$A$201=$B11))=0),"n/a",INDEX(Parts!$C$2:$C$201,SUMPRODUCT(MAX((Parts!$A$2:$A$201=$B11)*(ROW(Parts!$A$2:$A$201)-MIN(ROW(Parts!$A$2:$A$201))+1))))))</f>
        <v>7.5</v>
      </c>
      <c r="N11" s="14">
        <f>IF(COUNTA($A11:$B11,$D11:$G11)=0,"",IF(AND(ISNUMBER($J11),ISNUMBER($M11)),$J11*$M11,"n/a"))</f>
        <v>37.5</v>
      </c>
      <c r="O11" s="16" t="str">
        <f>IF(COUNTA($A11:$B11,$D11:$G11)=0,"",IF(OR($A11="",$B11="",SUMPRODUCT(--(Vans!$A$2:$A$51=$A11))=0,SUMPRODUCT(--(Parts!$A$2:$A$201=$B11))=0),"Check ID",IF(SUMPRODUCT(('Van Stock'!$A$2:$A$501=$A11)*('Van Stock'!$B$2:$B$501=$B11))&gt;1,"Duplicate line",IF(OR(NOT(AND(ISNUMBER(D11),N(D11)&gt;=0,N(D11)&lt;=10000,INT(N(D11))=N(D11))),NOT(AND(ISNUMBER(E11),N(E11)&gt;=0,N(E11)&lt;=10000,INT(N(E11))=N(E11))),N($D11)&gt;N($E11),NOT(AND(ISNUMBER(F11),N(F11)&gt;=0,N(F11)&lt;=100000,INT(N(F11))=N(F11))),NOT(AND(ISNUMBER(G11),N(G11)&gt;=18264,N(G11)&lt;=73050))),"Check inputs",IF(AND(ISNUMBER($J11),N($J11)&lt;0),"Check count","OK")))))</f>
        <v>OK</v>
      </c>
      <c r="P11" s="15">
        <f>IF(COUNTA($A11:$B11,$D11:$G11)=0,"",IF(OR($A11="",$B11="",NOT(AND(ISNUMBER(G11),N(G11)&gt;=18264,N(G11)&lt;=73050))),"n/a",SUMPRODUCT(((Movements!$B$2:$B$1001="Used"))*(Movements!$E$2:$E$1001=$A11)*(Movements!$C$2:$C$1001=$B11)*(Movements!$A$2:$A$1001&gt;$G11),Movements!$D$2:$D$1001)))</f>
        <v>0</v>
      </c>
    </row>
    <row r="12" spans="1:16" x14ac:dyDescent="0.25">
      <c r="A12" s="12" t="s">
        <v>41</v>
      </c>
      <c r="B12" s="12" t="s">
        <v>54</v>
      </c>
      <c r="C12" s="18" t="str">
        <f>IF(COUNTA($A12:$B12,$D12:$G12)=0,"",IF(OR($B12="",SUMPRODUCT(--(Parts!$A$2:$A$201=$B12))=0),"n/a",INDEX(Parts!$B$2:$B$201,SUMPRODUCT(MAX((Parts!$A$2:$A$201=$B12)*(ROW(Parts!$A$2:$A$201)-MIN(ROW(Parts!$A$2:$A$201))+1))))))</f>
        <v>Condensate pump</v>
      </c>
      <c r="D12" s="19">
        <v>1</v>
      </c>
      <c r="E12" s="19">
        <v>3</v>
      </c>
      <c r="F12" s="19">
        <v>1</v>
      </c>
      <c r="G12" s="20">
        <v>46321</v>
      </c>
      <c r="H12" s="15">
        <f>IF(COUNTA($A12:$B12,$D12:$G12)=0,"",IF(OR($A12="",$B12="",NOT(AND(ISNUMBER(G12),N(G12)&gt;=18264,N(G12)&lt;=73050))),"n/a",SUMPRODUCT(((Movements!$B$2:$B$1001="Used")+(Movements!$B$2:$B$1001="Transfer"))*(Movements!$E$2:$E$1001=$A12)*(Movements!$C$2:$C$1001=$B12)*(Movements!$A$2:$A$1001&gt;$G12),Movements!$D$2:$D$1001)))</f>
        <v>1</v>
      </c>
      <c r="I12" s="15">
        <f>IF(COUNTA($A12:$B12,$D12:$G12)=0,"",IF(OR($A12="",$B12="",NOT(AND(ISNUMBER(G12),N(G12)&gt;=18264,N(G12)&lt;=73050))),"n/a",SUMPRODUCT(((Movements!$B$2:$B$1001="Restock")+(Movements!$B$2:$B$1001="Transfer"))*(Movements!$F$2:$F$1001=$A12)*(Movements!$C$2:$C$1001=$B12)*(Movements!$A$2:$A$1001&gt;$G12),Movements!$D$2:$D$1001)))</f>
        <v>0</v>
      </c>
      <c r="J12" s="21">
        <f>IF(COUNTA($A12:$B12,$D12:$G12)=0,"",IF(OR(NOT(ISNUMBER($H12)),NOT(ISNUMBER($F12))),"n/a",$F12-$H12+$I12))</f>
        <v>0</v>
      </c>
      <c r="K12" s="21">
        <f>IF(COUNTA($A12:$B12,$D12:$G12)=0,"",IF(OR(NOT(ISNUMBER($J12)),NOT(ISNUMBER($D12)),NOT(ISNUMBER($E12))),"n/a",IF($J12&lt;=$D12,$E12-$J12,0)))</f>
        <v>3</v>
      </c>
      <c r="L12" s="16" t="str">
        <f>IF(COUNTA($A12:$B12,$D12:$G12)=0,"",IF(OR(NOT(ISNUMBER($J12)),NOT(ISNUMBER($D12)),NOT(ISNUMBER($E12))),"n/a",IF($J12&lt;0,"Check count",IF($J12&lt;=$D12,"Reorder",IF($J12&gt;$E12,"Over max","OK")))))</f>
        <v>Reorder</v>
      </c>
      <c r="M12" s="14">
        <f>IF(COUNTA($A12:$B12,$D12:$G12)=0,"",IF(OR($B12="",SUMPRODUCT(--(Parts!$A$2:$A$201=$B12))=0),"n/a",INDEX(Parts!$C$2:$C$201,SUMPRODUCT(MAX((Parts!$A$2:$A$201=$B12)*(ROW(Parts!$A$2:$A$201)-MIN(ROW(Parts!$A$2:$A$201))+1))))))</f>
        <v>68</v>
      </c>
      <c r="N12" s="14">
        <f>IF(COUNTA($A12:$B12,$D12:$G12)=0,"",IF(AND(ISNUMBER($J12),ISNUMBER($M12)),$J12*$M12,"n/a"))</f>
        <v>0</v>
      </c>
      <c r="O12" s="16" t="str">
        <f>IF(COUNTA($A12:$B12,$D12:$G12)=0,"",IF(OR($A12="",$B12="",SUMPRODUCT(--(Vans!$A$2:$A$51=$A12))=0,SUMPRODUCT(--(Parts!$A$2:$A$201=$B12))=0),"Check ID",IF(SUMPRODUCT(('Van Stock'!$A$2:$A$501=$A12)*('Van Stock'!$B$2:$B$501=$B12))&gt;1,"Duplicate line",IF(OR(NOT(AND(ISNUMBER(D12),N(D12)&gt;=0,N(D12)&lt;=10000,INT(N(D12))=N(D12))),NOT(AND(ISNUMBER(E12),N(E12)&gt;=0,N(E12)&lt;=10000,INT(N(E12))=N(E12))),N($D12)&gt;N($E12),NOT(AND(ISNUMBER(F12),N(F12)&gt;=0,N(F12)&lt;=100000,INT(N(F12))=N(F12))),NOT(AND(ISNUMBER(G12),N(G12)&gt;=18264,N(G12)&lt;=73050))),"Check inputs",IF(AND(ISNUMBER($J12),N($J12)&lt;0),"Check count","OK")))))</f>
        <v>OK</v>
      </c>
      <c r="P12" s="15">
        <f>IF(COUNTA($A12:$B12,$D12:$G12)=0,"",IF(OR($A12="",$B12="",NOT(AND(ISNUMBER(G12),N(G12)&gt;=18264,N(G12)&lt;=73050))),"n/a",SUMPRODUCT(((Movements!$B$2:$B$1001="Used"))*(Movements!$E$2:$E$1001=$A12)*(Movements!$C$2:$C$1001=$B12)*(Movements!$A$2:$A$1001&gt;$G12),Movements!$D$2:$D$1001)))</f>
        <v>1</v>
      </c>
    </row>
    <row r="13" spans="1:16" x14ac:dyDescent="0.25">
      <c r="A13" s="12" t="s">
        <v>41</v>
      </c>
      <c r="B13" s="12" t="s">
        <v>56</v>
      </c>
      <c r="C13" s="18" t="str">
        <f>IF(COUNTA($A13:$B13,$D13:$G13)=0,"",IF(OR($B13="",SUMPRODUCT(--(Parts!$A$2:$A$201=$B13))=0),"n/a",INDEX(Parts!$B$2:$B$201,SUMPRODUCT(MAX((Parts!$A$2:$A$201=$B13)*(ROW(Parts!$A$2:$A$201)-MIN(ROW(Parts!$A$2:$A$201))+1))))))</f>
        <v>Thermostat, non-programmable</v>
      </c>
      <c r="D13" s="19">
        <v>1</v>
      </c>
      <c r="E13" s="19">
        <v>4</v>
      </c>
      <c r="F13" s="19">
        <v>3</v>
      </c>
      <c r="G13" s="20">
        <v>46321</v>
      </c>
      <c r="H13" s="15">
        <f>IF(COUNTA($A13:$B13,$D13:$G13)=0,"",IF(OR($A13="",$B13="",NOT(AND(ISNUMBER(G13),N(G13)&gt;=18264,N(G13)&lt;=73050))),"n/a",SUMPRODUCT(((Movements!$B$2:$B$1001="Used")+(Movements!$B$2:$B$1001="Transfer"))*(Movements!$E$2:$E$1001=$A13)*(Movements!$C$2:$C$1001=$B13)*(Movements!$A$2:$A$1001&gt;$G13),Movements!$D$2:$D$1001)))</f>
        <v>0</v>
      </c>
      <c r="I13" s="15">
        <f>IF(COUNTA($A13:$B13,$D13:$G13)=0,"",IF(OR($A13="",$B13="",NOT(AND(ISNUMBER(G13),N(G13)&gt;=18264,N(G13)&lt;=73050))),"n/a",SUMPRODUCT(((Movements!$B$2:$B$1001="Restock")+(Movements!$B$2:$B$1001="Transfer"))*(Movements!$F$2:$F$1001=$A13)*(Movements!$C$2:$C$1001=$B13)*(Movements!$A$2:$A$1001&gt;$G13),Movements!$D$2:$D$1001)))</f>
        <v>0</v>
      </c>
      <c r="J13" s="21">
        <f>IF(COUNTA($A13:$B13,$D13:$G13)=0,"",IF(OR(NOT(ISNUMBER($H13)),NOT(ISNUMBER($F13))),"n/a",$F13-$H13+$I13))</f>
        <v>3</v>
      </c>
      <c r="K13" s="21">
        <f>IF(COUNTA($A13:$B13,$D13:$G13)=0,"",IF(OR(NOT(ISNUMBER($J13)),NOT(ISNUMBER($D13)),NOT(ISNUMBER($E13))),"n/a",IF($J13&lt;=$D13,$E13-$J13,0)))</f>
        <v>0</v>
      </c>
      <c r="L13" s="16" t="str">
        <f>IF(COUNTA($A13:$B13,$D13:$G13)=0,"",IF(OR(NOT(ISNUMBER($J13)),NOT(ISNUMBER($D13)),NOT(ISNUMBER($E13))),"n/a",IF($J13&lt;0,"Check count",IF($J13&lt;=$D13,"Reorder",IF($J13&gt;$E13,"Over max","OK")))))</f>
        <v>OK</v>
      </c>
      <c r="M13" s="14">
        <f>IF(COUNTA($A13:$B13,$D13:$G13)=0,"",IF(OR($B13="",SUMPRODUCT(--(Parts!$A$2:$A$201=$B13))=0),"n/a",INDEX(Parts!$C$2:$C$201,SUMPRODUCT(MAX((Parts!$A$2:$A$201=$B13)*(ROW(Parts!$A$2:$A$201)-MIN(ROW(Parts!$A$2:$A$201))+1))))))</f>
        <v>39</v>
      </c>
      <c r="N13" s="14">
        <f>IF(COUNTA($A13:$B13,$D13:$G13)=0,"",IF(AND(ISNUMBER($J13),ISNUMBER($M13)),$J13*$M13,"n/a"))</f>
        <v>117</v>
      </c>
      <c r="O13" s="16" t="str">
        <f>IF(COUNTA($A13:$B13,$D13:$G13)=0,"",IF(OR($A13="",$B13="",SUMPRODUCT(--(Vans!$A$2:$A$51=$A13))=0,SUMPRODUCT(--(Parts!$A$2:$A$201=$B13))=0),"Check ID",IF(SUMPRODUCT(('Van Stock'!$A$2:$A$501=$A13)*('Van Stock'!$B$2:$B$501=$B13))&gt;1,"Duplicate line",IF(OR(NOT(AND(ISNUMBER(D13),N(D13)&gt;=0,N(D13)&lt;=10000,INT(N(D13))=N(D13))),NOT(AND(ISNUMBER(E13),N(E13)&gt;=0,N(E13)&lt;=10000,INT(N(E13))=N(E13))),N($D13)&gt;N($E13),NOT(AND(ISNUMBER(F13),N(F13)&gt;=0,N(F13)&lt;=100000,INT(N(F13))=N(F13))),NOT(AND(ISNUMBER(G13),N(G13)&gt;=18264,N(G13)&lt;=73050))),"Check inputs",IF(AND(ISNUMBER($J13),N($J13)&lt;0),"Check count","OK")))))</f>
        <v>OK</v>
      </c>
      <c r="P13" s="15">
        <f>IF(COUNTA($A13:$B13,$D13:$G13)=0,"",IF(OR($A13="",$B13="",NOT(AND(ISNUMBER(G13),N(G13)&gt;=18264,N(G13)&lt;=73050))),"n/a",SUMPRODUCT(((Movements!$B$2:$B$1001="Used"))*(Movements!$E$2:$E$1001=$A13)*(Movements!$C$2:$C$1001=$B13)*(Movements!$A$2:$A$1001&gt;$G13),Movements!$D$2:$D$1001)))</f>
        <v>0</v>
      </c>
    </row>
    <row r="14" spans="1:16" x14ac:dyDescent="0.25">
      <c r="A14" s="12"/>
      <c r="B14" s="12"/>
      <c r="C14" s="18" t="str">
        <f>IF(COUNTA($A14:$B14,$D14:$G14)=0,"",IF(OR($B14="",SUMPRODUCT(--(Parts!$A$2:$A$201=$B14))=0),"n/a",INDEX(Parts!$B$2:$B$201,SUMPRODUCT(MAX((Parts!$A$2:$A$201=$B14)*(ROW(Parts!$A$2:$A$201)-MIN(ROW(Parts!$A$2:$A$201))+1))))))</f>
        <v/>
      </c>
      <c r="D14" s="19"/>
      <c r="E14" s="19"/>
      <c r="F14" s="19"/>
      <c r="G14" s="20"/>
      <c r="H14" s="15" t="str">
        <f>IF(COUNTA($A14:$B14,$D14:$G14)=0,"",IF(OR($A14="",$B14="",NOT(AND(ISNUMBER(G14),N(G14)&gt;=18264,N(G14)&lt;=73050))),"n/a",SUMPRODUCT(((Movements!$B$2:$B$1001="Used")+(Movements!$B$2:$B$1001="Transfer"))*(Movements!$E$2:$E$1001=$A14)*(Movements!$C$2:$C$1001=$B14)*(Movements!$A$2:$A$1001&gt;$G14),Movements!$D$2:$D$1001)))</f>
        <v/>
      </c>
      <c r="I14" s="15" t="str">
        <f>IF(COUNTA($A14:$B14,$D14:$G14)=0,"",IF(OR($A14="",$B14="",NOT(AND(ISNUMBER(G14),N(G14)&gt;=18264,N(G14)&lt;=73050))),"n/a",SUMPRODUCT(((Movements!$B$2:$B$1001="Restock")+(Movements!$B$2:$B$1001="Transfer"))*(Movements!$F$2:$F$1001=$A14)*(Movements!$C$2:$C$1001=$B14)*(Movements!$A$2:$A$1001&gt;$G14),Movements!$D$2:$D$1001)))</f>
        <v/>
      </c>
      <c r="J14" s="21" t="str">
        <f>IF(COUNTA($A14:$B14,$D14:$G14)=0,"",IF(OR(NOT(ISNUMBER($H14)),NOT(ISNUMBER($F14))),"n/a",$F14-$H14+$I14))</f>
        <v/>
      </c>
      <c r="K14" s="21" t="str">
        <f>IF(COUNTA($A14:$B14,$D14:$G14)=0,"",IF(OR(NOT(ISNUMBER($J14)),NOT(ISNUMBER($D14)),NOT(ISNUMBER($E14))),"n/a",IF($J14&lt;=$D14,$E14-$J14,0)))</f>
        <v/>
      </c>
      <c r="L14" s="16" t="str">
        <f>IF(COUNTA($A14:$B14,$D14:$G14)=0,"",IF(OR(NOT(ISNUMBER($J14)),NOT(ISNUMBER($D14)),NOT(ISNUMBER($E14))),"n/a",IF($J14&lt;0,"Check count",IF($J14&lt;=$D14,"Reorder",IF($J14&gt;$E14,"Over max","OK")))))</f>
        <v/>
      </c>
      <c r="M14" s="14" t="str">
        <f>IF(COUNTA($A14:$B14,$D14:$G14)=0,"",IF(OR($B14="",SUMPRODUCT(--(Parts!$A$2:$A$201=$B14))=0),"n/a",INDEX(Parts!$C$2:$C$201,SUMPRODUCT(MAX((Parts!$A$2:$A$201=$B14)*(ROW(Parts!$A$2:$A$201)-MIN(ROW(Parts!$A$2:$A$201))+1))))))</f>
        <v/>
      </c>
      <c r="N14" s="14" t="str">
        <f>IF(COUNTA($A14:$B14,$D14:$G14)=0,"",IF(AND(ISNUMBER($J14),ISNUMBER($M14)),$J14*$M14,"n/a"))</f>
        <v/>
      </c>
      <c r="O14" s="16" t="str">
        <f>IF(COUNTA($A14:$B14,$D14:$G14)=0,"",IF(OR($A14="",$B14="",SUMPRODUCT(--(Vans!$A$2:$A$51=$A14))=0,SUMPRODUCT(--(Parts!$A$2:$A$201=$B14))=0),"Check ID",IF(SUMPRODUCT(('Van Stock'!$A$2:$A$501=$A14)*('Van Stock'!$B$2:$B$501=$B14))&gt;1,"Duplicate line",IF(OR(NOT(AND(ISNUMBER(D14),N(D14)&gt;=0,N(D14)&lt;=10000,INT(N(D14))=N(D14))),NOT(AND(ISNUMBER(E14),N(E14)&gt;=0,N(E14)&lt;=10000,INT(N(E14))=N(E14))),N($D14)&gt;N($E14),NOT(AND(ISNUMBER(F14),N(F14)&gt;=0,N(F14)&lt;=100000,INT(N(F14))=N(F14))),NOT(AND(ISNUMBER(G14),N(G14)&gt;=18264,N(G14)&lt;=73050))),"Check inputs",IF(AND(ISNUMBER($J14),N($J14)&lt;0),"Check count","OK")))))</f>
        <v/>
      </c>
      <c r="P14" s="15" t="str">
        <f>IF(COUNTA($A14:$B14,$D14:$G14)=0,"",IF(OR($A14="",$B14="",NOT(AND(ISNUMBER(G14),N(G14)&gt;=18264,N(G14)&lt;=73050))),"n/a",SUMPRODUCT(((Movements!$B$2:$B$1001="Used"))*(Movements!$E$2:$E$1001=$A14)*(Movements!$C$2:$C$1001=$B14)*(Movements!$A$2:$A$1001&gt;$G14),Movements!$D$2:$D$1001)))</f>
        <v/>
      </c>
    </row>
    <row r="15" spans="1:16" x14ac:dyDescent="0.25">
      <c r="A15" s="12"/>
      <c r="B15" s="12"/>
      <c r="C15" s="18" t="str">
        <f>IF(COUNTA($A15:$B15,$D15:$G15)=0,"",IF(OR($B15="",SUMPRODUCT(--(Parts!$A$2:$A$201=$B15))=0),"n/a",INDEX(Parts!$B$2:$B$201,SUMPRODUCT(MAX((Parts!$A$2:$A$201=$B15)*(ROW(Parts!$A$2:$A$201)-MIN(ROW(Parts!$A$2:$A$201))+1))))))</f>
        <v/>
      </c>
      <c r="D15" s="19"/>
      <c r="E15" s="19"/>
      <c r="F15" s="19"/>
      <c r="G15" s="20"/>
      <c r="H15" s="15" t="str">
        <f>IF(COUNTA($A15:$B15,$D15:$G15)=0,"",IF(OR($A15="",$B15="",NOT(AND(ISNUMBER(G15),N(G15)&gt;=18264,N(G15)&lt;=73050))),"n/a",SUMPRODUCT(((Movements!$B$2:$B$1001="Used")+(Movements!$B$2:$B$1001="Transfer"))*(Movements!$E$2:$E$1001=$A15)*(Movements!$C$2:$C$1001=$B15)*(Movements!$A$2:$A$1001&gt;$G15),Movements!$D$2:$D$1001)))</f>
        <v/>
      </c>
      <c r="I15" s="15" t="str">
        <f>IF(COUNTA($A15:$B15,$D15:$G15)=0,"",IF(OR($A15="",$B15="",NOT(AND(ISNUMBER(G15),N(G15)&gt;=18264,N(G15)&lt;=73050))),"n/a",SUMPRODUCT(((Movements!$B$2:$B$1001="Restock")+(Movements!$B$2:$B$1001="Transfer"))*(Movements!$F$2:$F$1001=$A15)*(Movements!$C$2:$C$1001=$B15)*(Movements!$A$2:$A$1001&gt;$G15),Movements!$D$2:$D$1001)))</f>
        <v/>
      </c>
      <c r="J15" s="21" t="str">
        <f>IF(COUNTA($A15:$B15,$D15:$G15)=0,"",IF(OR(NOT(ISNUMBER($H15)),NOT(ISNUMBER($F15))),"n/a",$F15-$H15+$I15))</f>
        <v/>
      </c>
      <c r="K15" s="21" t="str">
        <f>IF(COUNTA($A15:$B15,$D15:$G15)=0,"",IF(OR(NOT(ISNUMBER($J15)),NOT(ISNUMBER($D15)),NOT(ISNUMBER($E15))),"n/a",IF($J15&lt;=$D15,$E15-$J15,0)))</f>
        <v/>
      </c>
      <c r="L15" s="16" t="str">
        <f>IF(COUNTA($A15:$B15,$D15:$G15)=0,"",IF(OR(NOT(ISNUMBER($J15)),NOT(ISNUMBER($D15)),NOT(ISNUMBER($E15))),"n/a",IF($J15&lt;0,"Check count",IF($J15&lt;=$D15,"Reorder",IF($J15&gt;$E15,"Over max","OK")))))</f>
        <v/>
      </c>
      <c r="M15" s="14" t="str">
        <f>IF(COUNTA($A15:$B15,$D15:$G15)=0,"",IF(OR($B15="",SUMPRODUCT(--(Parts!$A$2:$A$201=$B15))=0),"n/a",INDEX(Parts!$C$2:$C$201,SUMPRODUCT(MAX((Parts!$A$2:$A$201=$B15)*(ROW(Parts!$A$2:$A$201)-MIN(ROW(Parts!$A$2:$A$201))+1))))))</f>
        <v/>
      </c>
      <c r="N15" s="14" t="str">
        <f>IF(COUNTA($A15:$B15,$D15:$G15)=0,"",IF(AND(ISNUMBER($J15),ISNUMBER($M15)),$J15*$M15,"n/a"))</f>
        <v/>
      </c>
      <c r="O15" s="16" t="str">
        <f>IF(COUNTA($A15:$B15,$D15:$G15)=0,"",IF(OR($A15="",$B15="",SUMPRODUCT(--(Vans!$A$2:$A$51=$A15))=0,SUMPRODUCT(--(Parts!$A$2:$A$201=$B15))=0),"Check ID",IF(SUMPRODUCT(('Van Stock'!$A$2:$A$501=$A15)*('Van Stock'!$B$2:$B$501=$B15))&gt;1,"Duplicate line",IF(OR(NOT(AND(ISNUMBER(D15),N(D15)&gt;=0,N(D15)&lt;=10000,INT(N(D15))=N(D15))),NOT(AND(ISNUMBER(E15),N(E15)&gt;=0,N(E15)&lt;=10000,INT(N(E15))=N(E15))),N($D15)&gt;N($E15),NOT(AND(ISNUMBER(F15),N(F15)&gt;=0,N(F15)&lt;=100000,INT(N(F15))=N(F15))),NOT(AND(ISNUMBER(G15),N(G15)&gt;=18264,N(G15)&lt;=73050))),"Check inputs",IF(AND(ISNUMBER($J15),N($J15)&lt;0),"Check count","OK")))))</f>
        <v/>
      </c>
      <c r="P15" s="15" t="str">
        <f>IF(COUNTA($A15:$B15,$D15:$G15)=0,"",IF(OR($A15="",$B15="",NOT(AND(ISNUMBER(G15),N(G15)&gt;=18264,N(G15)&lt;=73050))),"n/a",SUMPRODUCT(((Movements!$B$2:$B$1001="Used"))*(Movements!$E$2:$E$1001=$A15)*(Movements!$C$2:$C$1001=$B15)*(Movements!$A$2:$A$1001&gt;$G15),Movements!$D$2:$D$1001)))</f>
        <v/>
      </c>
    </row>
    <row r="16" spans="1:16" x14ac:dyDescent="0.25">
      <c r="A16" s="12"/>
      <c r="B16" s="12"/>
      <c r="C16" s="18" t="str">
        <f>IF(COUNTA($A16:$B16,$D16:$G16)=0,"",IF(OR($B16="",SUMPRODUCT(--(Parts!$A$2:$A$201=$B16))=0),"n/a",INDEX(Parts!$B$2:$B$201,SUMPRODUCT(MAX((Parts!$A$2:$A$201=$B16)*(ROW(Parts!$A$2:$A$201)-MIN(ROW(Parts!$A$2:$A$201))+1))))))</f>
        <v/>
      </c>
      <c r="D16" s="19"/>
      <c r="E16" s="19"/>
      <c r="F16" s="19"/>
      <c r="G16" s="20"/>
      <c r="H16" s="15" t="str">
        <f>IF(COUNTA($A16:$B16,$D16:$G16)=0,"",IF(OR($A16="",$B16="",NOT(AND(ISNUMBER(G16),N(G16)&gt;=18264,N(G16)&lt;=73050))),"n/a",SUMPRODUCT(((Movements!$B$2:$B$1001="Used")+(Movements!$B$2:$B$1001="Transfer"))*(Movements!$E$2:$E$1001=$A16)*(Movements!$C$2:$C$1001=$B16)*(Movements!$A$2:$A$1001&gt;$G16),Movements!$D$2:$D$1001)))</f>
        <v/>
      </c>
      <c r="I16" s="15" t="str">
        <f>IF(COUNTA($A16:$B16,$D16:$G16)=0,"",IF(OR($A16="",$B16="",NOT(AND(ISNUMBER(G16),N(G16)&gt;=18264,N(G16)&lt;=73050))),"n/a",SUMPRODUCT(((Movements!$B$2:$B$1001="Restock")+(Movements!$B$2:$B$1001="Transfer"))*(Movements!$F$2:$F$1001=$A16)*(Movements!$C$2:$C$1001=$B16)*(Movements!$A$2:$A$1001&gt;$G16),Movements!$D$2:$D$1001)))</f>
        <v/>
      </c>
      <c r="J16" s="21" t="str">
        <f>IF(COUNTA($A16:$B16,$D16:$G16)=0,"",IF(OR(NOT(ISNUMBER($H16)),NOT(ISNUMBER($F16))),"n/a",$F16-$H16+$I16))</f>
        <v/>
      </c>
      <c r="K16" s="21" t="str">
        <f>IF(COUNTA($A16:$B16,$D16:$G16)=0,"",IF(OR(NOT(ISNUMBER($J16)),NOT(ISNUMBER($D16)),NOT(ISNUMBER($E16))),"n/a",IF($J16&lt;=$D16,$E16-$J16,0)))</f>
        <v/>
      </c>
      <c r="L16" s="16" t="str">
        <f>IF(COUNTA($A16:$B16,$D16:$G16)=0,"",IF(OR(NOT(ISNUMBER($J16)),NOT(ISNUMBER($D16)),NOT(ISNUMBER($E16))),"n/a",IF($J16&lt;0,"Check count",IF($J16&lt;=$D16,"Reorder",IF($J16&gt;$E16,"Over max","OK")))))</f>
        <v/>
      </c>
      <c r="M16" s="14" t="str">
        <f>IF(COUNTA($A16:$B16,$D16:$G16)=0,"",IF(OR($B16="",SUMPRODUCT(--(Parts!$A$2:$A$201=$B16))=0),"n/a",INDEX(Parts!$C$2:$C$201,SUMPRODUCT(MAX((Parts!$A$2:$A$201=$B16)*(ROW(Parts!$A$2:$A$201)-MIN(ROW(Parts!$A$2:$A$201))+1))))))</f>
        <v/>
      </c>
      <c r="N16" s="14" t="str">
        <f>IF(COUNTA($A16:$B16,$D16:$G16)=0,"",IF(AND(ISNUMBER($J16),ISNUMBER($M16)),$J16*$M16,"n/a"))</f>
        <v/>
      </c>
      <c r="O16" s="16" t="str">
        <f>IF(COUNTA($A16:$B16,$D16:$G16)=0,"",IF(OR($A16="",$B16="",SUMPRODUCT(--(Vans!$A$2:$A$51=$A16))=0,SUMPRODUCT(--(Parts!$A$2:$A$201=$B16))=0),"Check ID",IF(SUMPRODUCT(('Van Stock'!$A$2:$A$501=$A16)*('Van Stock'!$B$2:$B$501=$B16))&gt;1,"Duplicate line",IF(OR(NOT(AND(ISNUMBER(D16),N(D16)&gt;=0,N(D16)&lt;=10000,INT(N(D16))=N(D16))),NOT(AND(ISNUMBER(E16),N(E16)&gt;=0,N(E16)&lt;=10000,INT(N(E16))=N(E16))),N($D16)&gt;N($E16),NOT(AND(ISNUMBER(F16),N(F16)&gt;=0,N(F16)&lt;=100000,INT(N(F16))=N(F16))),NOT(AND(ISNUMBER(G16),N(G16)&gt;=18264,N(G16)&lt;=73050))),"Check inputs",IF(AND(ISNUMBER($J16),N($J16)&lt;0),"Check count","OK")))))</f>
        <v/>
      </c>
      <c r="P16" s="15" t="str">
        <f>IF(COUNTA($A16:$B16,$D16:$G16)=0,"",IF(OR($A16="",$B16="",NOT(AND(ISNUMBER(G16),N(G16)&gt;=18264,N(G16)&lt;=73050))),"n/a",SUMPRODUCT(((Movements!$B$2:$B$1001="Used"))*(Movements!$E$2:$E$1001=$A16)*(Movements!$C$2:$C$1001=$B16)*(Movements!$A$2:$A$1001&gt;$G16),Movements!$D$2:$D$1001)))</f>
        <v/>
      </c>
    </row>
    <row r="17" spans="1:16" x14ac:dyDescent="0.25">
      <c r="A17" s="12"/>
      <c r="B17" s="12"/>
      <c r="C17" s="18" t="str">
        <f>IF(COUNTA($A17:$B17,$D17:$G17)=0,"",IF(OR($B17="",SUMPRODUCT(--(Parts!$A$2:$A$201=$B17))=0),"n/a",INDEX(Parts!$B$2:$B$201,SUMPRODUCT(MAX((Parts!$A$2:$A$201=$B17)*(ROW(Parts!$A$2:$A$201)-MIN(ROW(Parts!$A$2:$A$201))+1))))))</f>
        <v/>
      </c>
      <c r="D17" s="19"/>
      <c r="E17" s="19"/>
      <c r="F17" s="19"/>
      <c r="G17" s="20"/>
      <c r="H17" s="15" t="str">
        <f>IF(COUNTA($A17:$B17,$D17:$G17)=0,"",IF(OR($A17="",$B17="",NOT(AND(ISNUMBER(G17),N(G17)&gt;=18264,N(G17)&lt;=73050))),"n/a",SUMPRODUCT(((Movements!$B$2:$B$1001="Used")+(Movements!$B$2:$B$1001="Transfer"))*(Movements!$E$2:$E$1001=$A17)*(Movements!$C$2:$C$1001=$B17)*(Movements!$A$2:$A$1001&gt;$G17),Movements!$D$2:$D$1001)))</f>
        <v/>
      </c>
      <c r="I17" s="15" t="str">
        <f>IF(COUNTA($A17:$B17,$D17:$G17)=0,"",IF(OR($A17="",$B17="",NOT(AND(ISNUMBER(G17),N(G17)&gt;=18264,N(G17)&lt;=73050))),"n/a",SUMPRODUCT(((Movements!$B$2:$B$1001="Restock")+(Movements!$B$2:$B$1001="Transfer"))*(Movements!$F$2:$F$1001=$A17)*(Movements!$C$2:$C$1001=$B17)*(Movements!$A$2:$A$1001&gt;$G17),Movements!$D$2:$D$1001)))</f>
        <v/>
      </c>
      <c r="J17" s="21" t="str">
        <f>IF(COUNTA($A17:$B17,$D17:$G17)=0,"",IF(OR(NOT(ISNUMBER($H17)),NOT(ISNUMBER($F17))),"n/a",$F17-$H17+$I17))</f>
        <v/>
      </c>
      <c r="K17" s="21" t="str">
        <f>IF(COUNTA($A17:$B17,$D17:$G17)=0,"",IF(OR(NOT(ISNUMBER($J17)),NOT(ISNUMBER($D17)),NOT(ISNUMBER($E17))),"n/a",IF($J17&lt;=$D17,$E17-$J17,0)))</f>
        <v/>
      </c>
      <c r="L17" s="16" t="str">
        <f>IF(COUNTA($A17:$B17,$D17:$G17)=0,"",IF(OR(NOT(ISNUMBER($J17)),NOT(ISNUMBER($D17)),NOT(ISNUMBER($E17))),"n/a",IF($J17&lt;0,"Check count",IF($J17&lt;=$D17,"Reorder",IF($J17&gt;$E17,"Over max","OK")))))</f>
        <v/>
      </c>
      <c r="M17" s="14" t="str">
        <f>IF(COUNTA($A17:$B17,$D17:$G17)=0,"",IF(OR($B17="",SUMPRODUCT(--(Parts!$A$2:$A$201=$B17))=0),"n/a",INDEX(Parts!$C$2:$C$201,SUMPRODUCT(MAX((Parts!$A$2:$A$201=$B17)*(ROW(Parts!$A$2:$A$201)-MIN(ROW(Parts!$A$2:$A$201))+1))))))</f>
        <v/>
      </c>
      <c r="N17" s="14" t="str">
        <f>IF(COUNTA($A17:$B17,$D17:$G17)=0,"",IF(AND(ISNUMBER($J17),ISNUMBER($M17)),$J17*$M17,"n/a"))</f>
        <v/>
      </c>
      <c r="O17" s="16" t="str">
        <f>IF(COUNTA($A17:$B17,$D17:$G17)=0,"",IF(OR($A17="",$B17="",SUMPRODUCT(--(Vans!$A$2:$A$51=$A17))=0,SUMPRODUCT(--(Parts!$A$2:$A$201=$B17))=0),"Check ID",IF(SUMPRODUCT(('Van Stock'!$A$2:$A$501=$A17)*('Van Stock'!$B$2:$B$501=$B17))&gt;1,"Duplicate line",IF(OR(NOT(AND(ISNUMBER(D17),N(D17)&gt;=0,N(D17)&lt;=10000,INT(N(D17))=N(D17))),NOT(AND(ISNUMBER(E17),N(E17)&gt;=0,N(E17)&lt;=10000,INT(N(E17))=N(E17))),N($D17)&gt;N($E17),NOT(AND(ISNUMBER(F17),N(F17)&gt;=0,N(F17)&lt;=100000,INT(N(F17))=N(F17))),NOT(AND(ISNUMBER(G17),N(G17)&gt;=18264,N(G17)&lt;=73050))),"Check inputs",IF(AND(ISNUMBER($J17),N($J17)&lt;0),"Check count","OK")))))</f>
        <v/>
      </c>
      <c r="P17" s="15" t="str">
        <f>IF(COUNTA($A17:$B17,$D17:$G17)=0,"",IF(OR($A17="",$B17="",NOT(AND(ISNUMBER(G17),N(G17)&gt;=18264,N(G17)&lt;=73050))),"n/a",SUMPRODUCT(((Movements!$B$2:$B$1001="Used"))*(Movements!$E$2:$E$1001=$A17)*(Movements!$C$2:$C$1001=$B17)*(Movements!$A$2:$A$1001&gt;$G17),Movements!$D$2:$D$1001)))</f>
        <v/>
      </c>
    </row>
    <row r="18" spans="1:16" x14ac:dyDescent="0.25">
      <c r="A18" s="12"/>
      <c r="B18" s="12"/>
      <c r="C18" s="18" t="str">
        <f>IF(COUNTA($A18:$B18,$D18:$G18)=0,"",IF(OR($B18="",SUMPRODUCT(--(Parts!$A$2:$A$201=$B18))=0),"n/a",INDEX(Parts!$B$2:$B$201,SUMPRODUCT(MAX((Parts!$A$2:$A$201=$B18)*(ROW(Parts!$A$2:$A$201)-MIN(ROW(Parts!$A$2:$A$201))+1))))))</f>
        <v/>
      </c>
      <c r="D18" s="19"/>
      <c r="E18" s="19"/>
      <c r="F18" s="19"/>
      <c r="G18" s="20"/>
      <c r="H18" s="15" t="str">
        <f>IF(COUNTA($A18:$B18,$D18:$G18)=0,"",IF(OR($A18="",$B18="",NOT(AND(ISNUMBER(G18),N(G18)&gt;=18264,N(G18)&lt;=73050))),"n/a",SUMPRODUCT(((Movements!$B$2:$B$1001="Used")+(Movements!$B$2:$B$1001="Transfer"))*(Movements!$E$2:$E$1001=$A18)*(Movements!$C$2:$C$1001=$B18)*(Movements!$A$2:$A$1001&gt;$G18),Movements!$D$2:$D$1001)))</f>
        <v/>
      </c>
      <c r="I18" s="15" t="str">
        <f>IF(COUNTA($A18:$B18,$D18:$G18)=0,"",IF(OR($A18="",$B18="",NOT(AND(ISNUMBER(G18),N(G18)&gt;=18264,N(G18)&lt;=73050))),"n/a",SUMPRODUCT(((Movements!$B$2:$B$1001="Restock")+(Movements!$B$2:$B$1001="Transfer"))*(Movements!$F$2:$F$1001=$A18)*(Movements!$C$2:$C$1001=$B18)*(Movements!$A$2:$A$1001&gt;$G18),Movements!$D$2:$D$1001)))</f>
        <v/>
      </c>
      <c r="J18" s="21" t="str">
        <f>IF(COUNTA($A18:$B18,$D18:$G18)=0,"",IF(OR(NOT(ISNUMBER($H18)),NOT(ISNUMBER($F18))),"n/a",$F18-$H18+$I18))</f>
        <v/>
      </c>
      <c r="K18" s="21" t="str">
        <f>IF(COUNTA($A18:$B18,$D18:$G18)=0,"",IF(OR(NOT(ISNUMBER($J18)),NOT(ISNUMBER($D18)),NOT(ISNUMBER($E18))),"n/a",IF($J18&lt;=$D18,$E18-$J18,0)))</f>
        <v/>
      </c>
      <c r="L18" s="16" t="str">
        <f>IF(COUNTA($A18:$B18,$D18:$G18)=0,"",IF(OR(NOT(ISNUMBER($J18)),NOT(ISNUMBER($D18)),NOT(ISNUMBER($E18))),"n/a",IF($J18&lt;0,"Check count",IF($J18&lt;=$D18,"Reorder",IF($J18&gt;$E18,"Over max","OK")))))</f>
        <v/>
      </c>
      <c r="M18" s="14" t="str">
        <f>IF(COUNTA($A18:$B18,$D18:$G18)=0,"",IF(OR($B18="",SUMPRODUCT(--(Parts!$A$2:$A$201=$B18))=0),"n/a",INDEX(Parts!$C$2:$C$201,SUMPRODUCT(MAX((Parts!$A$2:$A$201=$B18)*(ROW(Parts!$A$2:$A$201)-MIN(ROW(Parts!$A$2:$A$201))+1))))))</f>
        <v/>
      </c>
      <c r="N18" s="14" t="str">
        <f>IF(COUNTA($A18:$B18,$D18:$G18)=0,"",IF(AND(ISNUMBER($J18),ISNUMBER($M18)),$J18*$M18,"n/a"))</f>
        <v/>
      </c>
      <c r="O18" s="16" t="str">
        <f>IF(COUNTA($A18:$B18,$D18:$G18)=0,"",IF(OR($A18="",$B18="",SUMPRODUCT(--(Vans!$A$2:$A$51=$A18))=0,SUMPRODUCT(--(Parts!$A$2:$A$201=$B18))=0),"Check ID",IF(SUMPRODUCT(('Van Stock'!$A$2:$A$501=$A18)*('Van Stock'!$B$2:$B$501=$B18))&gt;1,"Duplicate line",IF(OR(NOT(AND(ISNUMBER(D18),N(D18)&gt;=0,N(D18)&lt;=10000,INT(N(D18))=N(D18))),NOT(AND(ISNUMBER(E18),N(E18)&gt;=0,N(E18)&lt;=10000,INT(N(E18))=N(E18))),N($D18)&gt;N($E18),NOT(AND(ISNUMBER(F18),N(F18)&gt;=0,N(F18)&lt;=100000,INT(N(F18))=N(F18))),NOT(AND(ISNUMBER(G18),N(G18)&gt;=18264,N(G18)&lt;=73050))),"Check inputs",IF(AND(ISNUMBER($J18),N($J18)&lt;0),"Check count","OK")))))</f>
        <v/>
      </c>
      <c r="P18" s="15" t="str">
        <f>IF(COUNTA($A18:$B18,$D18:$G18)=0,"",IF(OR($A18="",$B18="",NOT(AND(ISNUMBER(G18),N(G18)&gt;=18264,N(G18)&lt;=73050))),"n/a",SUMPRODUCT(((Movements!$B$2:$B$1001="Used"))*(Movements!$E$2:$E$1001=$A18)*(Movements!$C$2:$C$1001=$B18)*(Movements!$A$2:$A$1001&gt;$G18),Movements!$D$2:$D$1001)))</f>
        <v/>
      </c>
    </row>
    <row r="19" spans="1:16" x14ac:dyDescent="0.25">
      <c r="A19" s="12"/>
      <c r="B19" s="12"/>
      <c r="C19" s="18" t="str">
        <f>IF(COUNTA($A19:$B19,$D19:$G19)=0,"",IF(OR($B19="",SUMPRODUCT(--(Parts!$A$2:$A$201=$B19))=0),"n/a",INDEX(Parts!$B$2:$B$201,SUMPRODUCT(MAX((Parts!$A$2:$A$201=$B19)*(ROW(Parts!$A$2:$A$201)-MIN(ROW(Parts!$A$2:$A$201))+1))))))</f>
        <v/>
      </c>
      <c r="D19" s="19"/>
      <c r="E19" s="19"/>
      <c r="F19" s="19"/>
      <c r="G19" s="20"/>
      <c r="H19" s="15" t="str">
        <f>IF(COUNTA($A19:$B19,$D19:$G19)=0,"",IF(OR($A19="",$B19="",NOT(AND(ISNUMBER(G19),N(G19)&gt;=18264,N(G19)&lt;=73050))),"n/a",SUMPRODUCT(((Movements!$B$2:$B$1001="Used")+(Movements!$B$2:$B$1001="Transfer"))*(Movements!$E$2:$E$1001=$A19)*(Movements!$C$2:$C$1001=$B19)*(Movements!$A$2:$A$1001&gt;$G19),Movements!$D$2:$D$1001)))</f>
        <v/>
      </c>
      <c r="I19" s="15" t="str">
        <f>IF(COUNTA($A19:$B19,$D19:$G19)=0,"",IF(OR($A19="",$B19="",NOT(AND(ISNUMBER(G19),N(G19)&gt;=18264,N(G19)&lt;=73050))),"n/a",SUMPRODUCT(((Movements!$B$2:$B$1001="Restock")+(Movements!$B$2:$B$1001="Transfer"))*(Movements!$F$2:$F$1001=$A19)*(Movements!$C$2:$C$1001=$B19)*(Movements!$A$2:$A$1001&gt;$G19),Movements!$D$2:$D$1001)))</f>
        <v/>
      </c>
      <c r="J19" s="21" t="str">
        <f>IF(COUNTA($A19:$B19,$D19:$G19)=0,"",IF(OR(NOT(ISNUMBER($H19)),NOT(ISNUMBER($F19))),"n/a",$F19-$H19+$I19))</f>
        <v/>
      </c>
      <c r="K19" s="21" t="str">
        <f>IF(COUNTA($A19:$B19,$D19:$G19)=0,"",IF(OR(NOT(ISNUMBER($J19)),NOT(ISNUMBER($D19)),NOT(ISNUMBER($E19))),"n/a",IF($J19&lt;=$D19,$E19-$J19,0)))</f>
        <v/>
      </c>
      <c r="L19" s="16" t="str">
        <f>IF(COUNTA($A19:$B19,$D19:$G19)=0,"",IF(OR(NOT(ISNUMBER($J19)),NOT(ISNUMBER($D19)),NOT(ISNUMBER($E19))),"n/a",IF($J19&lt;0,"Check count",IF($J19&lt;=$D19,"Reorder",IF($J19&gt;$E19,"Over max","OK")))))</f>
        <v/>
      </c>
      <c r="M19" s="14" t="str">
        <f>IF(COUNTA($A19:$B19,$D19:$G19)=0,"",IF(OR($B19="",SUMPRODUCT(--(Parts!$A$2:$A$201=$B19))=0),"n/a",INDEX(Parts!$C$2:$C$201,SUMPRODUCT(MAX((Parts!$A$2:$A$201=$B19)*(ROW(Parts!$A$2:$A$201)-MIN(ROW(Parts!$A$2:$A$201))+1))))))</f>
        <v/>
      </c>
      <c r="N19" s="14" t="str">
        <f>IF(COUNTA($A19:$B19,$D19:$G19)=0,"",IF(AND(ISNUMBER($J19),ISNUMBER($M19)),$J19*$M19,"n/a"))</f>
        <v/>
      </c>
      <c r="O19" s="16" t="str">
        <f>IF(COUNTA($A19:$B19,$D19:$G19)=0,"",IF(OR($A19="",$B19="",SUMPRODUCT(--(Vans!$A$2:$A$51=$A19))=0,SUMPRODUCT(--(Parts!$A$2:$A$201=$B19))=0),"Check ID",IF(SUMPRODUCT(('Van Stock'!$A$2:$A$501=$A19)*('Van Stock'!$B$2:$B$501=$B19))&gt;1,"Duplicate line",IF(OR(NOT(AND(ISNUMBER(D19),N(D19)&gt;=0,N(D19)&lt;=10000,INT(N(D19))=N(D19))),NOT(AND(ISNUMBER(E19),N(E19)&gt;=0,N(E19)&lt;=10000,INT(N(E19))=N(E19))),N($D19)&gt;N($E19),NOT(AND(ISNUMBER(F19),N(F19)&gt;=0,N(F19)&lt;=100000,INT(N(F19))=N(F19))),NOT(AND(ISNUMBER(G19),N(G19)&gt;=18264,N(G19)&lt;=73050))),"Check inputs",IF(AND(ISNUMBER($J19),N($J19)&lt;0),"Check count","OK")))))</f>
        <v/>
      </c>
      <c r="P19" s="15" t="str">
        <f>IF(COUNTA($A19:$B19,$D19:$G19)=0,"",IF(OR($A19="",$B19="",NOT(AND(ISNUMBER(G19),N(G19)&gt;=18264,N(G19)&lt;=73050))),"n/a",SUMPRODUCT(((Movements!$B$2:$B$1001="Used"))*(Movements!$E$2:$E$1001=$A19)*(Movements!$C$2:$C$1001=$B19)*(Movements!$A$2:$A$1001&gt;$G19),Movements!$D$2:$D$1001)))</f>
        <v/>
      </c>
    </row>
    <row r="20" spans="1:16" x14ac:dyDescent="0.25">
      <c r="A20" s="12"/>
      <c r="B20" s="12"/>
      <c r="C20" s="18" t="str">
        <f>IF(COUNTA($A20:$B20,$D20:$G20)=0,"",IF(OR($B20="",SUMPRODUCT(--(Parts!$A$2:$A$201=$B20))=0),"n/a",INDEX(Parts!$B$2:$B$201,SUMPRODUCT(MAX((Parts!$A$2:$A$201=$B20)*(ROW(Parts!$A$2:$A$201)-MIN(ROW(Parts!$A$2:$A$201))+1))))))</f>
        <v/>
      </c>
      <c r="D20" s="19"/>
      <c r="E20" s="19"/>
      <c r="F20" s="19"/>
      <c r="G20" s="20"/>
      <c r="H20" s="15" t="str">
        <f>IF(COUNTA($A20:$B20,$D20:$G20)=0,"",IF(OR($A20="",$B20="",NOT(AND(ISNUMBER(G20),N(G20)&gt;=18264,N(G20)&lt;=73050))),"n/a",SUMPRODUCT(((Movements!$B$2:$B$1001="Used")+(Movements!$B$2:$B$1001="Transfer"))*(Movements!$E$2:$E$1001=$A20)*(Movements!$C$2:$C$1001=$B20)*(Movements!$A$2:$A$1001&gt;$G20),Movements!$D$2:$D$1001)))</f>
        <v/>
      </c>
      <c r="I20" s="15" t="str">
        <f>IF(COUNTA($A20:$B20,$D20:$G20)=0,"",IF(OR($A20="",$B20="",NOT(AND(ISNUMBER(G20),N(G20)&gt;=18264,N(G20)&lt;=73050))),"n/a",SUMPRODUCT(((Movements!$B$2:$B$1001="Restock")+(Movements!$B$2:$B$1001="Transfer"))*(Movements!$F$2:$F$1001=$A20)*(Movements!$C$2:$C$1001=$B20)*(Movements!$A$2:$A$1001&gt;$G20),Movements!$D$2:$D$1001)))</f>
        <v/>
      </c>
      <c r="J20" s="21" t="str">
        <f>IF(COUNTA($A20:$B20,$D20:$G20)=0,"",IF(OR(NOT(ISNUMBER($H20)),NOT(ISNUMBER($F20))),"n/a",$F20-$H20+$I20))</f>
        <v/>
      </c>
      <c r="K20" s="21" t="str">
        <f>IF(COUNTA($A20:$B20,$D20:$G20)=0,"",IF(OR(NOT(ISNUMBER($J20)),NOT(ISNUMBER($D20)),NOT(ISNUMBER($E20))),"n/a",IF($J20&lt;=$D20,$E20-$J20,0)))</f>
        <v/>
      </c>
      <c r="L20" s="16" t="str">
        <f>IF(COUNTA($A20:$B20,$D20:$G20)=0,"",IF(OR(NOT(ISNUMBER($J20)),NOT(ISNUMBER($D20)),NOT(ISNUMBER($E20))),"n/a",IF($J20&lt;0,"Check count",IF($J20&lt;=$D20,"Reorder",IF($J20&gt;$E20,"Over max","OK")))))</f>
        <v/>
      </c>
      <c r="M20" s="14" t="str">
        <f>IF(COUNTA($A20:$B20,$D20:$G20)=0,"",IF(OR($B20="",SUMPRODUCT(--(Parts!$A$2:$A$201=$B20))=0),"n/a",INDEX(Parts!$C$2:$C$201,SUMPRODUCT(MAX((Parts!$A$2:$A$201=$B20)*(ROW(Parts!$A$2:$A$201)-MIN(ROW(Parts!$A$2:$A$201))+1))))))</f>
        <v/>
      </c>
      <c r="N20" s="14" t="str">
        <f>IF(COUNTA($A20:$B20,$D20:$G20)=0,"",IF(AND(ISNUMBER($J20),ISNUMBER($M20)),$J20*$M20,"n/a"))</f>
        <v/>
      </c>
      <c r="O20" s="16" t="str">
        <f>IF(COUNTA($A20:$B20,$D20:$G20)=0,"",IF(OR($A20="",$B20="",SUMPRODUCT(--(Vans!$A$2:$A$51=$A20))=0,SUMPRODUCT(--(Parts!$A$2:$A$201=$B20))=0),"Check ID",IF(SUMPRODUCT(('Van Stock'!$A$2:$A$501=$A20)*('Van Stock'!$B$2:$B$501=$B20))&gt;1,"Duplicate line",IF(OR(NOT(AND(ISNUMBER(D20),N(D20)&gt;=0,N(D20)&lt;=10000,INT(N(D20))=N(D20))),NOT(AND(ISNUMBER(E20),N(E20)&gt;=0,N(E20)&lt;=10000,INT(N(E20))=N(E20))),N($D20)&gt;N($E20),NOT(AND(ISNUMBER(F20),N(F20)&gt;=0,N(F20)&lt;=100000,INT(N(F20))=N(F20))),NOT(AND(ISNUMBER(G20),N(G20)&gt;=18264,N(G20)&lt;=73050))),"Check inputs",IF(AND(ISNUMBER($J20),N($J20)&lt;0),"Check count","OK")))))</f>
        <v/>
      </c>
      <c r="P20" s="15" t="str">
        <f>IF(COUNTA($A20:$B20,$D20:$G20)=0,"",IF(OR($A20="",$B20="",NOT(AND(ISNUMBER(G20),N(G20)&gt;=18264,N(G20)&lt;=73050))),"n/a",SUMPRODUCT(((Movements!$B$2:$B$1001="Used"))*(Movements!$E$2:$E$1001=$A20)*(Movements!$C$2:$C$1001=$B20)*(Movements!$A$2:$A$1001&gt;$G20),Movements!$D$2:$D$1001)))</f>
        <v/>
      </c>
    </row>
    <row r="21" spans="1:16" x14ac:dyDescent="0.25">
      <c r="A21" s="12"/>
      <c r="B21" s="12"/>
      <c r="C21" s="18" t="str">
        <f>IF(COUNTA($A21:$B21,$D21:$G21)=0,"",IF(OR($B21="",SUMPRODUCT(--(Parts!$A$2:$A$201=$B21))=0),"n/a",INDEX(Parts!$B$2:$B$201,SUMPRODUCT(MAX((Parts!$A$2:$A$201=$B21)*(ROW(Parts!$A$2:$A$201)-MIN(ROW(Parts!$A$2:$A$201))+1))))))</f>
        <v/>
      </c>
      <c r="D21" s="19"/>
      <c r="E21" s="19"/>
      <c r="F21" s="19"/>
      <c r="G21" s="20"/>
      <c r="H21" s="15" t="str">
        <f>IF(COUNTA($A21:$B21,$D21:$G21)=0,"",IF(OR($A21="",$B21="",NOT(AND(ISNUMBER(G21),N(G21)&gt;=18264,N(G21)&lt;=73050))),"n/a",SUMPRODUCT(((Movements!$B$2:$B$1001="Used")+(Movements!$B$2:$B$1001="Transfer"))*(Movements!$E$2:$E$1001=$A21)*(Movements!$C$2:$C$1001=$B21)*(Movements!$A$2:$A$1001&gt;$G21),Movements!$D$2:$D$1001)))</f>
        <v/>
      </c>
      <c r="I21" s="15" t="str">
        <f>IF(COUNTA($A21:$B21,$D21:$G21)=0,"",IF(OR($A21="",$B21="",NOT(AND(ISNUMBER(G21),N(G21)&gt;=18264,N(G21)&lt;=73050))),"n/a",SUMPRODUCT(((Movements!$B$2:$B$1001="Restock")+(Movements!$B$2:$B$1001="Transfer"))*(Movements!$F$2:$F$1001=$A21)*(Movements!$C$2:$C$1001=$B21)*(Movements!$A$2:$A$1001&gt;$G21),Movements!$D$2:$D$1001)))</f>
        <v/>
      </c>
      <c r="J21" s="21" t="str">
        <f>IF(COUNTA($A21:$B21,$D21:$G21)=0,"",IF(OR(NOT(ISNUMBER($H21)),NOT(ISNUMBER($F21))),"n/a",$F21-$H21+$I21))</f>
        <v/>
      </c>
      <c r="K21" s="21" t="str">
        <f>IF(COUNTA($A21:$B21,$D21:$G21)=0,"",IF(OR(NOT(ISNUMBER($J21)),NOT(ISNUMBER($D21)),NOT(ISNUMBER($E21))),"n/a",IF($J21&lt;=$D21,$E21-$J21,0)))</f>
        <v/>
      </c>
      <c r="L21" s="16" t="str">
        <f>IF(COUNTA($A21:$B21,$D21:$G21)=0,"",IF(OR(NOT(ISNUMBER($J21)),NOT(ISNUMBER($D21)),NOT(ISNUMBER($E21))),"n/a",IF($J21&lt;0,"Check count",IF($J21&lt;=$D21,"Reorder",IF($J21&gt;$E21,"Over max","OK")))))</f>
        <v/>
      </c>
      <c r="M21" s="14" t="str">
        <f>IF(COUNTA($A21:$B21,$D21:$G21)=0,"",IF(OR($B21="",SUMPRODUCT(--(Parts!$A$2:$A$201=$B21))=0),"n/a",INDEX(Parts!$C$2:$C$201,SUMPRODUCT(MAX((Parts!$A$2:$A$201=$B21)*(ROW(Parts!$A$2:$A$201)-MIN(ROW(Parts!$A$2:$A$201))+1))))))</f>
        <v/>
      </c>
      <c r="N21" s="14" t="str">
        <f>IF(COUNTA($A21:$B21,$D21:$G21)=0,"",IF(AND(ISNUMBER($J21),ISNUMBER($M21)),$J21*$M21,"n/a"))</f>
        <v/>
      </c>
      <c r="O21" s="16" t="str">
        <f>IF(COUNTA($A21:$B21,$D21:$G21)=0,"",IF(OR($A21="",$B21="",SUMPRODUCT(--(Vans!$A$2:$A$51=$A21))=0,SUMPRODUCT(--(Parts!$A$2:$A$201=$B21))=0),"Check ID",IF(SUMPRODUCT(('Van Stock'!$A$2:$A$501=$A21)*('Van Stock'!$B$2:$B$501=$B21))&gt;1,"Duplicate line",IF(OR(NOT(AND(ISNUMBER(D21),N(D21)&gt;=0,N(D21)&lt;=10000,INT(N(D21))=N(D21))),NOT(AND(ISNUMBER(E21),N(E21)&gt;=0,N(E21)&lt;=10000,INT(N(E21))=N(E21))),N($D21)&gt;N($E21),NOT(AND(ISNUMBER(F21),N(F21)&gt;=0,N(F21)&lt;=100000,INT(N(F21))=N(F21))),NOT(AND(ISNUMBER(G21),N(G21)&gt;=18264,N(G21)&lt;=73050))),"Check inputs",IF(AND(ISNUMBER($J21),N($J21)&lt;0),"Check count","OK")))))</f>
        <v/>
      </c>
      <c r="P21" s="15" t="str">
        <f>IF(COUNTA($A21:$B21,$D21:$G21)=0,"",IF(OR($A21="",$B21="",NOT(AND(ISNUMBER(G21),N(G21)&gt;=18264,N(G21)&lt;=73050))),"n/a",SUMPRODUCT(((Movements!$B$2:$B$1001="Used"))*(Movements!$E$2:$E$1001=$A21)*(Movements!$C$2:$C$1001=$B21)*(Movements!$A$2:$A$1001&gt;$G21),Movements!$D$2:$D$1001)))</f>
        <v/>
      </c>
    </row>
    <row r="22" spans="1:16" x14ac:dyDescent="0.25">
      <c r="A22" s="12"/>
      <c r="B22" s="12"/>
      <c r="C22" s="18" t="str">
        <f>IF(COUNTA($A22:$B22,$D22:$G22)=0,"",IF(OR($B22="",SUMPRODUCT(--(Parts!$A$2:$A$201=$B22))=0),"n/a",INDEX(Parts!$B$2:$B$201,SUMPRODUCT(MAX((Parts!$A$2:$A$201=$B22)*(ROW(Parts!$A$2:$A$201)-MIN(ROW(Parts!$A$2:$A$201))+1))))))</f>
        <v/>
      </c>
      <c r="D22" s="19"/>
      <c r="E22" s="19"/>
      <c r="F22" s="19"/>
      <c r="G22" s="20"/>
      <c r="H22" s="15" t="str">
        <f>IF(COUNTA($A22:$B22,$D22:$G22)=0,"",IF(OR($A22="",$B22="",NOT(AND(ISNUMBER(G22),N(G22)&gt;=18264,N(G22)&lt;=73050))),"n/a",SUMPRODUCT(((Movements!$B$2:$B$1001="Used")+(Movements!$B$2:$B$1001="Transfer"))*(Movements!$E$2:$E$1001=$A22)*(Movements!$C$2:$C$1001=$B22)*(Movements!$A$2:$A$1001&gt;$G22),Movements!$D$2:$D$1001)))</f>
        <v/>
      </c>
      <c r="I22" s="15" t="str">
        <f>IF(COUNTA($A22:$B22,$D22:$G22)=0,"",IF(OR($A22="",$B22="",NOT(AND(ISNUMBER(G22),N(G22)&gt;=18264,N(G22)&lt;=73050))),"n/a",SUMPRODUCT(((Movements!$B$2:$B$1001="Restock")+(Movements!$B$2:$B$1001="Transfer"))*(Movements!$F$2:$F$1001=$A22)*(Movements!$C$2:$C$1001=$B22)*(Movements!$A$2:$A$1001&gt;$G22),Movements!$D$2:$D$1001)))</f>
        <v/>
      </c>
      <c r="J22" s="21" t="str">
        <f>IF(COUNTA($A22:$B22,$D22:$G22)=0,"",IF(OR(NOT(ISNUMBER($H22)),NOT(ISNUMBER($F22))),"n/a",$F22-$H22+$I22))</f>
        <v/>
      </c>
      <c r="K22" s="21" t="str">
        <f>IF(COUNTA($A22:$B22,$D22:$G22)=0,"",IF(OR(NOT(ISNUMBER($J22)),NOT(ISNUMBER($D22)),NOT(ISNUMBER($E22))),"n/a",IF($J22&lt;=$D22,$E22-$J22,0)))</f>
        <v/>
      </c>
      <c r="L22" s="16" t="str">
        <f>IF(COUNTA($A22:$B22,$D22:$G22)=0,"",IF(OR(NOT(ISNUMBER($J22)),NOT(ISNUMBER($D22)),NOT(ISNUMBER($E22))),"n/a",IF($J22&lt;0,"Check count",IF($J22&lt;=$D22,"Reorder",IF($J22&gt;$E22,"Over max","OK")))))</f>
        <v/>
      </c>
      <c r="M22" s="14" t="str">
        <f>IF(COUNTA($A22:$B22,$D22:$G22)=0,"",IF(OR($B22="",SUMPRODUCT(--(Parts!$A$2:$A$201=$B22))=0),"n/a",INDEX(Parts!$C$2:$C$201,SUMPRODUCT(MAX((Parts!$A$2:$A$201=$B22)*(ROW(Parts!$A$2:$A$201)-MIN(ROW(Parts!$A$2:$A$201))+1))))))</f>
        <v/>
      </c>
      <c r="N22" s="14" t="str">
        <f>IF(COUNTA($A22:$B22,$D22:$G22)=0,"",IF(AND(ISNUMBER($J22),ISNUMBER($M22)),$J22*$M22,"n/a"))</f>
        <v/>
      </c>
      <c r="O22" s="16" t="str">
        <f>IF(COUNTA($A22:$B22,$D22:$G22)=0,"",IF(OR($A22="",$B22="",SUMPRODUCT(--(Vans!$A$2:$A$51=$A22))=0,SUMPRODUCT(--(Parts!$A$2:$A$201=$B22))=0),"Check ID",IF(SUMPRODUCT(('Van Stock'!$A$2:$A$501=$A22)*('Van Stock'!$B$2:$B$501=$B22))&gt;1,"Duplicate line",IF(OR(NOT(AND(ISNUMBER(D22),N(D22)&gt;=0,N(D22)&lt;=10000,INT(N(D22))=N(D22))),NOT(AND(ISNUMBER(E22),N(E22)&gt;=0,N(E22)&lt;=10000,INT(N(E22))=N(E22))),N($D22)&gt;N($E22),NOT(AND(ISNUMBER(F22),N(F22)&gt;=0,N(F22)&lt;=100000,INT(N(F22))=N(F22))),NOT(AND(ISNUMBER(G22),N(G22)&gt;=18264,N(G22)&lt;=73050))),"Check inputs",IF(AND(ISNUMBER($J22),N($J22)&lt;0),"Check count","OK")))))</f>
        <v/>
      </c>
      <c r="P22" s="15" t="str">
        <f>IF(COUNTA($A22:$B22,$D22:$G22)=0,"",IF(OR($A22="",$B22="",NOT(AND(ISNUMBER(G22),N(G22)&gt;=18264,N(G22)&lt;=73050))),"n/a",SUMPRODUCT(((Movements!$B$2:$B$1001="Used"))*(Movements!$E$2:$E$1001=$A22)*(Movements!$C$2:$C$1001=$B22)*(Movements!$A$2:$A$1001&gt;$G22),Movements!$D$2:$D$1001)))</f>
        <v/>
      </c>
    </row>
    <row r="23" spans="1:16" x14ac:dyDescent="0.25">
      <c r="A23" s="12"/>
      <c r="B23" s="12"/>
      <c r="C23" s="18" t="str">
        <f>IF(COUNTA($A23:$B23,$D23:$G23)=0,"",IF(OR($B23="",SUMPRODUCT(--(Parts!$A$2:$A$201=$B23))=0),"n/a",INDEX(Parts!$B$2:$B$201,SUMPRODUCT(MAX((Parts!$A$2:$A$201=$B23)*(ROW(Parts!$A$2:$A$201)-MIN(ROW(Parts!$A$2:$A$201))+1))))))</f>
        <v/>
      </c>
      <c r="D23" s="19"/>
      <c r="E23" s="19"/>
      <c r="F23" s="19"/>
      <c r="G23" s="20"/>
      <c r="H23" s="15" t="str">
        <f>IF(COUNTA($A23:$B23,$D23:$G23)=0,"",IF(OR($A23="",$B23="",NOT(AND(ISNUMBER(G23),N(G23)&gt;=18264,N(G23)&lt;=73050))),"n/a",SUMPRODUCT(((Movements!$B$2:$B$1001="Used")+(Movements!$B$2:$B$1001="Transfer"))*(Movements!$E$2:$E$1001=$A23)*(Movements!$C$2:$C$1001=$B23)*(Movements!$A$2:$A$1001&gt;$G23),Movements!$D$2:$D$1001)))</f>
        <v/>
      </c>
      <c r="I23" s="15" t="str">
        <f>IF(COUNTA($A23:$B23,$D23:$G23)=0,"",IF(OR($A23="",$B23="",NOT(AND(ISNUMBER(G23),N(G23)&gt;=18264,N(G23)&lt;=73050))),"n/a",SUMPRODUCT(((Movements!$B$2:$B$1001="Restock")+(Movements!$B$2:$B$1001="Transfer"))*(Movements!$F$2:$F$1001=$A23)*(Movements!$C$2:$C$1001=$B23)*(Movements!$A$2:$A$1001&gt;$G23),Movements!$D$2:$D$1001)))</f>
        <v/>
      </c>
      <c r="J23" s="21" t="str">
        <f>IF(COUNTA($A23:$B23,$D23:$G23)=0,"",IF(OR(NOT(ISNUMBER($H23)),NOT(ISNUMBER($F23))),"n/a",$F23-$H23+$I23))</f>
        <v/>
      </c>
      <c r="K23" s="21" t="str">
        <f>IF(COUNTA($A23:$B23,$D23:$G23)=0,"",IF(OR(NOT(ISNUMBER($J23)),NOT(ISNUMBER($D23)),NOT(ISNUMBER($E23))),"n/a",IF($J23&lt;=$D23,$E23-$J23,0)))</f>
        <v/>
      </c>
      <c r="L23" s="16" t="str">
        <f>IF(COUNTA($A23:$B23,$D23:$G23)=0,"",IF(OR(NOT(ISNUMBER($J23)),NOT(ISNUMBER($D23)),NOT(ISNUMBER($E23))),"n/a",IF($J23&lt;0,"Check count",IF($J23&lt;=$D23,"Reorder",IF($J23&gt;$E23,"Over max","OK")))))</f>
        <v/>
      </c>
      <c r="M23" s="14" t="str">
        <f>IF(COUNTA($A23:$B23,$D23:$G23)=0,"",IF(OR($B23="",SUMPRODUCT(--(Parts!$A$2:$A$201=$B23))=0),"n/a",INDEX(Parts!$C$2:$C$201,SUMPRODUCT(MAX((Parts!$A$2:$A$201=$B23)*(ROW(Parts!$A$2:$A$201)-MIN(ROW(Parts!$A$2:$A$201))+1))))))</f>
        <v/>
      </c>
      <c r="N23" s="14" t="str">
        <f>IF(COUNTA($A23:$B23,$D23:$G23)=0,"",IF(AND(ISNUMBER($J23),ISNUMBER($M23)),$J23*$M23,"n/a"))</f>
        <v/>
      </c>
      <c r="O23" s="16" t="str">
        <f>IF(COUNTA($A23:$B23,$D23:$G23)=0,"",IF(OR($A23="",$B23="",SUMPRODUCT(--(Vans!$A$2:$A$51=$A23))=0,SUMPRODUCT(--(Parts!$A$2:$A$201=$B23))=0),"Check ID",IF(SUMPRODUCT(('Van Stock'!$A$2:$A$501=$A23)*('Van Stock'!$B$2:$B$501=$B23))&gt;1,"Duplicate line",IF(OR(NOT(AND(ISNUMBER(D23),N(D23)&gt;=0,N(D23)&lt;=10000,INT(N(D23))=N(D23))),NOT(AND(ISNUMBER(E23),N(E23)&gt;=0,N(E23)&lt;=10000,INT(N(E23))=N(E23))),N($D23)&gt;N($E23),NOT(AND(ISNUMBER(F23),N(F23)&gt;=0,N(F23)&lt;=100000,INT(N(F23))=N(F23))),NOT(AND(ISNUMBER(G23),N(G23)&gt;=18264,N(G23)&lt;=73050))),"Check inputs",IF(AND(ISNUMBER($J23),N($J23)&lt;0),"Check count","OK")))))</f>
        <v/>
      </c>
      <c r="P23" s="15" t="str">
        <f>IF(COUNTA($A23:$B23,$D23:$G23)=0,"",IF(OR($A23="",$B23="",NOT(AND(ISNUMBER(G23),N(G23)&gt;=18264,N(G23)&lt;=73050))),"n/a",SUMPRODUCT(((Movements!$B$2:$B$1001="Used"))*(Movements!$E$2:$E$1001=$A23)*(Movements!$C$2:$C$1001=$B23)*(Movements!$A$2:$A$1001&gt;$G23),Movements!$D$2:$D$1001)))</f>
        <v/>
      </c>
    </row>
    <row r="24" spans="1:16" x14ac:dyDescent="0.25">
      <c r="A24" s="12"/>
      <c r="B24" s="12"/>
      <c r="C24" s="18" t="str">
        <f>IF(COUNTA($A24:$B24,$D24:$G24)=0,"",IF(OR($B24="",SUMPRODUCT(--(Parts!$A$2:$A$201=$B24))=0),"n/a",INDEX(Parts!$B$2:$B$201,SUMPRODUCT(MAX((Parts!$A$2:$A$201=$B24)*(ROW(Parts!$A$2:$A$201)-MIN(ROW(Parts!$A$2:$A$201))+1))))))</f>
        <v/>
      </c>
      <c r="D24" s="19"/>
      <c r="E24" s="19"/>
      <c r="F24" s="19"/>
      <c r="G24" s="20"/>
      <c r="H24" s="15" t="str">
        <f>IF(COUNTA($A24:$B24,$D24:$G24)=0,"",IF(OR($A24="",$B24="",NOT(AND(ISNUMBER(G24),N(G24)&gt;=18264,N(G24)&lt;=73050))),"n/a",SUMPRODUCT(((Movements!$B$2:$B$1001="Used")+(Movements!$B$2:$B$1001="Transfer"))*(Movements!$E$2:$E$1001=$A24)*(Movements!$C$2:$C$1001=$B24)*(Movements!$A$2:$A$1001&gt;$G24),Movements!$D$2:$D$1001)))</f>
        <v/>
      </c>
      <c r="I24" s="15" t="str">
        <f>IF(COUNTA($A24:$B24,$D24:$G24)=0,"",IF(OR($A24="",$B24="",NOT(AND(ISNUMBER(G24),N(G24)&gt;=18264,N(G24)&lt;=73050))),"n/a",SUMPRODUCT(((Movements!$B$2:$B$1001="Restock")+(Movements!$B$2:$B$1001="Transfer"))*(Movements!$F$2:$F$1001=$A24)*(Movements!$C$2:$C$1001=$B24)*(Movements!$A$2:$A$1001&gt;$G24),Movements!$D$2:$D$1001)))</f>
        <v/>
      </c>
      <c r="J24" s="21" t="str">
        <f>IF(COUNTA($A24:$B24,$D24:$G24)=0,"",IF(OR(NOT(ISNUMBER($H24)),NOT(ISNUMBER($F24))),"n/a",$F24-$H24+$I24))</f>
        <v/>
      </c>
      <c r="K24" s="21" t="str">
        <f>IF(COUNTA($A24:$B24,$D24:$G24)=0,"",IF(OR(NOT(ISNUMBER($J24)),NOT(ISNUMBER($D24)),NOT(ISNUMBER($E24))),"n/a",IF($J24&lt;=$D24,$E24-$J24,0)))</f>
        <v/>
      </c>
      <c r="L24" s="16" t="str">
        <f>IF(COUNTA($A24:$B24,$D24:$G24)=0,"",IF(OR(NOT(ISNUMBER($J24)),NOT(ISNUMBER($D24)),NOT(ISNUMBER($E24))),"n/a",IF($J24&lt;0,"Check count",IF($J24&lt;=$D24,"Reorder",IF($J24&gt;$E24,"Over max","OK")))))</f>
        <v/>
      </c>
      <c r="M24" s="14" t="str">
        <f>IF(COUNTA($A24:$B24,$D24:$G24)=0,"",IF(OR($B24="",SUMPRODUCT(--(Parts!$A$2:$A$201=$B24))=0),"n/a",INDEX(Parts!$C$2:$C$201,SUMPRODUCT(MAX((Parts!$A$2:$A$201=$B24)*(ROW(Parts!$A$2:$A$201)-MIN(ROW(Parts!$A$2:$A$201))+1))))))</f>
        <v/>
      </c>
      <c r="N24" s="14" t="str">
        <f>IF(COUNTA($A24:$B24,$D24:$G24)=0,"",IF(AND(ISNUMBER($J24),ISNUMBER($M24)),$J24*$M24,"n/a"))</f>
        <v/>
      </c>
      <c r="O24" s="16" t="str">
        <f>IF(COUNTA($A24:$B24,$D24:$G24)=0,"",IF(OR($A24="",$B24="",SUMPRODUCT(--(Vans!$A$2:$A$51=$A24))=0,SUMPRODUCT(--(Parts!$A$2:$A$201=$B24))=0),"Check ID",IF(SUMPRODUCT(('Van Stock'!$A$2:$A$501=$A24)*('Van Stock'!$B$2:$B$501=$B24))&gt;1,"Duplicate line",IF(OR(NOT(AND(ISNUMBER(D24),N(D24)&gt;=0,N(D24)&lt;=10000,INT(N(D24))=N(D24))),NOT(AND(ISNUMBER(E24),N(E24)&gt;=0,N(E24)&lt;=10000,INT(N(E24))=N(E24))),N($D24)&gt;N($E24),NOT(AND(ISNUMBER(F24),N(F24)&gt;=0,N(F24)&lt;=100000,INT(N(F24))=N(F24))),NOT(AND(ISNUMBER(G24),N(G24)&gt;=18264,N(G24)&lt;=73050))),"Check inputs",IF(AND(ISNUMBER($J24),N($J24)&lt;0),"Check count","OK")))))</f>
        <v/>
      </c>
      <c r="P24" s="15" t="str">
        <f>IF(COUNTA($A24:$B24,$D24:$G24)=0,"",IF(OR($A24="",$B24="",NOT(AND(ISNUMBER(G24),N(G24)&gt;=18264,N(G24)&lt;=73050))),"n/a",SUMPRODUCT(((Movements!$B$2:$B$1001="Used"))*(Movements!$E$2:$E$1001=$A24)*(Movements!$C$2:$C$1001=$B24)*(Movements!$A$2:$A$1001&gt;$G24),Movements!$D$2:$D$1001)))</f>
        <v/>
      </c>
    </row>
    <row r="25" spans="1:16" x14ac:dyDescent="0.25">
      <c r="A25" s="12"/>
      <c r="B25" s="12"/>
      <c r="C25" s="18" t="str">
        <f>IF(COUNTA($A25:$B25,$D25:$G25)=0,"",IF(OR($B25="",SUMPRODUCT(--(Parts!$A$2:$A$201=$B25))=0),"n/a",INDEX(Parts!$B$2:$B$201,SUMPRODUCT(MAX((Parts!$A$2:$A$201=$B25)*(ROW(Parts!$A$2:$A$201)-MIN(ROW(Parts!$A$2:$A$201))+1))))))</f>
        <v/>
      </c>
      <c r="D25" s="19"/>
      <c r="E25" s="19"/>
      <c r="F25" s="19"/>
      <c r="G25" s="20"/>
      <c r="H25" s="15" t="str">
        <f>IF(COUNTA($A25:$B25,$D25:$G25)=0,"",IF(OR($A25="",$B25="",NOT(AND(ISNUMBER(G25),N(G25)&gt;=18264,N(G25)&lt;=73050))),"n/a",SUMPRODUCT(((Movements!$B$2:$B$1001="Used")+(Movements!$B$2:$B$1001="Transfer"))*(Movements!$E$2:$E$1001=$A25)*(Movements!$C$2:$C$1001=$B25)*(Movements!$A$2:$A$1001&gt;$G25),Movements!$D$2:$D$1001)))</f>
        <v/>
      </c>
      <c r="I25" s="15" t="str">
        <f>IF(COUNTA($A25:$B25,$D25:$G25)=0,"",IF(OR($A25="",$B25="",NOT(AND(ISNUMBER(G25),N(G25)&gt;=18264,N(G25)&lt;=73050))),"n/a",SUMPRODUCT(((Movements!$B$2:$B$1001="Restock")+(Movements!$B$2:$B$1001="Transfer"))*(Movements!$F$2:$F$1001=$A25)*(Movements!$C$2:$C$1001=$B25)*(Movements!$A$2:$A$1001&gt;$G25),Movements!$D$2:$D$1001)))</f>
        <v/>
      </c>
      <c r="J25" s="21" t="str">
        <f>IF(COUNTA($A25:$B25,$D25:$G25)=0,"",IF(OR(NOT(ISNUMBER($H25)),NOT(ISNUMBER($F25))),"n/a",$F25-$H25+$I25))</f>
        <v/>
      </c>
      <c r="K25" s="21" t="str">
        <f>IF(COUNTA($A25:$B25,$D25:$G25)=0,"",IF(OR(NOT(ISNUMBER($J25)),NOT(ISNUMBER($D25)),NOT(ISNUMBER($E25))),"n/a",IF($J25&lt;=$D25,$E25-$J25,0)))</f>
        <v/>
      </c>
      <c r="L25" s="16" t="str">
        <f>IF(COUNTA($A25:$B25,$D25:$G25)=0,"",IF(OR(NOT(ISNUMBER($J25)),NOT(ISNUMBER($D25)),NOT(ISNUMBER($E25))),"n/a",IF($J25&lt;0,"Check count",IF($J25&lt;=$D25,"Reorder",IF($J25&gt;$E25,"Over max","OK")))))</f>
        <v/>
      </c>
      <c r="M25" s="14" t="str">
        <f>IF(COUNTA($A25:$B25,$D25:$G25)=0,"",IF(OR($B25="",SUMPRODUCT(--(Parts!$A$2:$A$201=$B25))=0),"n/a",INDEX(Parts!$C$2:$C$201,SUMPRODUCT(MAX((Parts!$A$2:$A$201=$B25)*(ROW(Parts!$A$2:$A$201)-MIN(ROW(Parts!$A$2:$A$201))+1))))))</f>
        <v/>
      </c>
      <c r="N25" s="14" t="str">
        <f>IF(COUNTA($A25:$B25,$D25:$G25)=0,"",IF(AND(ISNUMBER($J25),ISNUMBER($M25)),$J25*$M25,"n/a"))</f>
        <v/>
      </c>
      <c r="O25" s="16" t="str">
        <f>IF(COUNTA($A25:$B25,$D25:$G25)=0,"",IF(OR($A25="",$B25="",SUMPRODUCT(--(Vans!$A$2:$A$51=$A25))=0,SUMPRODUCT(--(Parts!$A$2:$A$201=$B25))=0),"Check ID",IF(SUMPRODUCT(('Van Stock'!$A$2:$A$501=$A25)*('Van Stock'!$B$2:$B$501=$B25))&gt;1,"Duplicate line",IF(OR(NOT(AND(ISNUMBER(D25),N(D25)&gt;=0,N(D25)&lt;=10000,INT(N(D25))=N(D25))),NOT(AND(ISNUMBER(E25),N(E25)&gt;=0,N(E25)&lt;=10000,INT(N(E25))=N(E25))),N($D25)&gt;N($E25),NOT(AND(ISNUMBER(F25),N(F25)&gt;=0,N(F25)&lt;=100000,INT(N(F25))=N(F25))),NOT(AND(ISNUMBER(G25),N(G25)&gt;=18264,N(G25)&lt;=73050))),"Check inputs",IF(AND(ISNUMBER($J25),N($J25)&lt;0),"Check count","OK")))))</f>
        <v/>
      </c>
      <c r="P25" s="15" t="str">
        <f>IF(COUNTA($A25:$B25,$D25:$G25)=0,"",IF(OR($A25="",$B25="",NOT(AND(ISNUMBER(G25),N(G25)&gt;=18264,N(G25)&lt;=73050))),"n/a",SUMPRODUCT(((Movements!$B$2:$B$1001="Used"))*(Movements!$E$2:$E$1001=$A25)*(Movements!$C$2:$C$1001=$B25)*(Movements!$A$2:$A$1001&gt;$G25),Movements!$D$2:$D$1001)))</f>
        <v/>
      </c>
    </row>
    <row r="26" spans="1:16" x14ac:dyDescent="0.25">
      <c r="A26" s="12"/>
      <c r="B26" s="12"/>
      <c r="C26" s="18" t="str">
        <f>IF(COUNTA($A26:$B26,$D26:$G26)=0,"",IF(OR($B26="",SUMPRODUCT(--(Parts!$A$2:$A$201=$B26))=0),"n/a",INDEX(Parts!$B$2:$B$201,SUMPRODUCT(MAX((Parts!$A$2:$A$201=$B26)*(ROW(Parts!$A$2:$A$201)-MIN(ROW(Parts!$A$2:$A$201))+1))))))</f>
        <v/>
      </c>
      <c r="D26" s="19"/>
      <c r="E26" s="19"/>
      <c r="F26" s="19"/>
      <c r="G26" s="20"/>
      <c r="H26" s="15" t="str">
        <f>IF(COUNTA($A26:$B26,$D26:$G26)=0,"",IF(OR($A26="",$B26="",NOT(AND(ISNUMBER(G26),N(G26)&gt;=18264,N(G26)&lt;=73050))),"n/a",SUMPRODUCT(((Movements!$B$2:$B$1001="Used")+(Movements!$B$2:$B$1001="Transfer"))*(Movements!$E$2:$E$1001=$A26)*(Movements!$C$2:$C$1001=$B26)*(Movements!$A$2:$A$1001&gt;$G26),Movements!$D$2:$D$1001)))</f>
        <v/>
      </c>
      <c r="I26" s="15" t="str">
        <f>IF(COUNTA($A26:$B26,$D26:$G26)=0,"",IF(OR($A26="",$B26="",NOT(AND(ISNUMBER(G26),N(G26)&gt;=18264,N(G26)&lt;=73050))),"n/a",SUMPRODUCT(((Movements!$B$2:$B$1001="Restock")+(Movements!$B$2:$B$1001="Transfer"))*(Movements!$F$2:$F$1001=$A26)*(Movements!$C$2:$C$1001=$B26)*(Movements!$A$2:$A$1001&gt;$G26),Movements!$D$2:$D$1001)))</f>
        <v/>
      </c>
      <c r="J26" s="21" t="str">
        <f>IF(COUNTA($A26:$B26,$D26:$G26)=0,"",IF(OR(NOT(ISNUMBER($H26)),NOT(ISNUMBER($F26))),"n/a",$F26-$H26+$I26))</f>
        <v/>
      </c>
      <c r="K26" s="21" t="str">
        <f>IF(COUNTA($A26:$B26,$D26:$G26)=0,"",IF(OR(NOT(ISNUMBER($J26)),NOT(ISNUMBER($D26)),NOT(ISNUMBER($E26))),"n/a",IF($J26&lt;=$D26,$E26-$J26,0)))</f>
        <v/>
      </c>
      <c r="L26" s="16" t="str">
        <f>IF(COUNTA($A26:$B26,$D26:$G26)=0,"",IF(OR(NOT(ISNUMBER($J26)),NOT(ISNUMBER($D26)),NOT(ISNUMBER($E26))),"n/a",IF($J26&lt;0,"Check count",IF($J26&lt;=$D26,"Reorder",IF($J26&gt;$E26,"Over max","OK")))))</f>
        <v/>
      </c>
      <c r="M26" s="14" t="str">
        <f>IF(COUNTA($A26:$B26,$D26:$G26)=0,"",IF(OR($B26="",SUMPRODUCT(--(Parts!$A$2:$A$201=$B26))=0),"n/a",INDEX(Parts!$C$2:$C$201,SUMPRODUCT(MAX((Parts!$A$2:$A$201=$B26)*(ROW(Parts!$A$2:$A$201)-MIN(ROW(Parts!$A$2:$A$201))+1))))))</f>
        <v/>
      </c>
      <c r="N26" s="14" t="str">
        <f>IF(COUNTA($A26:$B26,$D26:$G26)=0,"",IF(AND(ISNUMBER($J26),ISNUMBER($M26)),$J26*$M26,"n/a"))</f>
        <v/>
      </c>
      <c r="O26" s="16" t="str">
        <f>IF(COUNTA($A26:$B26,$D26:$G26)=0,"",IF(OR($A26="",$B26="",SUMPRODUCT(--(Vans!$A$2:$A$51=$A26))=0,SUMPRODUCT(--(Parts!$A$2:$A$201=$B26))=0),"Check ID",IF(SUMPRODUCT(('Van Stock'!$A$2:$A$501=$A26)*('Van Stock'!$B$2:$B$501=$B26))&gt;1,"Duplicate line",IF(OR(NOT(AND(ISNUMBER(D26),N(D26)&gt;=0,N(D26)&lt;=10000,INT(N(D26))=N(D26))),NOT(AND(ISNUMBER(E26),N(E26)&gt;=0,N(E26)&lt;=10000,INT(N(E26))=N(E26))),N($D26)&gt;N($E26),NOT(AND(ISNUMBER(F26),N(F26)&gt;=0,N(F26)&lt;=100000,INT(N(F26))=N(F26))),NOT(AND(ISNUMBER(G26),N(G26)&gt;=18264,N(G26)&lt;=73050))),"Check inputs",IF(AND(ISNUMBER($J26),N($J26)&lt;0),"Check count","OK")))))</f>
        <v/>
      </c>
      <c r="P26" s="15" t="str">
        <f>IF(COUNTA($A26:$B26,$D26:$G26)=0,"",IF(OR($A26="",$B26="",NOT(AND(ISNUMBER(G26),N(G26)&gt;=18264,N(G26)&lt;=73050))),"n/a",SUMPRODUCT(((Movements!$B$2:$B$1001="Used"))*(Movements!$E$2:$E$1001=$A26)*(Movements!$C$2:$C$1001=$B26)*(Movements!$A$2:$A$1001&gt;$G26),Movements!$D$2:$D$1001)))</f>
        <v/>
      </c>
    </row>
    <row r="27" spans="1:16" x14ac:dyDescent="0.25">
      <c r="A27" s="12"/>
      <c r="B27" s="12"/>
      <c r="C27" s="18" t="str">
        <f>IF(COUNTA($A27:$B27,$D27:$G27)=0,"",IF(OR($B27="",SUMPRODUCT(--(Parts!$A$2:$A$201=$B27))=0),"n/a",INDEX(Parts!$B$2:$B$201,SUMPRODUCT(MAX((Parts!$A$2:$A$201=$B27)*(ROW(Parts!$A$2:$A$201)-MIN(ROW(Parts!$A$2:$A$201))+1))))))</f>
        <v/>
      </c>
      <c r="D27" s="19"/>
      <c r="E27" s="19"/>
      <c r="F27" s="19"/>
      <c r="G27" s="20"/>
      <c r="H27" s="15" t="str">
        <f>IF(COUNTA($A27:$B27,$D27:$G27)=0,"",IF(OR($A27="",$B27="",NOT(AND(ISNUMBER(G27),N(G27)&gt;=18264,N(G27)&lt;=73050))),"n/a",SUMPRODUCT(((Movements!$B$2:$B$1001="Used")+(Movements!$B$2:$B$1001="Transfer"))*(Movements!$E$2:$E$1001=$A27)*(Movements!$C$2:$C$1001=$B27)*(Movements!$A$2:$A$1001&gt;$G27),Movements!$D$2:$D$1001)))</f>
        <v/>
      </c>
      <c r="I27" s="15" t="str">
        <f>IF(COUNTA($A27:$B27,$D27:$G27)=0,"",IF(OR($A27="",$B27="",NOT(AND(ISNUMBER(G27),N(G27)&gt;=18264,N(G27)&lt;=73050))),"n/a",SUMPRODUCT(((Movements!$B$2:$B$1001="Restock")+(Movements!$B$2:$B$1001="Transfer"))*(Movements!$F$2:$F$1001=$A27)*(Movements!$C$2:$C$1001=$B27)*(Movements!$A$2:$A$1001&gt;$G27),Movements!$D$2:$D$1001)))</f>
        <v/>
      </c>
      <c r="J27" s="21" t="str">
        <f>IF(COUNTA($A27:$B27,$D27:$G27)=0,"",IF(OR(NOT(ISNUMBER($H27)),NOT(ISNUMBER($F27))),"n/a",$F27-$H27+$I27))</f>
        <v/>
      </c>
      <c r="K27" s="21" t="str">
        <f>IF(COUNTA($A27:$B27,$D27:$G27)=0,"",IF(OR(NOT(ISNUMBER($J27)),NOT(ISNUMBER($D27)),NOT(ISNUMBER($E27))),"n/a",IF($J27&lt;=$D27,$E27-$J27,0)))</f>
        <v/>
      </c>
      <c r="L27" s="16" t="str">
        <f>IF(COUNTA($A27:$B27,$D27:$G27)=0,"",IF(OR(NOT(ISNUMBER($J27)),NOT(ISNUMBER($D27)),NOT(ISNUMBER($E27))),"n/a",IF($J27&lt;0,"Check count",IF($J27&lt;=$D27,"Reorder",IF($J27&gt;$E27,"Over max","OK")))))</f>
        <v/>
      </c>
      <c r="M27" s="14" t="str">
        <f>IF(COUNTA($A27:$B27,$D27:$G27)=0,"",IF(OR($B27="",SUMPRODUCT(--(Parts!$A$2:$A$201=$B27))=0),"n/a",INDEX(Parts!$C$2:$C$201,SUMPRODUCT(MAX((Parts!$A$2:$A$201=$B27)*(ROW(Parts!$A$2:$A$201)-MIN(ROW(Parts!$A$2:$A$201))+1))))))</f>
        <v/>
      </c>
      <c r="N27" s="14" t="str">
        <f>IF(COUNTA($A27:$B27,$D27:$G27)=0,"",IF(AND(ISNUMBER($J27),ISNUMBER($M27)),$J27*$M27,"n/a"))</f>
        <v/>
      </c>
      <c r="O27" s="16" t="str">
        <f>IF(COUNTA($A27:$B27,$D27:$G27)=0,"",IF(OR($A27="",$B27="",SUMPRODUCT(--(Vans!$A$2:$A$51=$A27))=0,SUMPRODUCT(--(Parts!$A$2:$A$201=$B27))=0),"Check ID",IF(SUMPRODUCT(('Van Stock'!$A$2:$A$501=$A27)*('Van Stock'!$B$2:$B$501=$B27))&gt;1,"Duplicate line",IF(OR(NOT(AND(ISNUMBER(D27),N(D27)&gt;=0,N(D27)&lt;=10000,INT(N(D27))=N(D27))),NOT(AND(ISNUMBER(E27),N(E27)&gt;=0,N(E27)&lt;=10000,INT(N(E27))=N(E27))),N($D27)&gt;N($E27),NOT(AND(ISNUMBER(F27),N(F27)&gt;=0,N(F27)&lt;=100000,INT(N(F27))=N(F27))),NOT(AND(ISNUMBER(G27),N(G27)&gt;=18264,N(G27)&lt;=73050))),"Check inputs",IF(AND(ISNUMBER($J27),N($J27)&lt;0),"Check count","OK")))))</f>
        <v/>
      </c>
      <c r="P27" s="15" t="str">
        <f>IF(COUNTA($A27:$B27,$D27:$G27)=0,"",IF(OR($A27="",$B27="",NOT(AND(ISNUMBER(G27),N(G27)&gt;=18264,N(G27)&lt;=73050))),"n/a",SUMPRODUCT(((Movements!$B$2:$B$1001="Used"))*(Movements!$E$2:$E$1001=$A27)*(Movements!$C$2:$C$1001=$B27)*(Movements!$A$2:$A$1001&gt;$G27),Movements!$D$2:$D$1001)))</f>
        <v/>
      </c>
    </row>
    <row r="28" spans="1:16" x14ac:dyDescent="0.25">
      <c r="A28" s="12"/>
      <c r="B28" s="12"/>
      <c r="C28" s="18" t="str">
        <f>IF(COUNTA($A28:$B28,$D28:$G28)=0,"",IF(OR($B28="",SUMPRODUCT(--(Parts!$A$2:$A$201=$B28))=0),"n/a",INDEX(Parts!$B$2:$B$201,SUMPRODUCT(MAX((Parts!$A$2:$A$201=$B28)*(ROW(Parts!$A$2:$A$201)-MIN(ROW(Parts!$A$2:$A$201))+1))))))</f>
        <v/>
      </c>
      <c r="D28" s="19"/>
      <c r="E28" s="19"/>
      <c r="F28" s="19"/>
      <c r="G28" s="20"/>
      <c r="H28" s="15" t="str">
        <f>IF(COUNTA($A28:$B28,$D28:$G28)=0,"",IF(OR($A28="",$B28="",NOT(AND(ISNUMBER(G28),N(G28)&gt;=18264,N(G28)&lt;=73050))),"n/a",SUMPRODUCT(((Movements!$B$2:$B$1001="Used")+(Movements!$B$2:$B$1001="Transfer"))*(Movements!$E$2:$E$1001=$A28)*(Movements!$C$2:$C$1001=$B28)*(Movements!$A$2:$A$1001&gt;$G28),Movements!$D$2:$D$1001)))</f>
        <v/>
      </c>
      <c r="I28" s="15" t="str">
        <f>IF(COUNTA($A28:$B28,$D28:$G28)=0,"",IF(OR($A28="",$B28="",NOT(AND(ISNUMBER(G28),N(G28)&gt;=18264,N(G28)&lt;=73050))),"n/a",SUMPRODUCT(((Movements!$B$2:$B$1001="Restock")+(Movements!$B$2:$B$1001="Transfer"))*(Movements!$F$2:$F$1001=$A28)*(Movements!$C$2:$C$1001=$B28)*(Movements!$A$2:$A$1001&gt;$G28),Movements!$D$2:$D$1001)))</f>
        <v/>
      </c>
      <c r="J28" s="21" t="str">
        <f>IF(COUNTA($A28:$B28,$D28:$G28)=0,"",IF(OR(NOT(ISNUMBER($H28)),NOT(ISNUMBER($F28))),"n/a",$F28-$H28+$I28))</f>
        <v/>
      </c>
      <c r="K28" s="21" t="str">
        <f>IF(COUNTA($A28:$B28,$D28:$G28)=0,"",IF(OR(NOT(ISNUMBER($J28)),NOT(ISNUMBER($D28)),NOT(ISNUMBER($E28))),"n/a",IF($J28&lt;=$D28,$E28-$J28,0)))</f>
        <v/>
      </c>
      <c r="L28" s="16" t="str">
        <f>IF(COUNTA($A28:$B28,$D28:$G28)=0,"",IF(OR(NOT(ISNUMBER($J28)),NOT(ISNUMBER($D28)),NOT(ISNUMBER($E28))),"n/a",IF($J28&lt;0,"Check count",IF($J28&lt;=$D28,"Reorder",IF($J28&gt;$E28,"Over max","OK")))))</f>
        <v/>
      </c>
      <c r="M28" s="14" t="str">
        <f>IF(COUNTA($A28:$B28,$D28:$G28)=0,"",IF(OR($B28="",SUMPRODUCT(--(Parts!$A$2:$A$201=$B28))=0),"n/a",INDEX(Parts!$C$2:$C$201,SUMPRODUCT(MAX((Parts!$A$2:$A$201=$B28)*(ROW(Parts!$A$2:$A$201)-MIN(ROW(Parts!$A$2:$A$201))+1))))))</f>
        <v/>
      </c>
      <c r="N28" s="14" t="str">
        <f>IF(COUNTA($A28:$B28,$D28:$G28)=0,"",IF(AND(ISNUMBER($J28),ISNUMBER($M28)),$J28*$M28,"n/a"))</f>
        <v/>
      </c>
      <c r="O28" s="16" t="str">
        <f>IF(COUNTA($A28:$B28,$D28:$G28)=0,"",IF(OR($A28="",$B28="",SUMPRODUCT(--(Vans!$A$2:$A$51=$A28))=0,SUMPRODUCT(--(Parts!$A$2:$A$201=$B28))=0),"Check ID",IF(SUMPRODUCT(('Van Stock'!$A$2:$A$501=$A28)*('Van Stock'!$B$2:$B$501=$B28))&gt;1,"Duplicate line",IF(OR(NOT(AND(ISNUMBER(D28),N(D28)&gt;=0,N(D28)&lt;=10000,INT(N(D28))=N(D28))),NOT(AND(ISNUMBER(E28),N(E28)&gt;=0,N(E28)&lt;=10000,INT(N(E28))=N(E28))),N($D28)&gt;N($E28),NOT(AND(ISNUMBER(F28),N(F28)&gt;=0,N(F28)&lt;=100000,INT(N(F28))=N(F28))),NOT(AND(ISNUMBER(G28),N(G28)&gt;=18264,N(G28)&lt;=73050))),"Check inputs",IF(AND(ISNUMBER($J28),N($J28)&lt;0),"Check count","OK")))))</f>
        <v/>
      </c>
      <c r="P28" s="15" t="str">
        <f>IF(COUNTA($A28:$B28,$D28:$G28)=0,"",IF(OR($A28="",$B28="",NOT(AND(ISNUMBER(G28),N(G28)&gt;=18264,N(G28)&lt;=73050))),"n/a",SUMPRODUCT(((Movements!$B$2:$B$1001="Used"))*(Movements!$E$2:$E$1001=$A28)*(Movements!$C$2:$C$1001=$B28)*(Movements!$A$2:$A$1001&gt;$G28),Movements!$D$2:$D$1001)))</f>
        <v/>
      </c>
    </row>
    <row r="29" spans="1:16" x14ac:dyDescent="0.25">
      <c r="A29" s="12"/>
      <c r="B29" s="12"/>
      <c r="C29" s="18" t="str">
        <f>IF(COUNTA($A29:$B29,$D29:$G29)=0,"",IF(OR($B29="",SUMPRODUCT(--(Parts!$A$2:$A$201=$B29))=0),"n/a",INDEX(Parts!$B$2:$B$201,SUMPRODUCT(MAX((Parts!$A$2:$A$201=$B29)*(ROW(Parts!$A$2:$A$201)-MIN(ROW(Parts!$A$2:$A$201))+1))))))</f>
        <v/>
      </c>
      <c r="D29" s="19"/>
      <c r="E29" s="19"/>
      <c r="F29" s="19"/>
      <c r="G29" s="20"/>
      <c r="H29" s="15" t="str">
        <f>IF(COUNTA($A29:$B29,$D29:$G29)=0,"",IF(OR($A29="",$B29="",NOT(AND(ISNUMBER(G29),N(G29)&gt;=18264,N(G29)&lt;=73050))),"n/a",SUMPRODUCT(((Movements!$B$2:$B$1001="Used")+(Movements!$B$2:$B$1001="Transfer"))*(Movements!$E$2:$E$1001=$A29)*(Movements!$C$2:$C$1001=$B29)*(Movements!$A$2:$A$1001&gt;$G29),Movements!$D$2:$D$1001)))</f>
        <v/>
      </c>
      <c r="I29" s="15" t="str">
        <f>IF(COUNTA($A29:$B29,$D29:$G29)=0,"",IF(OR($A29="",$B29="",NOT(AND(ISNUMBER(G29),N(G29)&gt;=18264,N(G29)&lt;=73050))),"n/a",SUMPRODUCT(((Movements!$B$2:$B$1001="Restock")+(Movements!$B$2:$B$1001="Transfer"))*(Movements!$F$2:$F$1001=$A29)*(Movements!$C$2:$C$1001=$B29)*(Movements!$A$2:$A$1001&gt;$G29),Movements!$D$2:$D$1001)))</f>
        <v/>
      </c>
      <c r="J29" s="21" t="str">
        <f>IF(COUNTA($A29:$B29,$D29:$G29)=0,"",IF(OR(NOT(ISNUMBER($H29)),NOT(ISNUMBER($F29))),"n/a",$F29-$H29+$I29))</f>
        <v/>
      </c>
      <c r="K29" s="21" t="str">
        <f>IF(COUNTA($A29:$B29,$D29:$G29)=0,"",IF(OR(NOT(ISNUMBER($J29)),NOT(ISNUMBER($D29)),NOT(ISNUMBER($E29))),"n/a",IF($J29&lt;=$D29,$E29-$J29,0)))</f>
        <v/>
      </c>
      <c r="L29" s="16" t="str">
        <f>IF(COUNTA($A29:$B29,$D29:$G29)=0,"",IF(OR(NOT(ISNUMBER($J29)),NOT(ISNUMBER($D29)),NOT(ISNUMBER($E29))),"n/a",IF($J29&lt;0,"Check count",IF($J29&lt;=$D29,"Reorder",IF($J29&gt;$E29,"Over max","OK")))))</f>
        <v/>
      </c>
      <c r="M29" s="14" t="str">
        <f>IF(COUNTA($A29:$B29,$D29:$G29)=0,"",IF(OR($B29="",SUMPRODUCT(--(Parts!$A$2:$A$201=$B29))=0),"n/a",INDEX(Parts!$C$2:$C$201,SUMPRODUCT(MAX((Parts!$A$2:$A$201=$B29)*(ROW(Parts!$A$2:$A$201)-MIN(ROW(Parts!$A$2:$A$201))+1))))))</f>
        <v/>
      </c>
      <c r="N29" s="14" t="str">
        <f>IF(COUNTA($A29:$B29,$D29:$G29)=0,"",IF(AND(ISNUMBER($J29),ISNUMBER($M29)),$J29*$M29,"n/a"))</f>
        <v/>
      </c>
      <c r="O29" s="16" t="str">
        <f>IF(COUNTA($A29:$B29,$D29:$G29)=0,"",IF(OR($A29="",$B29="",SUMPRODUCT(--(Vans!$A$2:$A$51=$A29))=0,SUMPRODUCT(--(Parts!$A$2:$A$201=$B29))=0),"Check ID",IF(SUMPRODUCT(('Van Stock'!$A$2:$A$501=$A29)*('Van Stock'!$B$2:$B$501=$B29))&gt;1,"Duplicate line",IF(OR(NOT(AND(ISNUMBER(D29),N(D29)&gt;=0,N(D29)&lt;=10000,INT(N(D29))=N(D29))),NOT(AND(ISNUMBER(E29),N(E29)&gt;=0,N(E29)&lt;=10000,INT(N(E29))=N(E29))),N($D29)&gt;N($E29),NOT(AND(ISNUMBER(F29),N(F29)&gt;=0,N(F29)&lt;=100000,INT(N(F29))=N(F29))),NOT(AND(ISNUMBER(G29),N(G29)&gt;=18264,N(G29)&lt;=73050))),"Check inputs",IF(AND(ISNUMBER($J29),N($J29)&lt;0),"Check count","OK")))))</f>
        <v/>
      </c>
      <c r="P29" s="15" t="str">
        <f>IF(COUNTA($A29:$B29,$D29:$G29)=0,"",IF(OR($A29="",$B29="",NOT(AND(ISNUMBER(G29),N(G29)&gt;=18264,N(G29)&lt;=73050))),"n/a",SUMPRODUCT(((Movements!$B$2:$B$1001="Used"))*(Movements!$E$2:$E$1001=$A29)*(Movements!$C$2:$C$1001=$B29)*(Movements!$A$2:$A$1001&gt;$G29),Movements!$D$2:$D$1001)))</f>
        <v/>
      </c>
    </row>
    <row r="30" spans="1:16" x14ac:dyDescent="0.25">
      <c r="A30" s="12"/>
      <c r="B30" s="12"/>
      <c r="C30" s="18" t="str">
        <f>IF(COUNTA($A30:$B30,$D30:$G30)=0,"",IF(OR($B30="",SUMPRODUCT(--(Parts!$A$2:$A$201=$B30))=0),"n/a",INDEX(Parts!$B$2:$B$201,SUMPRODUCT(MAX((Parts!$A$2:$A$201=$B30)*(ROW(Parts!$A$2:$A$201)-MIN(ROW(Parts!$A$2:$A$201))+1))))))</f>
        <v/>
      </c>
      <c r="D30" s="19"/>
      <c r="E30" s="19"/>
      <c r="F30" s="19"/>
      <c r="G30" s="20"/>
      <c r="H30" s="15" t="str">
        <f>IF(COUNTA($A30:$B30,$D30:$G30)=0,"",IF(OR($A30="",$B30="",NOT(AND(ISNUMBER(G30),N(G30)&gt;=18264,N(G30)&lt;=73050))),"n/a",SUMPRODUCT(((Movements!$B$2:$B$1001="Used")+(Movements!$B$2:$B$1001="Transfer"))*(Movements!$E$2:$E$1001=$A30)*(Movements!$C$2:$C$1001=$B30)*(Movements!$A$2:$A$1001&gt;$G30),Movements!$D$2:$D$1001)))</f>
        <v/>
      </c>
      <c r="I30" s="15" t="str">
        <f>IF(COUNTA($A30:$B30,$D30:$G30)=0,"",IF(OR($A30="",$B30="",NOT(AND(ISNUMBER(G30),N(G30)&gt;=18264,N(G30)&lt;=73050))),"n/a",SUMPRODUCT(((Movements!$B$2:$B$1001="Restock")+(Movements!$B$2:$B$1001="Transfer"))*(Movements!$F$2:$F$1001=$A30)*(Movements!$C$2:$C$1001=$B30)*(Movements!$A$2:$A$1001&gt;$G30),Movements!$D$2:$D$1001)))</f>
        <v/>
      </c>
      <c r="J30" s="21" t="str">
        <f>IF(COUNTA($A30:$B30,$D30:$G30)=0,"",IF(OR(NOT(ISNUMBER($H30)),NOT(ISNUMBER($F30))),"n/a",$F30-$H30+$I30))</f>
        <v/>
      </c>
      <c r="K30" s="21" t="str">
        <f>IF(COUNTA($A30:$B30,$D30:$G30)=0,"",IF(OR(NOT(ISNUMBER($J30)),NOT(ISNUMBER($D30)),NOT(ISNUMBER($E30))),"n/a",IF($J30&lt;=$D30,$E30-$J30,0)))</f>
        <v/>
      </c>
      <c r="L30" s="16" t="str">
        <f>IF(COUNTA($A30:$B30,$D30:$G30)=0,"",IF(OR(NOT(ISNUMBER($J30)),NOT(ISNUMBER($D30)),NOT(ISNUMBER($E30))),"n/a",IF($J30&lt;0,"Check count",IF($J30&lt;=$D30,"Reorder",IF($J30&gt;$E30,"Over max","OK")))))</f>
        <v/>
      </c>
      <c r="M30" s="14" t="str">
        <f>IF(COUNTA($A30:$B30,$D30:$G30)=0,"",IF(OR($B30="",SUMPRODUCT(--(Parts!$A$2:$A$201=$B30))=0),"n/a",INDEX(Parts!$C$2:$C$201,SUMPRODUCT(MAX((Parts!$A$2:$A$201=$B30)*(ROW(Parts!$A$2:$A$201)-MIN(ROW(Parts!$A$2:$A$201))+1))))))</f>
        <v/>
      </c>
      <c r="N30" s="14" t="str">
        <f>IF(COUNTA($A30:$B30,$D30:$G30)=0,"",IF(AND(ISNUMBER($J30),ISNUMBER($M30)),$J30*$M30,"n/a"))</f>
        <v/>
      </c>
      <c r="O30" s="16" t="str">
        <f>IF(COUNTA($A30:$B30,$D30:$G30)=0,"",IF(OR($A30="",$B30="",SUMPRODUCT(--(Vans!$A$2:$A$51=$A30))=0,SUMPRODUCT(--(Parts!$A$2:$A$201=$B30))=0),"Check ID",IF(SUMPRODUCT(('Van Stock'!$A$2:$A$501=$A30)*('Van Stock'!$B$2:$B$501=$B30))&gt;1,"Duplicate line",IF(OR(NOT(AND(ISNUMBER(D30),N(D30)&gt;=0,N(D30)&lt;=10000,INT(N(D30))=N(D30))),NOT(AND(ISNUMBER(E30),N(E30)&gt;=0,N(E30)&lt;=10000,INT(N(E30))=N(E30))),N($D30)&gt;N($E30),NOT(AND(ISNUMBER(F30),N(F30)&gt;=0,N(F30)&lt;=100000,INT(N(F30))=N(F30))),NOT(AND(ISNUMBER(G30),N(G30)&gt;=18264,N(G30)&lt;=73050))),"Check inputs",IF(AND(ISNUMBER($J30),N($J30)&lt;0),"Check count","OK")))))</f>
        <v/>
      </c>
      <c r="P30" s="15" t="str">
        <f>IF(COUNTA($A30:$B30,$D30:$G30)=0,"",IF(OR($A30="",$B30="",NOT(AND(ISNUMBER(G30),N(G30)&gt;=18264,N(G30)&lt;=73050))),"n/a",SUMPRODUCT(((Movements!$B$2:$B$1001="Used"))*(Movements!$E$2:$E$1001=$A30)*(Movements!$C$2:$C$1001=$B30)*(Movements!$A$2:$A$1001&gt;$G30),Movements!$D$2:$D$1001)))</f>
        <v/>
      </c>
    </row>
    <row r="31" spans="1:16" x14ac:dyDescent="0.25">
      <c r="A31" s="12"/>
      <c r="B31" s="12"/>
      <c r="C31" s="18" t="str">
        <f>IF(COUNTA($A31:$B31,$D31:$G31)=0,"",IF(OR($B31="",SUMPRODUCT(--(Parts!$A$2:$A$201=$B31))=0),"n/a",INDEX(Parts!$B$2:$B$201,SUMPRODUCT(MAX((Parts!$A$2:$A$201=$B31)*(ROW(Parts!$A$2:$A$201)-MIN(ROW(Parts!$A$2:$A$201))+1))))))</f>
        <v/>
      </c>
      <c r="D31" s="19"/>
      <c r="E31" s="19"/>
      <c r="F31" s="19"/>
      <c r="G31" s="20"/>
      <c r="H31" s="15" t="str">
        <f>IF(COUNTA($A31:$B31,$D31:$G31)=0,"",IF(OR($A31="",$B31="",NOT(AND(ISNUMBER(G31),N(G31)&gt;=18264,N(G31)&lt;=73050))),"n/a",SUMPRODUCT(((Movements!$B$2:$B$1001="Used")+(Movements!$B$2:$B$1001="Transfer"))*(Movements!$E$2:$E$1001=$A31)*(Movements!$C$2:$C$1001=$B31)*(Movements!$A$2:$A$1001&gt;$G31),Movements!$D$2:$D$1001)))</f>
        <v/>
      </c>
      <c r="I31" s="15" t="str">
        <f>IF(COUNTA($A31:$B31,$D31:$G31)=0,"",IF(OR($A31="",$B31="",NOT(AND(ISNUMBER(G31),N(G31)&gt;=18264,N(G31)&lt;=73050))),"n/a",SUMPRODUCT(((Movements!$B$2:$B$1001="Restock")+(Movements!$B$2:$B$1001="Transfer"))*(Movements!$F$2:$F$1001=$A31)*(Movements!$C$2:$C$1001=$B31)*(Movements!$A$2:$A$1001&gt;$G31),Movements!$D$2:$D$1001)))</f>
        <v/>
      </c>
      <c r="J31" s="21" t="str">
        <f>IF(COUNTA($A31:$B31,$D31:$G31)=0,"",IF(OR(NOT(ISNUMBER($H31)),NOT(ISNUMBER($F31))),"n/a",$F31-$H31+$I31))</f>
        <v/>
      </c>
      <c r="K31" s="21" t="str">
        <f>IF(COUNTA($A31:$B31,$D31:$G31)=0,"",IF(OR(NOT(ISNUMBER($J31)),NOT(ISNUMBER($D31)),NOT(ISNUMBER($E31))),"n/a",IF($J31&lt;=$D31,$E31-$J31,0)))</f>
        <v/>
      </c>
      <c r="L31" s="16" t="str">
        <f>IF(COUNTA($A31:$B31,$D31:$G31)=0,"",IF(OR(NOT(ISNUMBER($J31)),NOT(ISNUMBER($D31)),NOT(ISNUMBER($E31))),"n/a",IF($J31&lt;0,"Check count",IF($J31&lt;=$D31,"Reorder",IF($J31&gt;$E31,"Over max","OK")))))</f>
        <v/>
      </c>
      <c r="M31" s="14" t="str">
        <f>IF(COUNTA($A31:$B31,$D31:$G31)=0,"",IF(OR($B31="",SUMPRODUCT(--(Parts!$A$2:$A$201=$B31))=0),"n/a",INDEX(Parts!$C$2:$C$201,SUMPRODUCT(MAX((Parts!$A$2:$A$201=$B31)*(ROW(Parts!$A$2:$A$201)-MIN(ROW(Parts!$A$2:$A$201))+1))))))</f>
        <v/>
      </c>
      <c r="N31" s="14" t="str">
        <f>IF(COUNTA($A31:$B31,$D31:$G31)=0,"",IF(AND(ISNUMBER($J31),ISNUMBER($M31)),$J31*$M31,"n/a"))</f>
        <v/>
      </c>
      <c r="O31" s="16" t="str">
        <f>IF(COUNTA($A31:$B31,$D31:$G31)=0,"",IF(OR($A31="",$B31="",SUMPRODUCT(--(Vans!$A$2:$A$51=$A31))=0,SUMPRODUCT(--(Parts!$A$2:$A$201=$B31))=0),"Check ID",IF(SUMPRODUCT(('Van Stock'!$A$2:$A$501=$A31)*('Van Stock'!$B$2:$B$501=$B31))&gt;1,"Duplicate line",IF(OR(NOT(AND(ISNUMBER(D31),N(D31)&gt;=0,N(D31)&lt;=10000,INT(N(D31))=N(D31))),NOT(AND(ISNUMBER(E31),N(E31)&gt;=0,N(E31)&lt;=10000,INT(N(E31))=N(E31))),N($D31)&gt;N($E31),NOT(AND(ISNUMBER(F31),N(F31)&gt;=0,N(F31)&lt;=100000,INT(N(F31))=N(F31))),NOT(AND(ISNUMBER(G31),N(G31)&gt;=18264,N(G31)&lt;=73050))),"Check inputs",IF(AND(ISNUMBER($J31),N($J31)&lt;0),"Check count","OK")))))</f>
        <v/>
      </c>
      <c r="P31" s="15" t="str">
        <f>IF(COUNTA($A31:$B31,$D31:$G31)=0,"",IF(OR($A31="",$B31="",NOT(AND(ISNUMBER(G31),N(G31)&gt;=18264,N(G31)&lt;=73050))),"n/a",SUMPRODUCT(((Movements!$B$2:$B$1001="Used"))*(Movements!$E$2:$E$1001=$A31)*(Movements!$C$2:$C$1001=$B31)*(Movements!$A$2:$A$1001&gt;$G31),Movements!$D$2:$D$1001)))</f>
        <v/>
      </c>
    </row>
    <row r="32" spans="1:16" x14ac:dyDescent="0.25">
      <c r="A32" s="12"/>
      <c r="B32" s="12"/>
      <c r="C32" s="18" t="str">
        <f>IF(COUNTA($A32:$B32,$D32:$G32)=0,"",IF(OR($B32="",SUMPRODUCT(--(Parts!$A$2:$A$201=$B32))=0),"n/a",INDEX(Parts!$B$2:$B$201,SUMPRODUCT(MAX((Parts!$A$2:$A$201=$B32)*(ROW(Parts!$A$2:$A$201)-MIN(ROW(Parts!$A$2:$A$201))+1))))))</f>
        <v/>
      </c>
      <c r="D32" s="19"/>
      <c r="E32" s="19"/>
      <c r="F32" s="19"/>
      <c r="G32" s="20"/>
      <c r="H32" s="15" t="str">
        <f>IF(COUNTA($A32:$B32,$D32:$G32)=0,"",IF(OR($A32="",$B32="",NOT(AND(ISNUMBER(G32),N(G32)&gt;=18264,N(G32)&lt;=73050))),"n/a",SUMPRODUCT(((Movements!$B$2:$B$1001="Used")+(Movements!$B$2:$B$1001="Transfer"))*(Movements!$E$2:$E$1001=$A32)*(Movements!$C$2:$C$1001=$B32)*(Movements!$A$2:$A$1001&gt;$G32),Movements!$D$2:$D$1001)))</f>
        <v/>
      </c>
      <c r="I32" s="15" t="str">
        <f>IF(COUNTA($A32:$B32,$D32:$G32)=0,"",IF(OR($A32="",$B32="",NOT(AND(ISNUMBER(G32),N(G32)&gt;=18264,N(G32)&lt;=73050))),"n/a",SUMPRODUCT(((Movements!$B$2:$B$1001="Restock")+(Movements!$B$2:$B$1001="Transfer"))*(Movements!$F$2:$F$1001=$A32)*(Movements!$C$2:$C$1001=$B32)*(Movements!$A$2:$A$1001&gt;$G32),Movements!$D$2:$D$1001)))</f>
        <v/>
      </c>
      <c r="J32" s="21" t="str">
        <f>IF(COUNTA($A32:$B32,$D32:$G32)=0,"",IF(OR(NOT(ISNUMBER($H32)),NOT(ISNUMBER($F32))),"n/a",$F32-$H32+$I32))</f>
        <v/>
      </c>
      <c r="K32" s="21" t="str">
        <f>IF(COUNTA($A32:$B32,$D32:$G32)=0,"",IF(OR(NOT(ISNUMBER($J32)),NOT(ISNUMBER($D32)),NOT(ISNUMBER($E32))),"n/a",IF($J32&lt;=$D32,$E32-$J32,0)))</f>
        <v/>
      </c>
      <c r="L32" s="16" t="str">
        <f>IF(COUNTA($A32:$B32,$D32:$G32)=0,"",IF(OR(NOT(ISNUMBER($J32)),NOT(ISNUMBER($D32)),NOT(ISNUMBER($E32))),"n/a",IF($J32&lt;0,"Check count",IF($J32&lt;=$D32,"Reorder",IF($J32&gt;$E32,"Over max","OK")))))</f>
        <v/>
      </c>
      <c r="M32" s="14" t="str">
        <f>IF(COUNTA($A32:$B32,$D32:$G32)=0,"",IF(OR($B32="",SUMPRODUCT(--(Parts!$A$2:$A$201=$B32))=0),"n/a",INDEX(Parts!$C$2:$C$201,SUMPRODUCT(MAX((Parts!$A$2:$A$201=$B32)*(ROW(Parts!$A$2:$A$201)-MIN(ROW(Parts!$A$2:$A$201))+1))))))</f>
        <v/>
      </c>
      <c r="N32" s="14" t="str">
        <f>IF(COUNTA($A32:$B32,$D32:$G32)=0,"",IF(AND(ISNUMBER($J32),ISNUMBER($M32)),$J32*$M32,"n/a"))</f>
        <v/>
      </c>
      <c r="O32" s="16" t="str">
        <f>IF(COUNTA($A32:$B32,$D32:$G32)=0,"",IF(OR($A32="",$B32="",SUMPRODUCT(--(Vans!$A$2:$A$51=$A32))=0,SUMPRODUCT(--(Parts!$A$2:$A$201=$B32))=0),"Check ID",IF(SUMPRODUCT(('Van Stock'!$A$2:$A$501=$A32)*('Van Stock'!$B$2:$B$501=$B32))&gt;1,"Duplicate line",IF(OR(NOT(AND(ISNUMBER(D32),N(D32)&gt;=0,N(D32)&lt;=10000,INT(N(D32))=N(D32))),NOT(AND(ISNUMBER(E32),N(E32)&gt;=0,N(E32)&lt;=10000,INT(N(E32))=N(E32))),N($D32)&gt;N($E32),NOT(AND(ISNUMBER(F32),N(F32)&gt;=0,N(F32)&lt;=100000,INT(N(F32))=N(F32))),NOT(AND(ISNUMBER(G32),N(G32)&gt;=18264,N(G32)&lt;=73050))),"Check inputs",IF(AND(ISNUMBER($J32),N($J32)&lt;0),"Check count","OK")))))</f>
        <v/>
      </c>
      <c r="P32" s="15" t="str">
        <f>IF(COUNTA($A32:$B32,$D32:$G32)=0,"",IF(OR($A32="",$B32="",NOT(AND(ISNUMBER(G32),N(G32)&gt;=18264,N(G32)&lt;=73050))),"n/a",SUMPRODUCT(((Movements!$B$2:$B$1001="Used"))*(Movements!$E$2:$E$1001=$A32)*(Movements!$C$2:$C$1001=$B32)*(Movements!$A$2:$A$1001&gt;$G32),Movements!$D$2:$D$1001)))</f>
        <v/>
      </c>
    </row>
    <row r="33" spans="1:16" x14ac:dyDescent="0.25">
      <c r="A33" s="12"/>
      <c r="B33" s="12"/>
      <c r="C33" s="18" t="str">
        <f>IF(COUNTA($A33:$B33,$D33:$G33)=0,"",IF(OR($B33="",SUMPRODUCT(--(Parts!$A$2:$A$201=$B33))=0),"n/a",INDEX(Parts!$B$2:$B$201,SUMPRODUCT(MAX((Parts!$A$2:$A$201=$B33)*(ROW(Parts!$A$2:$A$201)-MIN(ROW(Parts!$A$2:$A$201))+1))))))</f>
        <v/>
      </c>
      <c r="D33" s="19"/>
      <c r="E33" s="19"/>
      <c r="F33" s="19"/>
      <c r="G33" s="20"/>
      <c r="H33" s="15" t="str">
        <f>IF(COUNTA($A33:$B33,$D33:$G33)=0,"",IF(OR($A33="",$B33="",NOT(AND(ISNUMBER(G33),N(G33)&gt;=18264,N(G33)&lt;=73050))),"n/a",SUMPRODUCT(((Movements!$B$2:$B$1001="Used")+(Movements!$B$2:$B$1001="Transfer"))*(Movements!$E$2:$E$1001=$A33)*(Movements!$C$2:$C$1001=$B33)*(Movements!$A$2:$A$1001&gt;$G33),Movements!$D$2:$D$1001)))</f>
        <v/>
      </c>
      <c r="I33" s="15" t="str">
        <f>IF(COUNTA($A33:$B33,$D33:$G33)=0,"",IF(OR($A33="",$B33="",NOT(AND(ISNUMBER(G33),N(G33)&gt;=18264,N(G33)&lt;=73050))),"n/a",SUMPRODUCT(((Movements!$B$2:$B$1001="Restock")+(Movements!$B$2:$B$1001="Transfer"))*(Movements!$F$2:$F$1001=$A33)*(Movements!$C$2:$C$1001=$B33)*(Movements!$A$2:$A$1001&gt;$G33),Movements!$D$2:$D$1001)))</f>
        <v/>
      </c>
      <c r="J33" s="21" t="str">
        <f>IF(COUNTA($A33:$B33,$D33:$G33)=0,"",IF(OR(NOT(ISNUMBER($H33)),NOT(ISNUMBER($F33))),"n/a",$F33-$H33+$I33))</f>
        <v/>
      </c>
      <c r="K33" s="21" t="str">
        <f>IF(COUNTA($A33:$B33,$D33:$G33)=0,"",IF(OR(NOT(ISNUMBER($J33)),NOT(ISNUMBER($D33)),NOT(ISNUMBER($E33))),"n/a",IF($J33&lt;=$D33,$E33-$J33,0)))</f>
        <v/>
      </c>
      <c r="L33" s="16" t="str">
        <f>IF(COUNTA($A33:$B33,$D33:$G33)=0,"",IF(OR(NOT(ISNUMBER($J33)),NOT(ISNUMBER($D33)),NOT(ISNUMBER($E33))),"n/a",IF($J33&lt;0,"Check count",IF($J33&lt;=$D33,"Reorder",IF($J33&gt;$E33,"Over max","OK")))))</f>
        <v/>
      </c>
      <c r="M33" s="14" t="str">
        <f>IF(COUNTA($A33:$B33,$D33:$G33)=0,"",IF(OR($B33="",SUMPRODUCT(--(Parts!$A$2:$A$201=$B33))=0),"n/a",INDEX(Parts!$C$2:$C$201,SUMPRODUCT(MAX((Parts!$A$2:$A$201=$B33)*(ROW(Parts!$A$2:$A$201)-MIN(ROW(Parts!$A$2:$A$201))+1))))))</f>
        <v/>
      </c>
      <c r="N33" s="14" t="str">
        <f>IF(COUNTA($A33:$B33,$D33:$G33)=0,"",IF(AND(ISNUMBER($J33),ISNUMBER($M33)),$J33*$M33,"n/a"))</f>
        <v/>
      </c>
      <c r="O33" s="16" t="str">
        <f>IF(COUNTA($A33:$B33,$D33:$G33)=0,"",IF(OR($A33="",$B33="",SUMPRODUCT(--(Vans!$A$2:$A$51=$A33))=0,SUMPRODUCT(--(Parts!$A$2:$A$201=$B33))=0),"Check ID",IF(SUMPRODUCT(('Van Stock'!$A$2:$A$501=$A33)*('Van Stock'!$B$2:$B$501=$B33))&gt;1,"Duplicate line",IF(OR(NOT(AND(ISNUMBER(D33),N(D33)&gt;=0,N(D33)&lt;=10000,INT(N(D33))=N(D33))),NOT(AND(ISNUMBER(E33),N(E33)&gt;=0,N(E33)&lt;=10000,INT(N(E33))=N(E33))),N($D33)&gt;N($E33),NOT(AND(ISNUMBER(F33),N(F33)&gt;=0,N(F33)&lt;=100000,INT(N(F33))=N(F33))),NOT(AND(ISNUMBER(G33),N(G33)&gt;=18264,N(G33)&lt;=73050))),"Check inputs",IF(AND(ISNUMBER($J33),N($J33)&lt;0),"Check count","OK")))))</f>
        <v/>
      </c>
      <c r="P33" s="15" t="str">
        <f>IF(COUNTA($A33:$B33,$D33:$G33)=0,"",IF(OR($A33="",$B33="",NOT(AND(ISNUMBER(G33),N(G33)&gt;=18264,N(G33)&lt;=73050))),"n/a",SUMPRODUCT(((Movements!$B$2:$B$1001="Used"))*(Movements!$E$2:$E$1001=$A33)*(Movements!$C$2:$C$1001=$B33)*(Movements!$A$2:$A$1001&gt;$G33),Movements!$D$2:$D$1001)))</f>
        <v/>
      </c>
    </row>
    <row r="34" spans="1:16" x14ac:dyDescent="0.25">
      <c r="A34" s="12"/>
      <c r="B34" s="12"/>
      <c r="C34" s="18" t="str">
        <f>IF(COUNTA($A34:$B34,$D34:$G34)=0,"",IF(OR($B34="",SUMPRODUCT(--(Parts!$A$2:$A$201=$B34))=0),"n/a",INDEX(Parts!$B$2:$B$201,SUMPRODUCT(MAX((Parts!$A$2:$A$201=$B34)*(ROW(Parts!$A$2:$A$201)-MIN(ROW(Parts!$A$2:$A$201))+1))))))</f>
        <v/>
      </c>
      <c r="D34" s="19"/>
      <c r="E34" s="19"/>
      <c r="F34" s="19"/>
      <c r="G34" s="20"/>
      <c r="H34" s="15" t="str">
        <f>IF(COUNTA($A34:$B34,$D34:$G34)=0,"",IF(OR($A34="",$B34="",NOT(AND(ISNUMBER(G34),N(G34)&gt;=18264,N(G34)&lt;=73050))),"n/a",SUMPRODUCT(((Movements!$B$2:$B$1001="Used")+(Movements!$B$2:$B$1001="Transfer"))*(Movements!$E$2:$E$1001=$A34)*(Movements!$C$2:$C$1001=$B34)*(Movements!$A$2:$A$1001&gt;$G34),Movements!$D$2:$D$1001)))</f>
        <v/>
      </c>
      <c r="I34" s="15" t="str">
        <f>IF(COUNTA($A34:$B34,$D34:$G34)=0,"",IF(OR($A34="",$B34="",NOT(AND(ISNUMBER(G34),N(G34)&gt;=18264,N(G34)&lt;=73050))),"n/a",SUMPRODUCT(((Movements!$B$2:$B$1001="Restock")+(Movements!$B$2:$B$1001="Transfer"))*(Movements!$F$2:$F$1001=$A34)*(Movements!$C$2:$C$1001=$B34)*(Movements!$A$2:$A$1001&gt;$G34),Movements!$D$2:$D$1001)))</f>
        <v/>
      </c>
      <c r="J34" s="21" t="str">
        <f>IF(COUNTA($A34:$B34,$D34:$G34)=0,"",IF(OR(NOT(ISNUMBER($H34)),NOT(ISNUMBER($F34))),"n/a",$F34-$H34+$I34))</f>
        <v/>
      </c>
      <c r="K34" s="21" t="str">
        <f>IF(COUNTA($A34:$B34,$D34:$G34)=0,"",IF(OR(NOT(ISNUMBER($J34)),NOT(ISNUMBER($D34)),NOT(ISNUMBER($E34))),"n/a",IF($J34&lt;=$D34,$E34-$J34,0)))</f>
        <v/>
      </c>
      <c r="L34" s="16" t="str">
        <f>IF(COUNTA($A34:$B34,$D34:$G34)=0,"",IF(OR(NOT(ISNUMBER($J34)),NOT(ISNUMBER($D34)),NOT(ISNUMBER($E34))),"n/a",IF($J34&lt;0,"Check count",IF($J34&lt;=$D34,"Reorder",IF($J34&gt;$E34,"Over max","OK")))))</f>
        <v/>
      </c>
      <c r="M34" s="14" t="str">
        <f>IF(COUNTA($A34:$B34,$D34:$G34)=0,"",IF(OR($B34="",SUMPRODUCT(--(Parts!$A$2:$A$201=$B34))=0),"n/a",INDEX(Parts!$C$2:$C$201,SUMPRODUCT(MAX((Parts!$A$2:$A$201=$B34)*(ROW(Parts!$A$2:$A$201)-MIN(ROW(Parts!$A$2:$A$201))+1))))))</f>
        <v/>
      </c>
      <c r="N34" s="14" t="str">
        <f>IF(COUNTA($A34:$B34,$D34:$G34)=0,"",IF(AND(ISNUMBER($J34),ISNUMBER($M34)),$J34*$M34,"n/a"))</f>
        <v/>
      </c>
      <c r="O34" s="16" t="str">
        <f>IF(COUNTA($A34:$B34,$D34:$G34)=0,"",IF(OR($A34="",$B34="",SUMPRODUCT(--(Vans!$A$2:$A$51=$A34))=0,SUMPRODUCT(--(Parts!$A$2:$A$201=$B34))=0),"Check ID",IF(SUMPRODUCT(('Van Stock'!$A$2:$A$501=$A34)*('Van Stock'!$B$2:$B$501=$B34))&gt;1,"Duplicate line",IF(OR(NOT(AND(ISNUMBER(D34),N(D34)&gt;=0,N(D34)&lt;=10000,INT(N(D34))=N(D34))),NOT(AND(ISNUMBER(E34),N(E34)&gt;=0,N(E34)&lt;=10000,INT(N(E34))=N(E34))),N($D34)&gt;N($E34),NOT(AND(ISNUMBER(F34),N(F34)&gt;=0,N(F34)&lt;=100000,INT(N(F34))=N(F34))),NOT(AND(ISNUMBER(G34),N(G34)&gt;=18264,N(G34)&lt;=73050))),"Check inputs",IF(AND(ISNUMBER($J34),N($J34)&lt;0),"Check count","OK")))))</f>
        <v/>
      </c>
      <c r="P34" s="15" t="str">
        <f>IF(COUNTA($A34:$B34,$D34:$G34)=0,"",IF(OR($A34="",$B34="",NOT(AND(ISNUMBER(G34),N(G34)&gt;=18264,N(G34)&lt;=73050))),"n/a",SUMPRODUCT(((Movements!$B$2:$B$1001="Used"))*(Movements!$E$2:$E$1001=$A34)*(Movements!$C$2:$C$1001=$B34)*(Movements!$A$2:$A$1001&gt;$G34),Movements!$D$2:$D$1001)))</f>
        <v/>
      </c>
    </row>
    <row r="35" spans="1:16" x14ac:dyDescent="0.25">
      <c r="A35" s="12"/>
      <c r="B35" s="12"/>
      <c r="C35" s="18" t="str">
        <f>IF(COUNTA($A35:$B35,$D35:$G35)=0,"",IF(OR($B35="",SUMPRODUCT(--(Parts!$A$2:$A$201=$B35))=0),"n/a",INDEX(Parts!$B$2:$B$201,SUMPRODUCT(MAX((Parts!$A$2:$A$201=$B35)*(ROW(Parts!$A$2:$A$201)-MIN(ROW(Parts!$A$2:$A$201))+1))))))</f>
        <v/>
      </c>
      <c r="D35" s="19"/>
      <c r="E35" s="19"/>
      <c r="F35" s="19"/>
      <c r="G35" s="20"/>
      <c r="H35" s="15" t="str">
        <f>IF(COUNTA($A35:$B35,$D35:$G35)=0,"",IF(OR($A35="",$B35="",NOT(AND(ISNUMBER(G35),N(G35)&gt;=18264,N(G35)&lt;=73050))),"n/a",SUMPRODUCT(((Movements!$B$2:$B$1001="Used")+(Movements!$B$2:$B$1001="Transfer"))*(Movements!$E$2:$E$1001=$A35)*(Movements!$C$2:$C$1001=$B35)*(Movements!$A$2:$A$1001&gt;$G35),Movements!$D$2:$D$1001)))</f>
        <v/>
      </c>
      <c r="I35" s="15" t="str">
        <f>IF(COUNTA($A35:$B35,$D35:$G35)=0,"",IF(OR($A35="",$B35="",NOT(AND(ISNUMBER(G35),N(G35)&gt;=18264,N(G35)&lt;=73050))),"n/a",SUMPRODUCT(((Movements!$B$2:$B$1001="Restock")+(Movements!$B$2:$B$1001="Transfer"))*(Movements!$F$2:$F$1001=$A35)*(Movements!$C$2:$C$1001=$B35)*(Movements!$A$2:$A$1001&gt;$G35),Movements!$D$2:$D$1001)))</f>
        <v/>
      </c>
      <c r="J35" s="21" t="str">
        <f>IF(COUNTA($A35:$B35,$D35:$G35)=0,"",IF(OR(NOT(ISNUMBER($H35)),NOT(ISNUMBER($F35))),"n/a",$F35-$H35+$I35))</f>
        <v/>
      </c>
      <c r="K35" s="21" t="str">
        <f>IF(COUNTA($A35:$B35,$D35:$G35)=0,"",IF(OR(NOT(ISNUMBER($J35)),NOT(ISNUMBER($D35)),NOT(ISNUMBER($E35))),"n/a",IF($J35&lt;=$D35,$E35-$J35,0)))</f>
        <v/>
      </c>
      <c r="L35" s="16" t="str">
        <f>IF(COUNTA($A35:$B35,$D35:$G35)=0,"",IF(OR(NOT(ISNUMBER($J35)),NOT(ISNUMBER($D35)),NOT(ISNUMBER($E35))),"n/a",IF($J35&lt;0,"Check count",IF($J35&lt;=$D35,"Reorder",IF($J35&gt;$E35,"Over max","OK")))))</f>
        <v/>
      </c>
      <c r="M35" s="14" t="str">
        <f>IF(COUNTA($A35:$B35,$D35:$G35)=0,"",IF(OR($B35="",SUMPRODUCT(--(Parts!$A$2:$A$201=$B35))=0),"n/a",INDEX(Parts!$C$2:$C$201,SUMPRODUCT(MAX((Parts!$A$2:$A$201=$B35)*(ROW(Parts!$A$2:$A$201)-MIN(ROW(Parts!$A$2:$A$201))+1))))))</f>
        <v/>
      </c>
      <c r="N35" s="14" t="str">
        <f>IF(COUNTA($A35:$B35,$D35:$G35)=0,"",IF(AND(ISNUMBER($J35),ISNUMBER($M35)),$J35*$M35,"n/a"))</f>
        <v/>
      </c>
      <c r="O35" s="16" t="str">
        <f>IF(COUNTA($A35:$B35,$D35:$G35)=0,"",IF(OR($A35="",$B35="",SUMPRODUCT(--(Vans!$A$2:$A$51=$A35))=0,SUMPRODUCT(--(Parts!$A$2:$A$201=$B35))=0),"Check ID",IF(SUMPRODUCT(('Van Stock'!$A$2:$A$501=$A35)*('Van Stock'!$B$2:$B$501=$B35))&gt;1,"Duplicate line",IF(OR(NOT(AND(ISNUMBER(D35),N(D35)&gt;=0,N(D35)&lt;=10000,INT(N(D35))=N(D35))),NOT(AND(ISNUMBER(E35),N(E35)&gt;=0,N(E35)&lt;=10000,INT(N(E35))=N(E35))),N($D35)&gt;N($E35),NOT(AND(ISNUMBER(F35),N(F35)&gt;=0,N(F35)&lt;=100000,INT(N(F35))=N(F35))),NOT(AND(ISNUMBER(G35),N(G35)&gt;=18264,N(G35)&lt;=73050))),"Check inputs",IF(AND(ISNUMBER($J35),N($J35)&lt;0),"Check count","OK")))))</f>
        <v/>
      </c>
      <c r="P35" s="15" t="str">
        <f>IF(COUNTA($A35:$B35,$D35:$G35)=0,"",IF(OR($A35="",$B35="",NOT(AND(ISNUMBER(G35),N(G35)&gt;=18264,N(G35)&lt;=73050))),"n/a",SUMPRODUCT(((Movements!$B$2:$B$1001="Used"))*(Movements!$E$2:$E$1001=$A35)*(Movements!$C$2:$C$1001=$B35)*(Movements!$A$2:$A$1001&gt;$G35),Movements!$D$2:$D$1001)))</f>
        <v/>
      </c>
    </row>
    <row r="36" spans="1:16" x14ac:dyDescent="0.25">
      <c r="A36" s="12"/>
      <c r="B36" s="12"/>
      <c r="C36" s="18" t="str">
        <f>IF(COUNTA($A36:$B36,$D36:$G36)=0,"",IF(OR($B36="",SUMPRODUCT(--(Parts!$A$2:$A$201=$B36))=0),"n/a",INDEX(Parts!$B$2:$B$201,SUMPRODUCT(MAX((Parts!$A$2:$A$201=$B36)*(ROW(Parts!$A$2:$A$201)-MIN(ROW(Parts!$A$2:$A$201))+1))))))</f>
        <v/>
      </c>
      <c r="D36" s="19"/>
      <c r="E36" s="19"/>
      <c r="F36" s="19"/>
      <c r="G36" s="20"/>
      <c r="H36" s="15" t="str">
        <f>IF(COUNTA($A36:$B36,$D36:$G36)=0,"",IF(OR($A36="",$B36="",NOT(AND(ISNUMBER(G36),N(G36)&gt;=18264,N(G36)&lt;=73050))),"n/a",SUMPRODUCT(((Movements!$B$2:$B$1001="Used")+(Movements!$B$2:$B$1001="Transfer"))*(Movements!$E$2:$E$1001=$A36)*(Movements!$C$2:$C$1001=$B36)*(Movements!$A$2:$A$1001&gt;$G36),Movements!$D$2:$D$1001)))</f>
        <v/>
      </c>
      <c r="I36" s="15" t="str">
        <f>IF(COUNTA($A36:$B36,$D36:$G36)=0,"",IF(OR($A36="",$B36="",NOT(AND(ISNUMBER(G36),N(G36)&gt;=18264,N(G36)&lt;=73050))),"n/a",SUMPRODUCT(((Movements!$B$2:$B$1001="Restock")+(Movements!$B$2:$B$1001="Transfer"))*(Movements!$F$2:$F$1001=$A36)*(Movements!$C$2:$C$1001=$B36)*(Movements!$A$2:$A$1001&gt;$G36),Movements!$D$2:$D$1001)))</f>
        <v/>
      </c>
      <c r="J36" s="21" t="str">
        <f>IF(COUNTA($A36:$B36,$D36:$G36)=0,"",IF(OR(NOT(ISNUMBER($H36)),NOT(ISNUMBER($F36))),"n/a",$F36-$H36+$I36))</f>
        <v/>
      </c>
      <c r="K36" s="21" t="str">
        <f>IF(COUNTA($A36:$B36,$D36:$G36)=0,"",IF(OR(NOT(ISNUMBER($J36)),NOT(ISNUMBER($D36)),NOT(ISNUMBER($E36))),"n/a",IF($J36&lt;=$D36,$E36-$J36,0)))</f>
        <v/>
      </c>
      <c r="L36" s="16" t="str">
        <f>IF(COUNTA($A36:$B36,$D36:$G36)=0,"",IF(OR(NOT(ISNUMBER($J36)),NOT(ISNUMBER($D36)),NOT(ISNUMBER($E36))),"n/a",IF($J36&lt;0,"Check count",IF($J36&lt;=$D36,"Reorder",IF($J36&gt;$E36,"Over max","OK")))))</f>
        <v/>
      </c>
      <c r="M36" s="14" t="str">
        <f>IF(COUNTA($A36:$B36,$D36:$G36)=0,"",IF(OR($B36="",SUMPRODUCT(--(Parts!$A$2:$A$201=$B36))=0),"n/a",INDEX(Parts!$C$2:$C$201,SUMPRODUCT(MAX((Parts!$A$2:$A$201=$B36)*(ROW(Parts!$A$2:$A$201)-MIN(ROW(Parts!$A$2:$A$201))+1))))))</f>
        <v/>
      </c>
      <c r="N36" s="14" t="str">
        <f>IF(COUNTA($A36:$B36,$D36:$G36)=0,"",IF(AND(ISNUMBER($J36),ISNUMBER($M36)),$J36*$M36,"n/a"))</f>
        <v/>
      </c>
      <c r="O36" s="16" t="str">
        <f>IF(COUNTA($A36:$B36,$D36:$G36)=0,"",IF(OR($A36="",$B36="",SUMPRODUCT(--(Vans!$A$2:$A$51=$A36))=0,SUMPRODUCT(--(Parts!$A$2:$A$201=$B36))=0),"Check ID",IF(SUMPRODUCT(('Van Stock'!$A$2:$A$501=$A36)*('Van Stock'!$B$2:$B$501=$B36))&gt;1,"Duplicate line",IF(OR(NOT(AND(ISNUMBER(D36),N(D36)&gt;=0,N(D36)&lt;=10000,INT(N(D36))=N(D36))),NOT(AND(ISNUMBER(E36),N(E36)&gt;=0,N(E36)&lt;=10000,INT(N(E36))=N(E36))),N($D36)&gt;N($E36),NOT(AND(ISNUMBER(F36),N(F36)&gt;=0,N(F36)&lt;=100000,INT(N(F36))=N(F36))),NOT(AND(ISNUMBER(G36),N(G36)&gt;=18264,N(G36)&lt;=73050))),"Check inputs",IF(AND(ISNUMBER($J36),N($J36)&lt;0),"Check count","OK")))))</f>
        <v/>
      </c>
      <c r="P36" s="15" t="str">
        <f>IF(COUNTA($A36:$B36,$D36:$G36)=0,"",IF(OR($A36="",$B36="",NOT(AND(ISNUMBER(G36),N(G36)&gt;=18264,N(G36)&lt;=73050))),"n/a",SUMPRODUCT(((Movements!$B$2:$B$1001="Used"))*(Movements!$E$2:$E$1001=$A36)*(Movements!$C$2:$C$1001=$B36)*(Movements!$A$2:$A$1001&gt;$G36),Movements!$D$2:$D$1001)))</f>
        <v/>
      </c>
    </row>
    <row r="37" spans="1:16" x14ac:dyDescent="0.25">
      <c r="A37" s="12"/>
      <c r="B37" s="12"/>
      <c r="C37" s="18" t="str">
        <f>IF(COUNTA($A37:$B37,$D37:$G37)=0,"",IF(OR($B37="",SUMPRODUCT(--(Parts!$A$2:$A$201=$B37))=0),"n/a",INDEX(Parts!$B$2:$B$201,SUMPRODUCT(MAX((Parts!$A$2:$A$201=$B37)*(ROW(Parts!$A$2:$A$201)-MIN(ROW(Parts!$A$2:$A$201))+1))))))</f>
        <v/>
      </c>
      <c r="D37" s="19"/>
      <c r="E37" s="19"/>
      <c r="F37" s="19"/>
      <c r="G37" s="20"/>
      <c r="H37" s="15" t="str">
        <f>IF(COUNTA($A37:$B37,$D37:$G37)=0,"",IF(OR($A37="",$B37="",NOT(AND(ISNUMBER(G37),N(G37)&gt;=18264,N(G37)&lt;=73050))),"n/a",SUMPRODUCT(((Movements!$B$2:$B$1001="Used")+(Movements!$B$2:$B$1001="Transfer"))*(Movements!$E$2:$E$1001=$A37)*(Movements!$C$2:$C$1001=$B37)*(Movements!$A$2:$A$1001&gt;$G37),Movements!$D$2:$D$1001)))</f>
        <v/>
      </c>
      <c r="I37" s="15" t="str">
        <f>IF(COUNTA($A37:$B37,$D37:$G37)=0,"",IF(OR($A37="",$B37="",NOT(AND(ISNUMBER(G37),N(G37)&gt;=18264,N(G37)&lt;=73050))),"n/a",SUMPRODUCT(((Movements!$B$2:$B$1001="Restock")+(Movements!$B$2:$B$1001="Transfer"))*(Movements!$F$2:$F$1001=$A37)*(Movements!$C$2:$C$1001=$B37)*(Movements!$A$2:$A$1001&gt;$G37),Movements!$D$2:$D$1001)))</f>
        <v/>
      </c>
      <c r="J37" s="21" t="str">
        <f>IF(COUNTA($A37:$B37,$D37:$G37)=0,"",IF(OR(NOT(ISNUMBER($H37)),NOT(ISNUMBER($F37))),"n/a",$F37-$H37+$I37))</f>
        <v/>
      </c>
      <c r="K37" s="21" t="str">
        <f>IF(COUNTA($A37:$B37,$D37:$G37)=0,"",IF(OR(NOT(ISNUMBER($J37)),NOT(ISNUMBER($D37)),NOT(ISNUMBER($E37))),"n/a",IF($J37&lt;=$D37,$E37-$J37,0)))</f>
        <v/>
      </c>
      <c r="L37" s="16" t="str">
        <f>IF(COUNTA($A37:$B37,$D37:$G37)=0,"",IF(OR(NOT(ISNUMBER($J37)),NOT(ISNUMBER($D37)),NOT(ISNUMBER($E37))),"n/a",IF($J37&lt;0,"Check count",IF($J37&lt;=$D37,"Reorder",IF($J37&gt;$E37,"Over max","OK")))))</f>
        <v/>
      </c>
      <c r="M37" s="14" t="str">
        <f>IF(COUNTA($A37:$B37,$D37:$G37)=0,"",IF(OR($B37="",SUMPRODUCT(--(Parts!$A$2:$A$201=$B37))=0),"n/a",INDEX(Parts!$C$2:$C$201,SUMPRODUCT(MAX((Parts!$A$2:$A$201=$B37)*(ROW(Parts!$A$2:$A$201)-MIN(ROW(Parts!$A$2:$A$201))+1))))))</f>
        <v/>
      </c>
      <c r="N37" s="14" t="str">
        <f>IF(COUNTA($A37:$B37,$D37:$G37)=0,"",IF(AND(ISNUMBER($J37),ISNUMBER($M37)),$J37*$M37,"n/a"))</f>
        <v/>
      </c>
      <c r="O37" s="16" t="str">
        <f>IF(COUNTA($A37:$B37,$D37:$G37)=0,"",IF(OR($A37="",$B37="",SUMPRODUCT(--(Vans!$A$2:$A$51=$A37))=0,SUMPRODUCT(--(Parts!$A$2:$A$201=$B37))=0),"Check ID",IF(SUMPRODUCT(('Van Stock'!$A$2:$A$501=$A37)*('Van Stock'!$B$2:$B$501=$B37))&gt;1,"Duplicate line",IF(OR(NOT(AND(ISNUMBER(D37),N(D37)&gt;=0,N(D37)&lt;=10000,INT(N(D37))=N(D37))),NOT(AND(ISNUMBER(E37),N(E37)&gt;=0,N(E37)&lt;=10000,INT(N(E37))=N(E37))),N($D37)&gt;N($E37),NOT(AND(ISNUMBER(F37),N(F37)&gt;=0,N(F37)&lt;=100000,INT(N(F37))=N(F37))),NOT(AND(ISNUMBER(G37),N(G37)&gt;=18264,N(G37)&lt;=73050))),"Check inputs",IF(AND(ISNUMBER($J37),N($J37)&lt;0),"Check count","OK")))))</f>
        <v/>
      </c>
      <c r="P37" s="15" t="str">
        <f>IF(COUNTA($A37:$B37,$D37:$G37)=0,"",IF(OR($A37="",$B37="",NOT(AND(ISNUMBER(G37),N(G37)&gt;=18264,N(G37)&lt;=73050))),"n/a",SUMPRODUCT(((Movements!$B$2:$B$1001="Used"))*(Movements!$E$2:$E$1001=$A37)*(Movements!$C$2:$C$1001=$B37)*(Movements!$A$2:$A$1001&gt;$G37),Movements!$D$2:$D$1001)))</f>
        <v/>
      </c>
    </row>
    <row r="38" spans="1:16" x14ac:dyDescent="0.25">
      <c r="A38" s="12"/>
      <c r="B38" s="12"/>
      <c r="C38" s="18" t="str">
        <f>IF(COUNTA($A38:$B38,$D38:$G38)=0,"",IF(OR($B38="",SUMPRODUCT(--(Parts!$A$2:$A$201=$B38))=0),"n/a",INDEX(Parts!$B$2:$B$201,SUMPRODUCT(MAX((Parts!$A$2:$A$201=$B38)*(ROW(Parts!$A$2:$A$201)-MIN(ROW(Parts!$A$2:$A$201))+1))))))</f>
        <v/>
      </c>
      <c r="D38" s="19"/>
      <c r="E38" s="19"/>
      <c r="F38" s="19"/>
      <c r="G38" s="20"/>
      <c r="H38" s="15" t="str">
        <f>IF(COUNTA($A38:$B38,$D38:$G38)=0,"",IF(OR($A38="",$B38="",NOT(AND(ISNUMBER(G38),N(G38)&gt;=18264,N(G38)&lt;=73050))),"n/a",SUMPRODUCT(((Movements!$B$2:$B$1001="Used")+(Movements!$B$2:$B$1001="Transfer"))*(Movements!$E$2:$E$1001=$A38)*(Movements!$C$2:$C$1001=$B38)*(Movements!$A$2:$A$1001&gt;$G38),Movements!$D$2:$D$1001)))</f>
        <v/>
      </c>
      <c r="I38" s="15" t="str">
        <f>IF(COUNTA($A38:$B38,$D38:$G38)=0,"",IF(OR($A38="",$B38="",NOT(AND(ISNUMBER(G38),N(G38)&gt;=18264,N(G38)&lt;=73050))),"n/a",SUMPRODUCT(((Movements!$B$2:$B$1001="Restock")+(Movements!$B$2:$B$1001="Transfer"))*(Movements!$F$2:$F$1001=$A38)*(Movements!$C$2:$C$1001=$B38)*(Movements!$A$2:$A$1001&gt;$G38),Movements!$D$2:$D$1001)))</f>
        <v/>
      </c>
      <c r="J38" s="21" t="str">
        <f>IF(COUNTA($A38:$B38,$D38:$G38)=0,"",IF(OR(NOT(ISNUMBER($H38)),NOT(ISNUMBER($F38))),"n/a",$F38-$H38+$I38))</f>
        <v/>
      </c>
      <c r="K38" s="21" t="str">
        <f>IF(COUNTA($A38:$B38,$D38:$G38)=0,"",IF(OR(NOT(ISNUMBER($J38)),NOT(ISNUMBER($D38)),NOT(ISNUMBER($E38))),"n/a",IF($J38&lt;=$D38,$E38-$J38,0)))</f>
        <v/>
      </c>
      <c r="L38" s="16" t="str">
        <f>IF(COUNTA($A38:$B38,$D38:$G38)=0,"",IF(OR(NOT(ISNUMBER($J38)),NOT(ISNUMBER($D38)),NOT(ISNUMBER($E38))),"n/a",IF($J38&lt;0,"Check count",IF($J38&lt;=$D38,"Reorder",IF($J38&gt;$E38,"Over max","OK")))))</f>
        <v/>
      </c>
      <c r="M38" s="14" t="str">
        <f>IF(COUNTA($A38:$B38,$D38:$G38)=0,"",IF(OR($B38="",SUMPRODUCT(--(Parts!$A$2:$A$201=$B38))=0),"n/a",INDEX(Parts!$C$2:$C$201,SUMPRODUCT(MAX((Parts!$A$2:$A$201=$B38)*(ROW(Parts!$A$2:$A$201)-MIN(ROW(Parts!$A$2:$A$201))+1))))))</f>
        <v/>
      </c>
      <c r="N38" s="14" t="str">
        <f>IF(COUNTA($A38:$B38,$D38:$G38)=0,"",IF(AND(ISNUMBER($J38),ISNUMBER($M38)),$J38*$M38,"n/a"))</f>
        <v/>
      </c>
      <c r="O38" s="16" t="str">
        <f>IF(COUNTA($A38:$B38,$D38:$G38)=0,"",IF(OR($A38="",$B38="",SUMPRODUCT(--(Vans!$A$2:$A$51=$A38))=0,SUMPRODUCT(--(Parts!$A$2:$A$201=$B38))=0),"Check ID",IF(SUMPRODUCT(('Van Stock'!$A$2:$A$501=$A38)*('Van Stock'!$B$2:$B$501=$B38))&gt;1,"Duplicate line",IF(OR(NOT(AND(ISNUMBER(D38),N(D38)&gt;=0,N(D38)&lt;=10000,INT(N(D38))=N(D38))),NOT(AND(ISNUMBER(E38),N(E38)&gt;=0,N(E38)&lt;=10000,INT(N(E38))=N(E38))),N($D38)&gt;N($E38),NOT(AND(ISNUMBER(F38),N(F38)&gt;=0,N(F38)&lt;=100000,INT(N(F38))=N(F38))),NOT(AND(ISNUMBER(G38),N(G38)&gt;=18264,N(G38)&lt;=73050))),"Check inputs",IF(AND(ISNUMBER($J38),N($J38)&lt;0),"Check count","OK")))))</f>
        <v/>
      </c>
      <c r="P38" s="15" t="str">
        <f>IF(COUNTA($A38:$B38,$D38:$G38)=0,"",IF(OR($A38="",$B38="",NOT(AND(ISNUMBER(G38),N(G38)&gt;=18264,N(G38)&lt;=73050))),"n/a",SUMPRODUCT(((Movements!$B$2:$B$1001="Used"))*(Movements!$E$2:$E$1001=$A38)*(Movements!$C$2:$C$1001=$B38)*(Movements!$A$2:$A$1001&gt;$G38),Movements!$D$2:$D$1001)))</f>
        <v/>
      </c>
    </row>
    <row r="39" spans="1:16" x14ac:dyDescent="0.25">
      <c r="A39" s="12"/>
      <c r="B39" s="12"/>
      <c r="C39" s="18" t="str">
        <f>IF(COUNTA($A39:$B39,$D39:$G39)=0,"",IF(OR($B39="",SUMPRODUCT(--(Parts!$A$2:$A$201=$B39))=0),"n/a",INDEX(Parts!$B$2:$B$201,SUMPRODUCT(MAX((Parts!$A$2:$A$201=$B39)*(ROW(Parts!$A$2:$A$201)-MIN(ROW(Parts!$A$2:$A$201))+1))))))</f>
        <v/>
      </c>
      <c r="D39" s="19"/>
      <c r="E39" s="19"/>
      <c r="F39" s="19"/>
      <c r="G39" s="20"/>
      <c r="H39" s="15" t="str">
        <f>IF(COUNTA($A39:$B39,$D39:$G39)=0,"",IF(OR($A39="",$B39="",NOT(AND(ISNUMBER(G39),N(G39)&gt;=18264,N(G39)&lt;=73050))),"n/a",SUMPRODUCT(((Movements!$B$2:$B$1001="Used")+(Movements!$B$2:$B$1001="Transfer"))*(Movements!$E$2:$E$1001=$A39)*(Movements!$C$2:$C$1001=$B39)*(Movements!$A$2:$A$1001&gt;$G39),Movements!$D$2:$D$1001)))</f>
        <v/>
      </c>
      <c r="I39" s="15" t="str">
        <f>IF(COUNTA($A39:$B39,$D39:$G39)=0,"",IF(OR($A39="",$B39="",NOT(AND(ISNUMBER(G39),N(G39)&gt;=18264,N(G39)&lt;=73050))),"n/a",SUMPRODUCT(((Movements!$B$2:$B$1001="Restock")+(Movements!$B$2:$B$1001="Transfer"))*(Movements!$F$2:$F$1001=$A39)*(Movements!$C$2:$C$1001=$B39)*(Movements!$A$2:$A$1001&gt;$G39),Movements!$D$2:$D$1001)))</f>
        <v/>
      </c>
      <c r="J39" s="21" t="str">
        <f>IF(COUNTA($A39:$B39,$D39:$G39)=0,"",IF(OR(NOT(ISNUMBER($H39)),NOT(ISNUMBER($F39))),"n/a",$F39-$H39+$I39))</f>
        <v/>
      </c>
      <c r="K39" s="21" t="str">
        <f>IF(COUNTA($A39:$B39,$D39:$G39)=0,"",IF(OR(NOT(ISNUMBER($J39)),NOT(ISNUMBER($D39)),NOT(ISNUMBER($E39))),"n/a",IF($J39&lt;=$D39,$E39-$J39,0)))</f>
        <v/>
      </c>
      <c r="L39" s="16" t="str">
        <f>IF(COUNTA($A39:$B39,$D39:$G39)=0,"",IF(OR(NOT(ISNUMBER($J39)),NOT(ISNUMBER($D39)),NOT(ISNUMBER($E39))),"n/a",IF($J39&lt;0,"Check count",IF($J39&lt;=$D39,"Reorder",IF($J39&gt;$E39,"Over max","OK")))))</f>
        <v/>
      </c>
      <c r="M39" s="14" t="str">
        <f>IF(COUNTA($A39:$B39,$D39:$G39)=0,"",IF(OR($B39="",SUMPRODUCT(--(Parts!$A$2:$A$201=$B39))=0),"n/a",INDEX(Parts!$C$2:$C$201,SUMPRODUCT(MAX((Parts!$A$2:$A$201=$B39)*(ROW(Parts!$A$2:$A$201)-MIN(ROW(Parts!$A$2:$A$201))+1))))))</f>
        <v/>
      </c>
      <c r="N39" s="14" t="str">
        <f>IF(COUNTA($A39:$B39,$D39:$G39)=0,"",IF(AND(ISNUMBER($J39),ISNUMBER($M39)),$J39*$M39,"n/a"))</f>
        <v/>
      </c>
      <c r="O39" s="16" t="str">
        <f>IF(COUNTA($A39:$B39,$D39:$G39)=0,"",IF(OR($A39="",$B39="",SUMPRODUCT(--(Vans!$A$2:$A$51=$A39))=0,SUMPRODUCT(--(Parts!$A$2:$A$201=$B39))=0),"Check ID",IF(SUMPRODUCT(('Van Stock'!$A$2:$A$501=$A39)*('Van Stock'!$B$2:$B$501=$B39))&gt;1,"Duplicate line",IF(OR(NOT(AND(ISNUMBER(D39),N(D39)&gt;=0,N(D39)&lt;=10000,INT(N(D39))=N(D39))),NOT(AND(ISNUMBER(E39),N(E39)&gt;=0,N(E39)&lt;=10000,INT(N(E39))=N(E39))),N($D39)&gt;N($E39),NOT(AND(ISNUMBER(F39),N(F39)&gt;=0,N(F39)&lt;=100000,INT(N(F39))=N(F39))),NOT(AND(ISNUMBER(G39),N(G39)&gt;=18264,N(G39)&lt;=73050))),"Check inputs",IF(AND(ISNUMBER($J39),N($J39)&lt;0),"Check count","OK")))))</f>
        <v/>
      </c>
      <c r="P39" s="15" t="str">
        <f>IF(COUNTA($A39:$B39,$D39:$G39)=0,"",IF(OR($A39="",$B39="",NOT(AND(ISNUMBER(G39),N(G39)&gt;=18264,N(G39)&lt;=73050))),"n/a",SUMPRODUCT(((Movements!$B$2:$B$1001="Used"))*(Movements!$E$2:$E$1001=$A39)*(Movements!$C$2:$C$1001=$B39)*(Movements!$A$2:$A$1001&gt;$G39),Movements!$D$2:$D$1001)))</f>
        <v/>
      </c>
    </row>
    <row r="40" spans="1:16" x14ac:dyDescent="0.25">
      <c r="A40" s="12"/>
      <c r="B40" s="12"/>
      <c r="C40" s="18" t="str">
        <f>IF(COUNTA($A40:$B40,$D40:$G40)=0,"",IF(OR($B40="",SUMPRODUCT(--(Parts!$A$2:$A$201=$B40))=0),"n/a",INDEX(Parts!$B$2:$B$201,SUMPRODUCT(MAX((Parts!$A$2:$A$201=$B40)*(ROW(Parts!$A$2:$A$201)-MIN(ROW(Parts!$A$2:$A$201))+1))))))</f>
        <v/>
      </c>
      <c r="D40" s="19"/>
      <c r="E40" s="19"/>
      <c r="F40" s="19"/>
      <c r="G40" s="20"/>
      <c r="H40" s="15" t="str">
        <f>IF(COUNTA($A40:$B40,$D40:$G40)=0,"",IF(OR($A40="",$B40="",NOT(AND(ISNUMBER(G40),N(G40)&gt;=18264,N(G40)&lt;=73050))),"n/a",SUMPRODUCT(((Movements!$B$2:$B$1001="Used")+(Movements!$B$2:$B$1001="Transfer"))*(Movements!$E$2:$E$1001=$A40)*(Movements!$C$2:$C$1001=$B40)*(Movements!$A$2:$A$1001&gt;$G40),Movements!$D$2:$D$1001)))</f>
        <v/>
      </c>
      <c r="I40" s="15" t="str">
        <f>IF(COUNTA($A40:$B40,$D40:$G40)=0,"",IF(OR($A40="",$B40="",NOT(AND(ISNUMBER(G40),N(G40)&gt;=18264,N(G40)&lt;=73050))),"n/a",SUMPRODUCT(((Movements!$B$2:$B$1001="Restock")+(Movements!$B$2:$B$1001="Transfer"))*(Movements!$F$2:$F$1001=$A40)*(Movements!$C$2:$C$1001=$B40)*(Movements!$A$2:$A$1001&gt;$G40),Movements!$D$2:$D$1001)))</f>
        <v/>
      </c>
      <c r="J40" s="21" t="str">
        <f>IF(COUNTA($A40:$B40,$D40:$G40)=0,"",IF(OR(NOT(ISNUMBER($H40)),NOT(ISNUMBER($F40))),"n/a",$F40-$H40+$I40))</f>
        <v/>
      </c>
      <c r="K40" s="21" t="str">
        <f>IF(COUNTA($A40:$B40,$D40:$G40)=0,"",IF(OR(NOT(ISNUMBER($J40)),NOT(ISNUMBER($D40)),NOT(ISNUMBER($E40))),"n/a",IF($J40&lt;=$D40,$E40-$J40,0)))</f>
        <v/>
      </c>
      <c r="L40" s="16" t="str">
        <f>IF(COUNTA($A40:$B40,$D40:$G40)=0,"",IF(OR(NOT(ISNUMBER($J40)),NOT(ISNUMBER($D40)),NOT(ISNUMBER($E40))),"n/a",IF($J40&lt;0,"Check count",IF($J40&lt;=$D40,"Reorder",IF($J40&gt;$E40,"Over max","OK")))))</f>
        <v/>
      </c>
      <c r="M40" s="14" t="str">
        <f>IF(COUNTA($A40:$B40,$D40:$G40)=0,"",IF(OR($B40="",SUMPRODUCT(--(Parts!$A$2:$A$201=$B40))=0),"n/a",INDEX(Parts!$C$2:$C$201,SUMPRODUCT(MAX((Parts!$A$2:$A$201=$B40)*(ROW(Parts!$A$2:$A$201)-MIN(ROW(Parts!$A$2:$A$201))+1))))))</f>
        <v/>
      </c>
      <c r="N40" s="14" t="str">
        <f>IF(COUNTA($A40:$B40,$D40:$G40)=0,"",IF(AND(ISNUMBER($J40),ISNUMBER($M40)),$J40*$M40,"n/a"))</f>
        <v/>
      </c>
      <c r="O40" s="16" t="str">
        <f>IF(COUNTA($A40:$B40,$D40:$G40)=0,"",IF(OR($A40="",$B40="",SUMPRODUCT(--(Vans!$A$2:$A$51=$A40))=0,SUMPRODUCT(--(Parts!$A$2:$A$201=$B40))=0),"Check ID",IF(SUMPRODUCT(('Van Stock'!$A$2:$A$501=$A40)*('Van Stock'!$B$2:$B$501=$B40))&gt;1,"Duplicate line",IF(OR(NOT(AND(ISNUMBER(D40),N(D40)&gt;=0,N(D40)&lt;=10000,INT(N(D40))=N(D40))),NOT(AND(ISNUMBER(E40),N(E40)&gt;=0,N(E40)&lt;=10000,INT(N(E40))=N(E40))),N($D40)&gt;N($E40),NOT(AND(ISNUMBER(F40),N(F40)&gt;=0,N(F40)&lt;=100000,INT(N(F40))=N(F40))),NOT(AND(ISNUMBER(G40),N(G40)&gt;=18264,N(G40)&lt;=73050))),"Check inputs",IF(AND(ISNUMBER($J40),N($J40)&lt;0),"Check count","OK")))))</f>
        <v/>
      </c>
      <c r="P40" s="15" t="str">
        <f>IF(COUNTA($A40:$B40,$D40:$G40)=0,"",IF(OR($A40="",$B40="",NOT(AND(ISNUMBER(G40),N(G40)&gt;=18264,N(G40)&lt;=73050))),"n/a",SUMPRODUCT(((Movements!$B$2:$B$1001="Used"))*(Movements!$E$2:$E$1001=$A40)*(Movements!$C$2:$C$1001=$B40)*(Movements!$A$2:$A$1001&gt;$G40),Movements!$D$2:$D$1001)))</f>
        <v/>
      </c>
    </row>
    <row r="41" spans="1:16" x14ac:dyDescent="0.25">
      <c r="A41" s="12"/>
      <c r="B41" s="12"/>
      <c r="C41" s="18" t="str">
        <f>IF(COUNTA($A41:$B41,$D41:$G41)=0,"",IF(OR($B41="",SUMPRODUCT(--(Parts!$A$2:$A$201=$B41))=0),"n/a",INDEX(Parts!$B$2:$B$201,SUMPRODUCT(MAX((Parts!$A$2:$A$201=$B41)*(ROW(Parts!$A$2:$A$201)-MIN(ROW(Parts!$A$2:$A$201))+1))))))</f>
        <v/>
      </c>
      <c r="D41" s="19"/>
      <c r="E41" s="19"/>
      <c r="F41" s="19"/>
      <c r="G41" s="20"/>
      <c r="H41" s="15" t="str">
        <f>IF(COUNTA($A41:$B41,$D41:$G41)=0,"",IF(OR($A41="",$B41="",NOT(AND(ISNUMBER(G41),N(G41)&gt;=18264,N(G41)&lt;=73050))),"n/a",SUMPRODUCT(((Movements!$B$2:$B$1001="Used")+(Movements!$B$2:$B$1001="Transfer"))*(Movements!$E$2:$E$1001=$A41)*(Movements!$C$2:$C$1001=$B41)*(Movements!$A$2:$A$1001&gt;$G41),Movements!$D$2:$D$1001)))</f>
        <v/>
      </c>
      <c r="I41" s="15" t="str">
        <f>IF(COUNTA($A41:$B41,$D41:$G41)=0,"",IF(OR($A41="",$B41="",NOT(AND(ISNUMBER(G41),N(G41)&gt;=18264,N(G41)&lt;=73050))),"n/a",SUMPRODUCT(((Movements!$B$2:$B$1001="Restock")+(Movements!$B$2:$B$1001="Transfer"))*(Movements!$F$2:$F$1001=$A41)*(Movements!$C$2:$C$1001=$B41)*(Movements!$A$2:$A$1001&gt;$G41),Movements!$D$2:$D$1001)))</f>
        <v/>
      </c>
      <c r="J41" s="21" t="str">
        <f>IF(COUNTA($A41:$B41,$D41:$G41)=0,"",IF(OR(NOT(ISNUMBER($H41)),NOT(ISNUMBER($F41))),"n/a",$F41-$H41+$I41))</f>
        <v/>
      </c>
      <c r="K41" s="21" t="str">
        <f>IF(COUNTA($A41:$B41,$D41:$G41)=0,"",IF(OR(NOT(ISNUMBER($J41)),NOT(ISNUMBER($D41)),NOT(ISNUMBER($E41))),"n/a",IF($J41&lt;=$D41,$E41-$J41,0)))</f>
        <v/>
      </c>
      <c r="L41" s="16" t="str">
        <f>IF(COUNTA($A41:$B41,$D41:$G41)=0,"",IF(OR(NOT(ISNUMBER($J41)),NOT(ISNUMBER($D41)),NOT(ISNUMBER($E41))),"n/a",IF($J41&lt;0,"Check count",IF($J41&lt;=$D41,"Reorder",IF($J41&gt;$E41,"Over max","OK")))))</f>
        <v/>
      </c>
      <c r="M41" s="14" t="str">
        <f>IF(COUNTA($A41:$B41,$D41:$G41)=0,"",IF(OR($B41="",SUMPRODUCT(--(Parts!$A$2:$A$201=$B41))=0),"n/a",INDEX(Parts!$C$2:$C$201,SUMPRODUCT(MAX((Parts!$A$2:$A$201=$B41)*(ROW(Parts!$A$2:$A$201)-MIN(ROW(Parts!$A$2:$A$201))+1))))))</f>
        <v/>
      </c>
      <c r="N41" s="14" t="str">
        <f>IF(COUNTA($A41:$B41,$D41:$G41)=0,"",IF(AND(ISNUMBER($J41),ISNUMBER($M41)),$J41*$M41,"n/a"))</f>
        <v/>
      </c>
      <c r="O41" s="16" t="str">
        <f>IF(COUNTA($A41:$B41,$D41:$G41)=0,"",IF(OR($A41="",$B41="",SUMPRODUCT(--(Vans!$A$2:$A$51=$A41))=0,SUMPRODUCT(--(Parts!$A$2:$A$201=$B41))=0),"Check ID",IF(SUMPRODUCT(('Van Stock'!$A$2:$A$501=$A41)*('Van Stock'!$B$2:$B$501=$B41))&gt;1,"Duplicate line",IF(OR(NOT(AND(ISNUMBER(D41),N(D41)&gt;=0,N(D41)&lt;=10000,INT(N(D41))=N(D41))),NOT(AND(ISNUMBER(E41),N(E41)&gt;=0,N(E41)&lt;=10000,INT(N(E41))=N(E41))),N($D41)&gt;N($E41),NOT(AND(ISNUMBER(F41),N(F41)&gt;=0,N(F41)&lt;=100000,INT(N(F41))=N(F41))),NOT(AND(ISNUMBER(G41),N(G41)&gt;=18264,N(G41)&lt;=73050))),"Check inputs",IF(AND(ISNUMBER($J41),N($J41)&lt;0),"Check count","OK")))))</f>
        <v/>
      </c>
      <c r="P41" s="15" t="str">
        <f>IF(COUNTA($A41:$B41,$D41:$G41)=0,"",IF(OR($A41="",$B41="",NOT(AND(ISNUMBER(G41),N(G41)&gt;=18264,N(G41)&lt;=73050))),"n/a",SUMPRODUCT(((Movements!$B$2:$B$1001="Used"))*(Movements!$E$2:$E$1001=$A41)*(Movements!$C$2:$C$1001=$B41)*(Movements!$A$2:$A$1001&gt;$G41),Movements!$D$2:$D$1001)))</f>
        <v/>
      </c>
    </row>
    <row r="42" spans="1:16" x14ac:dyDescent="0.25">
      <c r="A42" s="12"/>
      <c r="B42" s="12"/>
      <c r="C42" s="18" t="str">
        <f>IF(COUNTA($A42:$B42,$D42:$G42)=0,"",IF(OR($B42="",SUMPRODUCT(--(Parts!$A$2:$A$201=$B42))=0),"n/a",INDEX(Parts!$B$2:$B$201,SUMPRODUCT(MAX((Parts!$A$2:$A$201=$B42)*(ROW(Parts!$A$2:$A$201)-MIN(ROW(Parts!$A$2:$A$201))+1))))))</f>
        <v/>
      </c>
      <c r="D42" s="19"/>
      <c r="E42" s="19"/>
      <c r="F42" s="19"/>
      <c r="G42" s="20"/>
      <c r="H42" s="15" t="str">
        <f>IF(COUNTA($A42:$B42,$D42:$G42)=0,"",IF(OR($A42="",$B42="",NOT(AND(ISNUMBER(G42),N(G42)&gt;=18264,N(G42)&lt;=73050))),"n/a",SUMPRODUCT(((Movements!$B$2:$B$1001="Used")+(Movements!$B$2:$B$1001="Transfer"))*(Movements!$E$2:$E$1001=$A42)*(Movements!$C$2:$C$1001=$B42)*(Movements!$A$2:$A$1001&gt;$G42),Movements!$D$2:$D$1001)))</f>
        <v/>
      </c>
      <c r="I42" s="15" t="str">
        <f>IF(COUNTA($A42:$B42,$D42:$G42)=0,"",IF(OR($A42="",$B42="",NOT(AND(ISNUMBER(G42),N(G42)&gt;=18264,N(G42)&lt;=73050))),"n/a",SUMPRODUCT(((Movements!$B$2:$B$1001="Restock")+(Movements!$B$2:$B$1001="Transfer"))*(Movements!$F$2:$F$1001=$A42)*(Movements!$C$2:$C$1001=$B42)*(Movements!$A$2:$A$1001&gt;$G42),Movements!$D$2:$D$1001)))</f>
        <v/>
      </c>
      <c r="J42" s="21" t="str">
        <f>IF(COUNTA($A42:$B42,$D42:$G42)=0,"",IF(OR(NOT(ISNUMBER($H42)),NOT(ISNUMBER($F42))),"n/a",$F42-$H42+$I42))</f>
        <v/>
      </c>
      <c r="K42" s="21" t="str">
        <f>IF(COUNTA($A42:$B42,$D42:$G42)=0,"",IF(OR(NOT(ISNUMBER($J42)),NOT(ISNUMBER($D42)),NOT(ISNUMBER($E42))),"n/a",IF($J42&lt;=$D42,$E42-$J42,0)))</f>
        <v/>
      </c>
      <c r="L42" s="16" t="str">
        <f>IF(COUNTA($A42:$B42,$D42:$G42)=0,"",IF(OR(NOT(ISNUMBER($J42)),NOT(ISNUMBER($D42)),NOT(ISNUMBER($E42))),"n/a",IF($J42&lt;0,"Check count",IF($J42&lt;=$D42,"Reorder",IF($J42&gt;$E42,"Over max","OK")))))</f>
        <v/>
      </c>
      <c r="M42" s="14" t="str">
        <f>IF(COUNTA($A42:$B42,$D42:$G42)=0,"",IF(OR($B42="",SUMPRODUCT(--(Parts!$A$2:$A$201=$B42))=0),"n/a",INDEX(Parts!$C$2:$C$201,SUMPRODUCT(MAX((Parts!$A$2:$A$201=$B42)*(ROW(Parts!$A$2:$A$201)-MIN(ROW(Parts!$A$2:$A$201))+1))))))</f>
        <v/>
      </c>
      <c r="N42" s="14" t="str">
        <f>IF(COUNTA($A42:$B42,$D42:$G42)=0,"",IF(AND(ISNUMBER($J42),ISNUMBER($M42)),$J42*$M42,"n/a"))</f>
        <v/>
      </c>
      <c r="O42" s="16" t="str">
        <f>IF(COUNTA($A42:$B42,$D42:$G42)=0,"",IF(OR($A42="",$B42="",SUMPRODUCT(--(Vans!$A$2:$A$51=$A42))=0,SUMPRODUCT(--(Parts!$A$2:$A$201=$B42))=0),"Check ID",IF(SUMPRODUCT(('Van Stock'!$A$2:$A$501=$A42)*('Van Stock'!$B$2:$B$501=$B42))&gt;1,"Duplicate line",IF(OR(NOT(AND(ISNUMBER(D42),N(D42)&gt;=0,N(D42)&lt;=10000,INT(N(D42))=N(D42))),NOT(AND(ISNUMBER(E42),N(E42)&gt;=0,N(E42)&lt;=10000,INT(N(E42))=N(E42))),N($D42)&gt;N($E42),NOT(AND(ISNUMBER(F42),N(F42)&gt;=0,N(F42)&lt;=100000,INT(N(F42))=N(F42))),NOT(AND(ISNUMBER(G42),N(G42)&gt;=18264,N(G42)&lt;=73050))),"Check inputs",IF(AND(ISNUMBER($J42),N($J42)&lt;0),"Check count","OK")))))</f>
        <v/>
      </c>
      <c r="P42" s="15" t="str">
        <f>IF(COUNTA($A42:$B42,$D42:$G42)=0,"",IF(OR($A42="",$B42="",NOT(AND(ISNUMBER(G42),N(G42)&gt;=18264,N(G42)&lt;=73050))),"n/a",SUMPRODUCT(((Movements!$B$2:$B$1001="Used"))*(Movements!$E$2:$E$1001=$A42)*(Movements!$C$2:$C$1001=$B42)*(Movements!$A$2:$A$1001&gt;$G42),Movements!$D$2:$D$1001)))</f>
        <v/>
      </c>
    </row>
    <row r="43" spans="1:16" x14ac:dyDescent="0.25">
      <c r="A43" s="12"/>
      <c r="B43" s="12"/>
      <c r="C43" s="18" t="str">
        <f>IF(COUNTA($A43:$B43,$D43:$G43)=0,"",IF(OR($B43="",SUMPRODUCT(--(Parts!$A$2:$A$201=$B43))=0),"n/a",INDEX(Parts!$B$2:$B$201,SUMPRODUCT(MAX((Parts!$A$2:$A$201=$B43)*(ROW(Parts!$A$2:$A$201)-MIN(ROW(Parts!$A$2:$A$201))+1))))))</f>
        <v/>
      </c>
      <c r="D43" s="19"/>
      <c r="E43" s="19"/>
      <c r="F43" s="19"/>
      <c r="G43" s="20"/>
      <c r="H43" s="15" t="str">
        <f>IF(COUNTA($A43:$B43,$D43:$G43)=0,"",IF(OR($A43="",$B43="",NOT(AND(ISNUMBER(G43),N(G43)&gt;=18264,N(G43)&lt;=73050))),"n/a",SUMPRODUCT(((Movements!$B$2:$B$1001="Used")+(Movements!$B$2:$B$1001="Transfer"))*(Movements!$E$2:$E$1001=$A43)*(Movements!$C$2:$C$1001=$B43)*(Movements!$A$2:$A$1001&gt;$G43),Movements!$D$2:$D$1001)))</f>
        <v/>
      </c>
      <c r="I43" s="15" t="str">
        <f>IF(COUNTA($A43:$B43,$D43:$G43)=0,"",IF(OR($A43="",$B43="",NOT(AND(ISNUMBER(G43),N(G43)&gt;=18264,N(G43)&lt;=73050))),"n/a",SUMPRODUCT(((Movements!$B$2:$B$1001="Restock")+(Movements!$B$2:$B$1001="Transfer"))*(Movements!$F$2:$F$1001=$A43)*(Movements!$C$2:$C$1001=$B43)*(Movements!$A$2:$A$1001&gt;$G43),Movements!$D$2:$D$1001)))</f>
        <v/>
      </c>
      <c r="J43" s="21" t="str">
        <f>IF(COUNTA($A43:$B43,$D43:$G43)=0,"",IF(OR(NOT(ISNUMBER($H43)),NOT(ISNUMBER($F43))),"n/a",$F43-$H43+$I43))</f>
        <v/>
      </c>
      <c r="K43" s="21" t="str">
        <f>IF(COUNTA($A43:$B43,$D43:$G43)=0,"",IF(OR(NOT(ISNUMBER($J43)),NOT(ISNUMBER($D43)),NOT(ISNUMBER($E43))),"n/a",IF($J43&lt;=$D43,$E43-$J43,0)))</f>
        <v/>
      </c>
      <c r="L43" s="16" t="str">
        <f>IF(COUNTA($A43:$B43,$D43:$G43)=0,"",IF(OR(NOT(ISNUMBER($J43)),NOT(ISNUMBER($D43)),NOT(ISNUMBER($E43))),"n/a",IF($J43&lt;0,"Check count",IF($J43&lt;=$D43,"Reorder",IF($J43&gt;$E43,"Over max","OK")))))</f>
        <v/>
      </c>
      <c r="M43" s="14" t="str">
        <f>IF(COUNTA($A43:$B43,$D43:$G43)=0,"",IF(OR($B43="",SUMPRODUCT(--(Parts!$A$2:$A$201=$B43))=0),"n/a",INDEX(Parts!$C$2:$C$201,SUMPRODUCT(MAX((Parts!$A$2:$A$201=$B43)*(ROW(Parts!$A$2:$A$201)-MIN(ROW(Parts!$A$2:$A$201))+1))))))</f>
        <v/>
      </c>
      <c r="N43" s="14" t="str">
        <f>IF(COUNTA($A43:$B43,$D43:$G43)=0,"",IF(AND(ISNUMBER($J43),ISNUMBER($M43)),$J43*$M43,"n/a"))</f>
        <v/>
      </c>
      <c r="O43" s="16" t="str">
        <f>IF(COUNTA($A43:$B43,$D43:$G43)=0,"",IF(OR($A43="",$B43="",SUMPRODUCT(--(Vans!$A$2:$A$51=$A43))=0,SUMPRODUCT(--(Parts!$A$2:$A$201=$B43))=0),"Check ID",IF(SUMPRODUCT(('Van Stock'!$A$2:$A$501=$A43)*('Van Stock'!$B$2:$B$501=$B43))&gt;1,"Duplicate line",IF(OR(NOT(AND(ISNUMBER(D43),N(D43)&gt;=0,N(D43)&lt;=10000,INT(N(D43))=N(D43))),NOT(AND(ISNUMBER(E43),N(E43)&gt;=0,N(E43)&lt;=10000,INT(N(E43))=N(E43))),N($D43)&gt;N($E43),NOT(AND(ISNUMBER(F43),N(F43)&gt;=0,N(F43)&lt;=100000,INT(N(F43))=N(F43))),NOT(AND(ISNUMBER(G43),N(G43)&gt;=18264,N(G43)&lt;=73050))),"Check inputs",IF(AND(ISNUMBER($J43),N($J43)&lt;0),"Check count","OK")))))</f>
        <v/>
      </c>
      <c r="P43" s="15" t="str">
        <f>IF(COUNTA($A43:$B43,$D43:$G43)=0,"",IF(OR($A43="",$B43="",NOT(AND(ISNUMBER(G43),N(G43)&gt;=18264,N(G43)&lt;=73050))),"n/a",SUMPRODUCT(((Movements!$B$2:$B$1001="Used"))*(Movements!$E$2:$E$1001=$A43)*(Movements!$C$2:$C$1001=$B43)*(Movements!$A$2:$A$1001&gt;$G43),Movements!$D$2:$D$1001)))</f>
        <v/>
      </c>
    </row>
    <row r="44" spans="1:16" x14ac:dyDescent="0.25">
      <c r="A44" s="12"/>
      <c r="B44" s="12"/>
      <c r="C44" s="18" t="str">
        <f>IF(COUNTA($A44:$B44,$D44:$G44)=0,"",IF(OR($B44="",SUMPRODUCT(--(Parts!$A$2:$A$201=$B44))=0),"n/a",INDEX(Parts!$B$2:$B$201,SUMPRODUCT(MAX((Parts!$A$2:$A$201=$B44)*(ROW(Parts!$A$2:$A$201)-MIN(ROW(Parts!$A$2:$A$201))+1))))))</f>
        <v/>
      </c>
      <c r="D44" s="19"/>
      <c r="E44" s="19"/>
      <c r="F44" s="19"/>
      <c r="G44" s="20"/>
      <c r="H44" s="15" t="str">
        <f>IF(COUNTA($A44:$B44,$D44:$G44)=0,"",IF(OR($A44="",$B44="",NOT(AND(ISNUMBER(G44),N(G44)&gt;=18264,N(G44)&lt;=73050))),"n/a",SUMPRODUCT(((Movements!$B$2:$B$1001="Used")+(Movements!$B$2:$B$1001="Transfer"))*(Movements!$E$2:$E$1001=$A44)*(Movements!$C$2:$C$1001=$B44)*(Movements!$A$2:$A$1001&gt;$G44),Movements!$D$2:$D$1001)))</f>
        <v/>
      </c>
      <c r="I44" s="15" t="str">
        <f>IF(COUNTA($A44:$B44,$D44:$G44)=0,"",IF(OR($A44="",$B44="",NOT(AND(ISNUMBER(G44),N(G44)&gt;=18264,N(G44)&lt;=73050))),"n/a",SUMPRODUCT(((Movements!$B$2:$B$1001="Restock")+(Movements!$B$2:$B$1001="Transfer"))*(Movements!$F$2:$F$1001=$A44)*(Movements!$C$2:$C$1001=$B44)*(Movements!$A$2:$A$1001&gt;$G44),Movements!$D$2:$D$1001)))</f>
        <v/>
      </c>
      <c r="J44" s="21" t="str">
        <f>IF(COUNTA($A44:$B44,$D44:$G44)=0,"",IF(OR(NOT(ISNUMBER($H44)),NOT(ISNUMBER($F44))),"n/a",$F44-$H44+$I44))</f>
        <v/>
      </c>
      <c r="K44" s="21" t="str">
        <f>IF(COUNTA($A44:$B44,$D44:$G44)=0,"",IF(OR(NOT(ISNUMBER($J44)),NOT(ISNUMBER($D44)),NOT(ISNUMBER($E44))),"n/a",IF($J44&lt;=$D44,$E44-$J44,0)))</f>
        <v/>
      </c>
      <c r="L44" s="16" t="str">
        <f>IF(COUNTA($A44:$B44,$D44:$G44)=0,"",IF(OR(NOT(ISNUMBER($J44)),NOT(ISNUMBER($D44)),NOT(ISNUMBER($E44))),"n/a",IF($J44&lt;0,"Check count",IF($J44&lt;=$D44,"Reorder",IF($J44&gt;$E44,"Over max","OK")))))</f>
        <v/>
      </c>
      <c r="M44" s="14" t="str">
        <f>IF(COUNTA($A44:$B44,$D44:$G44)=0,"",IF(OR($B44="",SUMPRODUCT(--(Parts!$A$2:$A$201=$B44))=0),"n/a",INDEX(Parts!$C$2:$C$201,SUMPRODUCT(MAX((Parts!$A$2:$A$201=$B44)*(ROW(Parts!$A$2:$A$201)-MIN(ROW(Parts!$A$2:$A$201))+1))))))</f>
        <v/>
      </c>
      <c r="N44" s="14" t="str">
        <f>IF(COUNTA($A44:$B44,$D44:$G44)=0,"",IF(AND(ISNUMBER($J44),ISNUMBER($M44)),$J44*$M44,"n/a"))</f>
        <v/>
      </c>
      <c r="O44" s="16" t="str">
        <f>IF(COUNTA($A44:$B44,$D44:$G44)=0,"",IF(OR($A44="",$B44="",SUMPRODUCT(--(Vans!$A$2:$A$51=$A44))=0,SUMPRODUCT(--(Parts!$A$2:$A$201=$B44))=0),"Check ID",IF(SUMPRODUCT(('Van Stock'!$A$2:$A$501=$A44)*('Van Stock'!$B$2:$B$501=$B44))&gt;1,"Duplicate line",IF(OR(NOT(AND(ISNUMBER(D44),N(D44)&gt;=0,N(D44)&lt;=10000,INT(N(D44))=N(D44))),NOT(AND(ISNUMBER(E44),N(E44)&gt;=0,N(E44)&lt;=10000,INT(N(E44))=N(E44))),N($D44)&gt;N($E44),NOT(AND(ISNUMBER(F44),N(F44)&gt;=0,N(F44)&lt;=100000,INT(N(F44))=N(F44))),NOT(AND(ISNUMBER(G44),N(G44)&gt;=18264,N(G44)&lt;=73050))),"Check inputs",IF(AND(ISNUMBER($J44),N($J44)&lt;0),"Check count","OK")))))</f>
        <v/>
      </c>
      <c r="P44" s="15" t="str">
        <f>IF(COUNTA($A44:$B44,$D44:$G44)=0,"",IF(OR($A44="",$B44="",NOT(AND(ISNUMBER(G44),N(G44)&gt;=18264,N(G44)&lt;=73050))),"n/a",SUMPRODUCT(((Movements!$B$2:$B$1001="Used"))*(Movements!$E$2:$E$1001=$A44)*(Movements!$C$2:$C$1001=$B44)*(Movements!$A$2:$A$1001&gt;$G44),Movements!$D$2:$D$1001)))</f>
        <v/>
      </c>
    </row>
    <row r="45" spans="1:16" x14ac:dyDescent="0.25">
      <c r="A45" s="12"/>
      <c r="B45" s="12"/>
      <c r="C45" s="18" t="str">
        <f>IF(COUNTA($A45:$B45,$D45:$G45)=0,"",IF(OR($B45="",SUMPRODUCT(--(Parts!$A$2:$A$201=$B45))=0),"n/a",INDEX(Parts!$B$2:$B$201,SUMPRODUCT(MAX((Parts!$A$2:$A$201=$B45)*(ROW(Parts!$A$2:$A$201)-MIN(ROW(Parts!$A$2:$A$201))+1))))))</f>
        <v/>
      </c>
      <c r="D45" s="19"/>
      <c r="E45" s="19"/>
      <c r="F45" s="19"/>
      <c r="G45" s="20"/>
      <c r="H45" s="15" t="str">
        <f>IF(COUNTA($A45:$B45,$D45:$G45)=0,"",IF(OR($A45="",$B45="",NOT(AND(ISNUMBER(G45),N(G45)&gt;=18264,N(G45)&lt;=73050))),"n/a",SUMPRODUCT(((Movements!$B$2:$B$1001="Used")+(Movements!$B$2:$B$1001="Transfer"))*(Movements!$E$2:$E$1001=$A45)*(Movements!$C$2:$C$1001=$B45)*(Movements!$A$2:$A$1001&gt;$G45),Movements!$D$2:$D$1001)))</f>
        <v/>
      </c>
      <c r="I45" s="15" t="str">
        <f>IF(COUNTA($A45:$B45,$D45:$G45)=0,"",IF(OR($A45="",$B45="",NOT(AND(ISNUMBER(G45),N(G45)&gt;=18264,N(G45)&lt;=73050))),"n/a",SUMPRODUCT(((Movements!$B$2:$B$1001="Restock")+(Movements!$B$2:$B$1001="Transfer"))*(Movements!$F$2:$F$1001=$A45)*(Movements!$C$2:$C$1001=$B45)*(Movements!$A$2:$A$1001&gt;$G45),Movements!$D$2:$D$1001)))</f>
        <v/>
      </c>
      <c r="J45" s="21" t="str">
        <f>IF(COUNTA($A45:$B45,$D45:$G45)=0,"",IF(OR(NOT(ISNUMBER($H45)),NOT(ISNUMBER($F45))),"n/a",$F45-$H45+$I45))</f>
        <v/>
      </c>
      <c r="K45" s="21" t="str">
        <f>IF(COUNTA($A45:$B45,$D45:$G45)=0,"",IF(OR(NOT(ISNUMBER($J45)),NOT(ISNUMBER($D45)),NOT(ISNUMBER($E45))),"n/a",IF($J45&lt;=$D45,$E45-$J45,0)))</f>
        <v/>
      </c>
      <c r="L45" s="16" t="str">
        <f>IF(COUNTA($A45:$B45,$D45:$G45)=0,"",IF(OR(NOT(ISNUMBER($J45)),NOT(ISNUMBER($D45)),NOT(ISNUMBER($E45))),"n/a",IF($J45&lt;0,"Check count",IF($J45&lt;=$D45,"Reorder",IF($J45&gt;$E45,"Over max","OK")))))</f>
        <v/>
      </c>
      <c r="M45" s="14" t="str">
        <f>IF(COUNTA($A45:$B45,$D45:$G45)=0,"",IF(OR($B45="",SUMPRODUCT(--(Parts!$A$2:$A$201=$B45))=0),"n/a",INDEX(Parts!$C$2:$C$201,SUMPRODUCT(MAX((Parts!$A$2:$A$201=$B45)*(ROW(Parts!$A$2:$A$201)-MIN(ROW(Parts!$A$2:$A$201))+1))))))</f>
        <v/>
      </c>
      <c r="N45" s="14" t="str">
        <f>IF(COUNTA($A45:$B45,$D45:$G45)=0,"",IF(AND(ISNUMBER($J45),ISNUMBER($M45)),$J45*$M45,"n/a"))</f>
        <v/>
      </c>
      <c r="O45" s="16" t="str">
        <f>IF(COUNTA($A45:$B45,$D45:$G45)=0,"",IF(OR($A45="",$B45="",SUMPRODUCT(--(Vans!$A$2:$A$51=$A45))=0,SUMPRODUCT(--(Parts!$A$2:$A$201=$B45))=0),"Check ID",IF(SUMPRODUCT(('Van Stock'!$A$2:$A$501=$A45)*('Van Stock'!$B$2:$B$501=$B45))&gt;1,"Duplicate line",IF(OR(NOT(AND(ISNUMBER(D45),N(D45)&gt;=0,N(D45)&lt;=10000,INT(N(D45))=N(D45))),NOT(AND(ISNUMBER(E45),N(E45)&gt;=0,N(E45)&lt;=10000,INT(N(E45))=N(E45))),N($D45)&gt;N($E45),NOT(AND(ISNUMBER(F45),N(F45)&gt;=0,N(F45)&lt;=100000,INT(N(F45))=N(F45))),NOT(AND(ISNUMBER(G45),N(G45)&gt;=18264,N(G45)&lt;=73050))),"Check inputs",IF(AND(ISNUMBER($J45),N($J45)&lt;0),"Check count","OK")))))</f>
        <v/>
      </c>
      <c r="P45" s="15" t="str">
        <f>IF(COUNTA($A45:$B45,$D45:$G45)=0,"",IF(OR($A45="",$B45="",NOT(AND(ISNUMBER(G45),N(G45)&gt;=18264,N(G45)&lt;=73050))),"n/a",SUMPRODUCT(((Movements!$B$2:$B$1001="Used"))*(Movements!$E$2:$E$1001=$A45)*(Movements!$C$2:$C$1001=$B45)*(Movements!$A$2:$A$1001&gt;$G45),Movements!$D$2:$D$1001)))</f>
        <v/>
      </c>
    </row>
    <row r="46" spans="1:16" x14ac:dyDescent="0.25">
      <c r="A46" s="12"/>
      <c r="B46" s="12"/>
      <c r="C46" s="18" t="str">
        <f>IF(COUNTA($A46:$B46,$D46:$G46)=0,"",IF(OR($B46="",SUMPRODUCT(--(Parts!$A$2:$A$201=$B46))=0),"n/a",INDEX(Parts!$B$2:$B$201,SUMPRODUCT(MAX((Parts!$A$2:$A$201=$B46)*(ROW(Parts!$A$2:$A$201)-MIN(ROW(Parts!$A$2:$A$201))+1))))))</f>
        <v/>
      </c>
      <c r="D46" s="19"/>
      <c r="E46" s="19"/>
      <c r="F46" s="19"/>
      <c r="G46" s="20"/>
      <c r="H46" s="15" t="str">
        <f>IF(COUNTA($A46:$B46,$D46:$G46)=0,"",IF(OR($A46="",$B46="",NOT(AND(ISNUMBER(G46),N(G46)&gt;=18264,N(G46)&lt;=73050))),"n/a",SUMPRODUCT(((Movements!$B$2:$B$1001="Used")+(Movements!$B$2:$B$1001="Transfer"))*(Movements!$E$2:$E$1001=$A46)*(Movements!$C$2:$C$1001=$B46)*(Movements!$A$2:$A$1001&gt;$G46),Movements!$D$2:$D$1001)))</f>
        <v/>
      </c>
      <c r="I46" s="15" t="str">
        <f>IF(COUNTA($A46:$B46,$D46:$G46)=0,"",IF(OR($A46="",$B46="",NOT(AND(ISNUMBER(G46),N(G46)&gt;=18264,N(G46)&lt;=73050))),"n/a",SUMPRODUCT(((Movements!$B$2:$B$1001="Restock")+(Movements!$B$2:$B$1001="Transfer"))*(Movements!$F$2:$F$1001=$A46)*(Movements!$C$2:$C$1001=$B46)*(Movements!$A$2:$A$1001&gt;$G46),Movements!$D$2:$D$1001)))</f>
        <v/>
      </c>
      <c r="J46" s="21" t="str">
        <f>IF(COUNTA($A46:$B46,$D46:$G46)=0,"",IF(OR(NOT(ISNUMBER($H46)),NOT(ISNUMBER($F46))),"n/a",$F46-$H46+$I46))</f>
        <v/>
      </c>
      <c r="K46" s="21" t="str">
        <f>IF(COUNTA($A46:$B46,$D46:$G46)=0,"",IF(OR(NOT(ISNUMBER($J46)),NOT(ISNUMBER($D46)),NOT(ISNUMBER($E46))),"n/a",IF($J46&lt;=$D46,$E46-$J46,0)))</f>
        <v/>
      </c>
      <c r="L46" s="16" t="str">
        <f>IF(COUNTA($A46:$B46,$D46:$G46)=0,"",IF(OR(NOT(ISNUMBER($J46)),NOT(ISNUMBER($D46)),NOT(ISNUMBER($E46))),"n/a",IF($J46&lt;0,"Check count",IF($J46&lt;=$D46,"Reorder",IF($J46&gt;$E46,"Over max","OK")))))</f>
        <v/>
      </c>
      <c r="M46" s="14" t="str">
        <f>IF(COUNTA($A46:$B46,$D46:$G46)=0,"",IF(OR($B46="",SUMPRODUCT(--(Parts!$A$2:$A$201=$B46))=0),"n/a",INDEX(Parts!$C$2:$C$201,SUMPRODUCT(MAX((Parts!$A$2:$A$201=$B46)*(ROW(Parts!$A$2:$A$201)-MIN(ROW(Parts!$A$2:$A$201))+1))))))</f>
        <v/>
      </c>
      <c r="N46" s="14" t="str">
        <f>IF(COUNTA($A46:$B46,$D46:$G46)=0,"",IF(AND(ISNUMBER($J46),ISNUMBER($M46)),$J46*$M46,"n/a"))</f>
        <v/>
      </c>
      <c r="O46" s="16" t="str">
        <f>IF(COUNTA($A46:$B46,$D46:$G46)=0,"",IF(OR($A46="",$B46="",SUMPRODUCT(--(Vans!$A$2:$A$51=$A46))=0,SUMPRODUCT(--(Parts!$A$2:$A$201=$B46))=0),"Check ID",IF(SUMPRODUCT(('Van Stock'!$A$2:$A$501=$A46)*('Van Stock'!$B$2:$B$501=$B46))&gt;1,"Duplicate line",IF(OR(NOT(AND(ISNUMBER(D46),N(D46)&gt;=0,N(D46)&lt;=10000,INT(N(D46))=N(D46))),NOT(AND(ISNUMBER(E46),N(E46)&gt;=0,N(E46)&lt;=10000,INT(N(E46))=N(E46))),N($D46)&gt;N($E46),NOT(AND(ISNUMBER(F46),N(F46)&gt;=0,N(F46)&lt;=100000,INT(N(F46))=N(F46))),NOT(AND(ISNUMBER(G46),N(G46)&gt;=18264,N(G46)&lt;=73050))),"Check inputs",IF(AND(ISNUMBER($J46),N($J46)&lt;0),"Check count","OK")))))</f>
        <v/>
      </c>
      <c r="P46" s="15" t="str">
        <f>IF(COUNTA($A46:$B46,$D46:$G46)=0,"",IF(OR($A46="",$B46="",NOT(AND(ISNUMBER(G46),N(G46)&gt;=18264,N(G46)&lt;=73050))),"n/a",SUMPRODUCT(((Movements!$B$2:$B$1001="Used"))*(Movements!$E$2:$E$1001=$A46)*(Movements!$C$2:$C$1001=$B46)*(Movements!$A$2:$A$1001&gt;$G46),Movements!$D$2:$D$1001)))</f>
        <v/>
      </c>
    </row>
    <row r="47" spans="1:16" x14ac:dyDescent="0.25">
      <c r="A47" s="12"/>
      <c r="B47" s="12"/>
      <c r="C47" s="18" t="str">
        <f>IF(COUNTA($A47:$B47,$D47:$G47)=0,"",IF(OR($B47="",SUMPRODUCT(--(Parts!$A$2:$A$201=$B47))=0),"n/a",INDEX(Parts!$B$2:$B$201,SUMPRODUCT(MAX((Parts!$A$2:$A$201=$B47)*(ROW(Parts!$A$2:$A$201)-MIN(ROW(Parts!$A$2:$A$201))+1))))))</f>
        <v/>
      </c>
      <c r="D47" s="19"/>
      <c r="E47" s="19"/>
      <c r="F47" s="19"/>
      <c r="G47" s="20"/>
      <c r="H47" s="15" t="str">
        <f>IF(COUNTA($A47:$B47,$D47:$G47)=0,"",IF(OR($A47="",$B47="",NOT(AND(ISNUMBER(G47),N(G47)&gt;=18264,N(G47)&lt;=73050))),"n/a",SUMPRODUCT(((Movements!$B$2:$B$1001="Used")+(Movements!$B$2:$B$1001="Transfer"))*(Movements!$E$2:$E$1001=$A47)*(Movements!$C$2:$C$1001=$B47)*(Movements!$A$2:$A$1001&gt;$G47),Movements!$D$2:$D$1001)))</f>
        <v/>
      </c>
      <c r="I47" s="15" t="str">
        <f>IF(COUNTA($A47:$B47,$D47:$G47)=0,"",IF(OR($A47="",$B47="",NOT(AND(ISNUMBER(G47),N(G47)&gt;=18264,N(G47)&lt;=73050))),"n/a",SUMPRODUCT(((Movements!$B$2:$B$1001="Restock")+(Movements!$B$2:$B$1001="Transfer"))*(Movements!$F$2:$F$1001=$A47)*(Movements!$C$2:$C$1001=$B47)*(Movements!$A$2:$A$1001&gt;$G47),Movements!$D$2:$D$1001)))</f>
        <v/>
      </c>
      <c r="J47" s="21" t="str">
        <f>IF(COUNTA($A47:$B47,$D47:$G47)=0,"",IF(OR(NOT(ISNUMBER($H47)),NOT(ISNUMBER($F47))),"n/a",$F47-$H47+$I47))</f>
        <v/>
      </c>
      <c r="K47" s="21" t="str">
        <f>IF(COUNTA($A47:$B47,$D47:$G47)=0,"",IF(OR(NOT(ISNUMBER($J47)),NOT(ISNUMBER($D47)),NOT(ISNUMBER($E47))),"n/a",IF($J47&lt;=$D47,$E47-$J47,0)))</f>
        <v/>
      </c>
      <c r="L47" s="16" t="str">
        <f>IF(COUNTA($A47:$B47,$D47:$G47)=0,"",IF(OR(NOT(ISNUMBER($J47)),NOT(ISNUMBER($D47)),NOT(ISNUMBER($E47))),"n/a",IF($J47&lt;0,"Check count",IF($J47&lt;=$D47,"Reorder",IF($J47&gt;$E47,"Over max","OK")))))</f>
        <v/>
      </c>
      <c r="M47" s="14" t="str">
        <f>IF(COUNTA($A47:$B47,$D47:$G47)=0,"",IF(OR($B47="",SUMPRODUCT(--(Parts!$A$2:$A$201=$B47))=0),"n/a",INDEX(Parts!$C$2:$C$201,SUMPRODUCT(MAX((Parts!$A$2:$A$201=$B47)*(ROW(Parts!$A$2:$A$201)-MIN(ROW(Parts!$A$2:$A$201))+1))))))</f>
        <v/>
      </c>
      <c r="N47" s="14" t="str">
        <f>IF(COUNTA($A47:$B47,$D47:$G47)=0,"",IF(AND(ISNUMBER($J47),ISNUMBER($M47)),$J47*$M47,"n/a"))</f>
        <v/>
      </c>
      <c r="O47" s="16" t="str">
        <f>IF(COUNTA($A47:$B47,$D47:$G47)=0,"",IF(OR($A47="",$B47="",SUMPRODUCT(--(Vans!$A$2:$A$51=$A47))=0,SUMPRODUCT(--(Parts!$A$2:$A$201=$B47))=0),"Check ID",IF(SUMPRODUCT(('Van Stock'!$A$2:$A$501=$A47)*('Van Stock'!$B$2:$B$501=$B47))&gt;1,"Duplicate line",IF(OR(NOT(AND(ISNUMBER(D47),N(D47)&gt;=0,N(D47)&lt;=10000,INT(N(D47))=N(D47))),NOT(AND(ISNUMBER(E47),N(E47)&gt;=0,N(E47)&lt;=10000,INT(N(E47))=N(E47))),N($D47)&gt;N($E47),NOT(AND(ISNUMBER(F47),N(F47)&gt;=0,N(F47)&lt;=100000,INT(N(F47))=N(F47))),NOT(AND(ISNUMBER(G47),N(G47)&gt;=18264,N(G47)&lt;=73050))),"Check inputs",IF(AND(ISNUMBER($J47),N($J47)&lt;0),"Check count","OK")))))</f>
        <v/>
      </c>
      <c r="P47" s="15" t="str">
        <f>IF(COUNTA($A47:$B47,$D47:$G47)=0,"",IF(OR($A47="",$B47="",NOT(AND(ISNUMBER(G47),N(G47)&gt;=18264,N(G47)&lt;=73050))),"n/a",SUMPRODUCT(((Movements!$B$2:$B$1001="Used"))*(Movements!$E$2:$E$1001=$A47)*(Movements!$C$2:$C$1001=$B47)*(Movements!$A$2:$A$1001&gt;$G47),Movements!$D$2:$D$1001)))</f>
        <v/>
      </c>
    </row>
    <row r="48" spans="1:16" x14ac:dyDescent="0.25">
      <c r="A48" s="12"/>
      <c r="B48" s="12"/>
      <c r="C48" s="18" t="str">
        <f>IF(COUNTA($A48:$B48,$D48:$G48)=0,"",IF(OR($B48="",SUMPRODUCT(--(Parts!$A$2:$A$201=$B48))=0),"n/a",INDEX(Parts!$B$2:$B$201,SUMPRODUCT(MAX((Parts!$A$2:$A$201=$B48)*(ROW(Parts!$A$2:$A$201)-MIN(ROW(Parts!$A$2:$A$201))+1))))))</f>
        <v/>
      </c>
      <c r="D48" s="19"/>
      <c r="E48" s="19"/>
      <c r="F48" s="19"/>
      <c r="G48" s="20"/>
      <c r="H48" s="15" t="str">
        <f>IF(COUNTA($A48:$B48,$D48:$G48)=0,"",IF(OR($A48="",$B48="",NOT(AND(ISNUMBER(G48),N(G48)&gt;=18264,N(G48)&lt;=73050))),"n/a",SUMPRODUCT(((Movements!$B$2:$B$1001="Used")+(Movements!$B$2:$B$1001="Transfer"))*(Movements!$E$2:$E$1001=$A48)*(Movements!$C$2:$C$1001=$B48)*(Movements!$A$2:$A$1001&gt;$G48),Movements!$D$2:$D$1001)))</f>
        <v/>
      </c>
      <c r="I48" s="15" t="str">
        <f>IF(COUNTA($A48:$B48,$D48:$G48)=0,"",IF(OR($A48="",$B48="",NOT(AND(ISNUMBER(G48),N(G48)&gt;=18264,N(G48)&lt;=73050))),"n/a",SUMPRODUCT(((Movements!$B$2:$B$1001="Restock")+(Movements!$B$2:$B$1001="Transfer"))*(Movements!$F$2:$F$1001=$A48)*(Movements!$C$2:$C$1001=$B48)*(Movements!$A$2:$A$1001&gt;$G48),Movements!$D$2:$D$1001)))</f>
        <v/>
      </c>
      <c r="J48" s="21" t="str">
        <f>IF(COUNTA($A48:$B48,$D48:$G48)=0,"",IF(OR(NOT(ISNUMBER($H48)),NOT(ISNUMBER($F48))),"n/a",$F48-$H48+$I48))</f>
        <v/>
      </c>
      <c r="K48" s="21" t="str">
        <f>IF(COUNTA($A48:$B48,$D48:$G48)=0,"",IF(OR(NOT(ISNUMBER($J48)),NOT(ISNUMBER($D48)),NOT(ISNUMBER($E48))),"n/a",IF($J48&lt;=$D48,$E48-$J48,0)))</f>
        <v/>
      </c>
      <c r="L48" s="16" t="str">
        <f>IF(COUNTA($A48:$B48,$D48:$G48)=0,"",IF(OR(NOT(ISNUMBER($J48)),NOT(ISNUMBER($D48)),NOT(ISNUMBER($E48))),"n/a",IF($J48&lt;0,"Check count",IF($J48&lt;=$D48,"Reorder",IF($J48&gt;$E48,"Over max","OK")))))</f>
        <v/>
      </c>
      <c r="M48" s="14" t="str">
        <f>IF(COUNTA($A48:$B48,$D48:$G48)=0,"",IF(OR($B48="",SUMPRODUCT(--(Parts!$A$2:$A$201=$B48))=0),"n/a",INDEX(Parts!$C$2:$C$201,SUMPRODUCT(MAX((Parts!$A$2:$A$201=$B48)*(ROW(Parts!$A$2:$A$201)-MIN(ROW(Parts!$A$2:$A$201))+1))))))</f>
        <v/>
      </c>
      <c r="N48" s="14" t="str">
        <f>IF(COUNTA($A48:$B48,$D48:$G48)=0,"",IF(AND(ISNUMBER($J48),ISNUMBER($M48)),$J48*$M48,"n/a"))</f>
        <v/>
      </c>
      <c r="O48" s="16" t="str">
        <f>IF(COUNTA($A48:$B48,$D48:$G48)=0,"",IF(OR($A48="",$B48="",SUMPRODUCT(--(Vans!$A$2:$A$51=$A48))=0,SUMPRODUCT(--(Parts!$A$2:$A$201=$B48))=0),"Check ID",IF(SUMPRODUCT(('Van Stock'!$A$2:$A$501=$A48)*('Van Stock'!$B$2:$B$501=$B48))&gt;1,"Duplicate line",IF(OR(NOT(AND(ISNUMBER(D48),N(D48)&gt;=0,N(D48)&lt;=10000,INT(N(D48))=N(D48))),NOT(AND(ISNUMBER(E48),N(E48)&gt;=0,N(E48)&lt;=10000,INT(N(E48))=N(E48))),N($D48)&gt;N($E48),NOT(AND(ISNUMBER(F48),N(F48)&gt;=0,N(F48)&lt;=100000,INT(N(F48))=N(F48))),NOT(AND(ISNUMBER(G48),N(G48)&gt;=18264,N(G48)&lt;=73050))),"Check inputs",IF(AND(ISNUMBER($J48),N($J48)&lt;0),"Check count","OK")))))</f>
        <v/>
      </c>
      <c r="P48" s="15" t="str">
        <f>IF(COUNTA($A48:$B48,$D48:$G48)=0,"",IF(OR($A48="",$B48="",NOT(AND(ISNUMBER(G48),N(G48)&gt;=18264,N(G48)&lt;=73050))),"n/a",SUMPRODUCT(((Movements!$B$2:$B$1001="Used"))*(Movements!$E$2:$E$1001=$A48)*(Movements!$C$2:$C$1001=$B48)*(Movements!$A$2:$A$1001&gt;$G48),Movements!$D$2:$D$1001)))</f>
        <v/>
      </c>
    </row>
    <row r="49" spans="1:16" x14ac:dyDescent="0.25">
      <c r="A49" s="12"/>
      <c r="B49" s="12"/>
      <c r="C49" s="18" t="str">
        <f>IF(COUNTA($A49:$B49,$D49:$G49)=0,"",IF(OR($B49="",SUMPRODUCT(--(Parts!$A$2:$A$201=$B49))=0),"n/a",INDEX(Parts!$B$2:$B$201,SUMPRODUCT(MAX((Parts!$A$2:$A$201=$B49)*(ROW(Parts!$A$2:$A$201)-MIN(ROW(Parts!$A$2:$A$201))+1))))))</f>
        <v/>
      </c>
      <c r="D49" s="19"/>
      <c r="E49" s="19"/>
      <c r="F49" s="19"/>
      <c r="G49" s="20"/>
      <c r="H49" s="15" t="str">
        <f>IF(COUNTA($A49:$B49,$D49:$G49)=0,"",IF(OR($A49="",$B49="",NOT(AND(ISNUMBER(G49),N(G49)&gt;=18264,N(G49)&lt;=73050))),"n/a",SUMPRODUCT(((Movements!$B$2:$B$1001="Used")+(Movements!$B$2:$B$1001="Transfer"))*(Movements!$E$2:$E$1001=$A49)*(Movements!$C$2:$C$1001=$B49)*(Movements!$A$2:$A$1001&gt;$G49),Movements!$D$2:$D$1001)))</f>
        <v/>
      </c>
      <c r="I49" s="15" t="str">
        <f>IF(COUNTA($A49:$B49,$D49:$G49)=0,"",IF(OR($A49="",$B49="",NOT(AND(ISNUMBER(G49),N(G49)&gt;=18264,N(G49)&lt;=73050))),"n/a",SUMPRODUCT(((Movements!$B$2:$B$1001="Restock")+(Movements!$B$2:$B$1001="Transfer"))*(Movements!$F$2:$F$1001=$A49)*(Movements!$C$2:$C$1001=$B49)*(Movements!$A$2:$A$1001&gt;$G49),Movements!$D$2:$D$1001)))</f>
        <v/>
      </c>
      <c r="J49" s="21" t="str">
        <f>IF(COUNTA($A49:$B49,$D49:$G49)=0,"",IF(OR(NOT(ISNUMBER($H49)),NOT(ISNUMBER($F49))),"n/a",$F49-$H49+$I49))</f>
        <v/>
      </c>
      <c r="K49" s="21" t="str">
        <f>IF(COUNTA($A49:$B49,$D49:$G49)=0,"",IF(OR(NOT(ISNUMBER($J49)),NOT(ISNUMBER($D49)),NOT(ISNUMBER($E49))),"n/a",IF($J49&lt;=$D49,$E49-$J49,0)))</f>
        <v/>
      </c>
      <c r="L49" s="16" t="str">
        <f>IF(COUNTA($A49:$B49,$D49:$G49)=0,"",IF(OR(NOT(ISNUMBER($J49)),NOT(ISNUMBER($D49)),NOT(ISNUMBER($E49))),"n/a",IF($J49&lt;0,"Check count",IF($J49&lt;=$D49,"Reorder",IF($J49&gt;$E49,"Over max","OK")))))</f>
        <v/>
      </c>
      <c r="M49" s="14" t="str">
        <f>IF(COUNTA($A49:$B49,$D49:$G49)=0,"",IF(OR($B49="",SUMPRODUCT(--(Parts!$A$2:$A$201=$B49))=0),"n/a",INDEX(Parts!$C$2:$C$201,SUMPRODUCT(MAX((Parts!$A$2:$A$201=$B49)*(ROW(Parts!$A$2:$A$201)-MIN(ROW(Parts!$A$2:$A$201))+1))))))</f>
        <v/>
      </c>
      <c r="N49" s="14" t="str">
        <f>IF(COUNTA($A49:$B49,$D49:$G49)=0,"",IF(AND(ISNUMBER($J49),ISNUMBER($M49)),$J49*$M49,"n/a"))</f>
        <v/>
      </c>
      <c r="O49" s="16" t="str">
        <f>IF(COUNTA($A49:$B49,$D49:$G49)=0,"",IF(OR($A49="",$B49="",SUMPRODUCT(--(Vans!$A$2:$A$51=$A49))=0,SUMPRODUCT(--(Parts!$A$2:$A$201=$B49))=0),"Check ID",IF(SUMPRODUCT(('Van Stock'!$A$2:$A$501=$A49)*('Van Stock'!$B$2:$B$501=$B49))&gt;1,"Duplicate line",IF(OR(NOT(AND(ISNUMBER(D49),N(D49)&gt;=0,N(D49)&lt;=10000,INT(N(D49))=N(D49))),NOT(AND(ISNUMBER(E49),N(E49)&gt;=0,N(E49)&lt;=10000,INT(N(E49))=N(E49))),N($D49)&gt;N($E49),NOT(AND(ISNUMBER(F49),N(F49)&gt;=0,N(F49)&lt;=100000,INT(N(F49))=N(F49))),NOT(AND(ISNUMBER(G49),N(G49)&gt;=18264,N(G49)&lt;=73050))),"Check inputs",IF(AND(ISNUMBER($J49),N($J49)&lt;0),"Check count","OK")))))</f>
        <v/>
      </c>
      <c r="P49" s="15" t="str">
        <f>IF(COUNTA($A49:$B49,$D49:$G49)=0,"",IF(OR($A49="",$B49="",NOT(AND(ISNUMBER(G49),N(G49)&gt;=18264,N(G49)&lt;=73050))),"n/a",SUMPRODUCT(((Movements!$B$2:$B$1001="Used"))*(Movements!$E$2:$E$1001=$A49)*(Movements!$C$2:$C$1001=$B49)*(Movements!$A$2:$A$1001&gt;$G49),Movements!$D$2:$D$1001)))</f>
        <v/>
      </c>
    </row>
    <row r="50" spans="1:16" x14ac:dyDescent="0.25">
      <c r="A50" s="12"/>
      <c r="B50" s="12"/>
      <c r="C50" s="18" t="str">
        <f>IF(COUNTA($A50:$B50,$D50:$G50)=0,"",IF(OR($B50="",SUMPRODUCT(--(Parts!$A$2:$A$201=$B50))=0),"n/a",INDEX(Parts!$B$2:$B$201,SUMPRODUCT(MAX((Parts!$A$2:$A$201=$B50)*(ROW(Parts!$A$2:$A$201)-MIN(ROW(Parts!$A$2:$A$201))+1))))))</f>
        <v/>
      </c>
      <c r="D50" s="19"/>
      <c r="E50" s="19"/>
      <c r="F50" s="19"/>
      <c r="G50" s="20"/>
      <c r="H50" s="15" t="str">
        <f>IF(COUNTA($A50:$B50,$D50:$G50)=0,"",IF(OR($A50="",$B50="",NOT(AND(ISNUMBER(G50),N(G50)&gt;=18264,N(G50)&lt;=73050))),"n/a",SUMPRODUCT(((Movements!$B$2:$B$1001="Used")+(Movements!$B$2:$B$1001="Transfer"))*(Movements!$E$2:$E$1001=$A50)*(Movements!$C$2:$C$1001=$B50)*(Movements!$A$2:$A$1001&gt;$G50),Movements!$D$2:$D$1001)))</f>
        <v/>
      </c>
      <c r="I50" s="15" t="str">
        <f>IF(COUNTA($A50:$B50,$D50:$G50)=0,"",IF(OR($A50="",$B50="",NOT(AND(ISNUMBER(G50),N(G50)&gt;=18264,N(G50)&lt;=73050))),"n/a",SUMPRODUCT(((Movements!$B$2:$B$1001="Restock")+(Movements!$B$2:$B$1001="Transfer"))*(Movements!$F$2:$F$1001=$A50)*(Movements!$C$2:$C$1001=$B50)*(Movements!$A$2:$A$1001&gt;$G50),Movements!$D$2:$D$1001)))</f>
        <v/>
      </c>
      <c r="J50" s="21" t="str">
        <f>IF(COUNTA($A50:$B50,$D50:$G50)=0,"",IF(OR(NOT(ISNUMBER($H50)),NOT(ISNUMBER($F50))),"n/a",$F50-$H50+$I50))</f>
        <v/>
      </c>
      <c r="K50" s="21" t="str">
        <f>IF(COUNTA($A50:$B50,$D50:$G50)=0,"",IF(OR(NOT(ISNUMBER($J50)),NOT(ISNUMBER($D50)),NOT(ISNUMBER($E50))),"n/a",IF($J50&lt;=$D50,$E50-$J50,0)))</f>
        <v/>
      </c>
      <c r="L50" s="16" t="str">
        <f>IF(COUNTA($A50:$B50,$D50:$G50)=0,"",IF(OR(NOT(ISNUMBER($J50)),NOT(ISNUMBER($D50)),NOT(ISNUMBER($E50))),"n/a",IF($J50&lt;0,"Check count",IF($J50&lt;=$D50,"Reorder",IF($J50&gt;$E50,"Over max","OK")))))</f>
        <v/>
      </c>
      <c r="M50" s="14" t="str">
        <f>IF(COUNTA($A50:$B50,$D50:$G50)=0,"",IF(OR($B50="",SUMPRODUCT(--(Parts!$A$2:$A$201=$B50))=0),"n/a",INDEX(Parts!$C$2:$C$201,SUMPRODUCT(MAX((Parts!$A$2:$A$201=$B50)*(ROW(Parts!$A$2:$A$201)-MIN(ROW(Parts!$A$2:$A$201))+1))))))</f>
        <v/>
      </c>
      <c r="N50" s="14" t="str">
        <f>IF(COUNTA($A50:$B50,$D50:$G50)=0,"",IF(AND(ISNUMBER($J50),ISNUMBER($M50)),$J50*$M50,"n/a"))</f>
        <v/>
      </c>
      <c r="O50" s="16" t="str">
        <f>IF(COUNTA($A50:$B50,$D50:$G50)=0,"",IF(OR($A50="",$B50="",SUMPRODUCT(--(Vans!$A$2:$A$51=$A50))=0,SUMPRODUCT(--(Parts!$A$2:$A$201=$B50))=0),"Check ID",IF(SUMPRODUCT(('Van Stock'!$A$2:$A$501=$A50)*('Van Stock'!$B$2:$B$501=$B50))&gt;1,"Duplicate line",IF(OR(NOT(AND(ISNUMBER(D50),N(D50)&gt;=0,N(D50)&lt;=10000,INT(N(D50))=N(D50))),NOT(AND(ISNUMBER(E50),N(E50)&gt;=0,N(E50)&lt;=10000,INT(N(E50))=N(E50))),N($D50)&gt;N($E50),NOT(AND(ISNUMBER(F50),N(F50)&gt;=0,N(F50)&lt;=100000,INT(N(F50))=N(F50))),NOT(AND(ISNUMBER(G50),N(G50)&gt;=18264,N(G50)&lt;=73050))),"Check inputs",IF(AND(ISNUMBER($J50),N($J50)&lt;0),"Check count","OK")))))</f>
        <v/>
      </c>
      <c r="P50" s="15" t="str">
        <f>IF(COUNTA($A50:$B50,$D50:$G50)=0,"",IF(OR($A50="",$B50="",NOT(AND(ISNUMBER(G50),N(G50)&gt;=18264,N(G50)&lt;=73050))),"n/a",SUMPRODUCT(((Movements!$B$2:$B$1001="Used"))*(Movements!$E$2:$E$1001=$A50)*(Movements!$C$2:$C$1001=$B50)*(Movements!$A$2:$A$1001&gt;$G50),Movements!$D$2:$D$1001)))</f>
        <v/>
      </c>
    </row>
    <row r="51" spans="1:16" x14ac:dyDescent="0.25">
      <c r="A51" s="12"/>
      <c r="B51" s="12"/>
      <c r="C51" s="18" t="str">
        <f>IF(COUNTA($A51:$B51,$D51:$G51)=0,"",IF(OR($B51="",SUMPRODUCT(--(Parts!$A$2:$A$201=$B51))=0),"n/a",INDEX(Parts!$B$2:$B$201,SUMPRODUCT(MAX((Parts!$A$2:$A$201=$B51)*(ROW(Parts!$A$2:$A$201)-MIN(ROW(Parts!$A$2:$A$201))+1))))))</f>
        <v/>
      </c>
      <c r="D51" s="19"/>
      <c r="E51" s="19"/>
      <c r="F51" s="19"/>
      <c r="G51" s="20"/>
      <c r="H51" s="15" t="str">
        <f>IF(COUNTA($A51:$B51,$D51:$G51)=0,"",IF(OR($A51="",$B51="",NOT(AND(ISNUMBER(G51),N(G51)&gt;=18264,N(G51)&lt;=73050))),"n/a",SUMPRODUCT(((Movements!$B$2:$B$1001="Used")+(Movements!$B$2:$B$1001="Transfer"))*(Movements!$E$2:$E$1001=$A51)*(Movements!$C$2:$C$1001=$B51)*(Movements!$A$2:$A$1001&gt;$G51),Movements!$D$2:$D$1001)))</f>
        <v/>
      </c>
      <c r="I51" s="15" t="str">
        <f>IF(COUNTA($A51:$B51,$D51:$G51)=0,"",IF(OR($A51="",$B51="",NOT(AND(ISNUMBER(G51),N(G51)&gt;=18264,N(G51)&lt;=73050))),"n/a",SUMPRODUCT(((Movements!$B$2:$B$1001="Restock")+(Movements!$B$2:$B$1001="Transfer"))*(Movements!$F$2:$F$1001=$A51)*(Movements!$C$2:$C$1001=$B51)*(Movements!$A$2:$A$1001&gt;$G51),Movements!$D$2:$D$1001)))</f>
        <v/>
      </c>
      <c r="J51" s="21" t="str">
        <f>IF(COUNTA($A51:$B51,$D51:$G51)=0,"",IF(OR(NOT(ISNUMBER($H51)),NOT(ISNUMBER($F51))),"n/a",$F51-$H51+$I51))</f>
        <v/>
      </c>
      <c r="K51" s="21" t="str">
        <f>IF(COUNTA($A51:$B51,$D51:$G51)=0,"",IF(OR(NOT(ISNUMBER($J51)),NOT(ISNUMBER($D51)),NOT(ISNUMBER($E51))),"n/a",IF($J51&lt;=$D51,$E51-$J51,0)))</f>
        <v/>
      </c>
      <c r="L51" s="16" t="str">
        <f>IF(COUNTA($A51:$B51,$D51:$G51)=0,"",IF(OR(NOT(ISNUMBER($J51)),NOT(ISNUMBER($D51)),NOT(ISNUMBER($E51))),"n/a",IF($J51&lt;0,"Check count",IF($J51&lt;=$D51,"Reorder",IF($J51&gt;$E51,"Over max","OK")))))</f>
        <v/>
      </c>
      <c r="M51" s="14" t="str">
        <f>IF(COUNTA($A51:$B51,$D51:$G51)=0,"",IF(OR($B51="",SUMPRODUCT(--(Parts!$A$2:$A$201=$B51))=0),"n/a",INDEX(Parts!$C$2:$C$201,SUMPRODUCT(MAX((Parts!$A$2:$A$201=$B51)*(ROW(Parts!$A$2:$A$201)-MIN(ROW(Parts!$A$2:$A$201))+1))))))</f>
        <v/>
      </c>
      <c r="N51" s="14" t="str">
        <f>IF(COUNTA($A51:$B51,$D51:$G51)=0,"",IF(AND(ISNUMBER($J51),ISNUMBER($M51)),$J51*$M51,"n/a"))</f>
        <v/>
      </c>
      <c r="O51" s="16" t="str">
        <f>IF(COUNTA($A51:$B51,$D51:$G51)=0,"",IF(OR($A51="",$B51="",SUMPRODUCT(--(Vans!$A$2:$A$51=$A51))=0,SUMPRODUCT(--(Parts!$A$2:$A$201=$B51))=0),"Check ID",IF(SUMPRODUCT(('Van Stock'!$A$2:$A$501=$A51)*('Van Stock'!$B$2:$B$501=$B51))&gt;1,"Duplicate line",IF(OR(NOT(AND(ISNUMBER(D51),N(D51)&gt;=0,N(D51)&lt;=10000,INT(N(D51))=N(D51))),NOT(AND(ISNUMBER(E51),N(E51)&gt;=0,N(E51)&lt;=10000,INT(N(E51))=N(E51))),N($D51)&gt;N($E51),NOT(AND(ISNUMBER(F51),N(F51)&gt;=0,N(F51)&lt;=100000,INT(N(F51))=N(F51))),NOT(AND(ISNUMBER(G51),N(G51)&gt;=18264,N(G51)&lt;=73050))),"Check inputs",IF(AND(ISNUMBER($J51),N($J51)&lt;0),"Check count","OK")))))</f>
        <v/>
      </c>
      <c r="P51" s="15" t="str">
        <f>IF(COUNTA($A51:$B51,$D51:$G51)=0,"",IF(OR($A51="",$B51="",NOT(AND(ISNUMBER(G51),N(G51)&gt;=18264,N(G51)&lt;=73050))),"n/a",SUMPRODUCT(((Movements!$B$2:$B$1001="Used"))*(Movements!$E$2:$E$1001=$A51)*(Movements!$C$2:$C$1001=$B51)*(Movements!$A$2:$A$1001&gt;$G51),Movements!$D$2:$D$1001)))</f>
        <v/>
      </c>
    </row>
    <row r="52" spans="1:16" x14ac:dyDescent="0.25">
      <c r="A52" s="12"/>
      <c r="B52" s="12"/>
      <c r="C52" s="18" t="str">
        <f>IF(COUNTA($A52:$B52,$D52:$G52)=0,"",IF(OR($B52="",SUMPRODUCT(--(Parts!$A$2:$A$201=$B52))=0),"n/a",INDEX(Parts!$B$2:$B$201,SUMPRODUCT(MAX((Parts!$A$2:$A$201=$B52)*(ROW(Parts!$A$2:$A$201)-MIN(ROW(Parts!$A$2:$A$201))+1))))))</f>
        <v/>
      </c>
      <c r="D52" s="19"/>
      <c r="E52" s="19"/>
      <c r="F52" s="19"/>
      <c r="G52" s="20"/>
      <c r="H52" s="15" t="str">
        <f>IF(COUNTA($A52:$B52,$D52:$G52)=0,"",IF(OR($A52="",$B52="",NOT(AND(ISNUMBER(G52),N(G52)&gt;=18264,N(G52)&lt;=73050))),"n/a",SUMPRODUCT(((Movements!$B$2:$B$1001="Used")+(Movements!$B$2:$B$1001="Transfer"))*(Movements!$E$2:$E$1001=$A52)*(Movements!$C$2:$C$1001=$B52)*(Movements!$A$2:$A$1001&gt;$G52),Movements!$D$2:$D$1001)))</f>
        <v/>
      </c>
      <c r="I52" s="15" t="str">
        <f>IF(COUNTA($A52:$B52,$D52:$G52)=0,"",IF(OR($A52="",$B52="",NOT(AND(ISNUMBER(G52),N(G52)&gt;=18264,N(G52)&lt;=73050))),"n/a",SUMPRODUCT(((Movements!$B$2:$B$1001="Restock")+(Movements!$B$2:$B$1001="Transfer"))*(Movements!$F$2:$F$1001=$A52)*(Movements!$C$2:$C$1001=$B52)*(Movements!$A$2:$A$1001&gt;$G52),Movements!$D$2:$D$1001)))</f>
        <v/>
      </c>
      <c r="J52" s="21" t="str">
        <f>IF(COUNTA($A52:$B52,$D52:$G52)=0,"",IF(OR(NOT(ISNUMBER($H52)),NOT(ISNUMBER($F52))),"n/a",$F52-$H52+$I52))</f>
        <v/>
      </c>
      <c r="K52" s="21" t="str">
        <f>IF(COUNTA($A52:$B52,$D52:$G52)=0,"",IF(OR(NOT(ISNUMBER($J52)),NOT(ISNUMBER($D52)),NOT(ISNUMBER($E52))),"n/a",IF($J52&lt;=$D52,$E52-$J52,0)))</f>
        <v/>
      </c>
      <c r="L52" s="16" t="str">
        <f>IF(COUNTA($A52:$B52,$D52:$G52)=0,"",IF(OR(NOT(ISNUMBER($J52)),NOT(ISNUMBER($D52)),NOT(ISNUMBER($E52))),"n/a",IF($J52&lt;0,"Check count",IF($J52&lt;=$D52,"Reorder",IF($J52&gt;$E52,"Over max","OK")))))</f>
        <v/>
      </c>
      <c r="M52" s="14" t="str">
        <f>IF(COUNTA($A52:$B52,$D52:$G52)=0,"",IF(OR($B52="",SUMPRODUCT(--(Parts!$A$2:$A$201=$B52))=0),"n/a",INDEX(Parts!$C$2:$C$201,SUMPRODUCT(MAX((Parts!$A$2:$A$201=$B52)*(ROW(Parts!$A$2:$A$201)-MIN(ROW(Parts!$A$2:$A$201))+1))))))</f>
        <v/>
      </c>
      <c r="N52" s="14" t="str">
        <f>IF(COUNTA($A52:$B52,$D52:$G52)=0,"",IF(AND(ISNUMBER($J52),ISNUMBER($M52)),$J52*$M52,"n/a"))</f>
        <v/>
      </c>
      <c r="O52" s="16" t="str">
        <f>IF(COUNTA($A52:$B52,$D52:$G52)=0,"",IF(OR($A52="",$B52="",SUMPRODUCT(--(Vans!$A$2:$A$51=$A52))=0,SUMPRODUCT(--(Parts!$A$2:$A$201=$B52))=0),"Check ID",IF(SUMPRODUCT(('Van Stock'!$A$2:$A$501=$A52)*('Van Stock'!$B$2:$B$501=$B52))&gt;1,"Duplicate line",IF(OR(NOT(AND(ISNUMBER(D52),N(D52)&gt;=0,N(D52)&lt;=10000,INT(N(D52))=N(D52))),NOT(AND(ISNUMBER(E52),N(E52)&gt;=0,N(E52)&lt;=10000,INT(N(E52))=N(E52))),N($D52)&gt;N($E52),NOT(AND(ISNUMBER(F52),N(F52)&gt;=0,N(F52)&lt;=100000,INT(N(F52))=N(F52))),NOT(AND(ISNUMBER(G52),N(G52)&gt;=18264,N(G52)&lt;=73050))),"Check inputs",IF(AND(ISNUMBER($J52),N($J52)&lt;0),"Check count","OK")))))</f>
        <v/>
      </c>
      <c r="P52" s="15" t="str">
        <f>IF(COUNTA($A52:$B52,$D52:$G52)=0,"",IF(OR($A52="",$B52="",NOT(AND(ISNUMBER(G52),N(G52)&gt;=18264,N(G52)&lt;=73050))),"n/a",SUMPRODUCT(((Movements!$B$2:$B$1001="Used"))*(Movements!$E$2:$E$1001=$A52)*(Movements!$C$2:$C$1001=$B52)*(Movements!$A$2:$A$1001&gt;$G52),Movements!$D$2:$D$1001)))</f>
        <v/>
      </c>
    </row>
    <row r="53" spans="1:16" x14ac:dyDescent="0.25">
      <c r="A53" s="12"/>
      <c r="B53" s="12"/>
      <c r="C53" s="18" t="str">
        <f>IF(COUNTA($A53:$B53,$D53:$G53)=0,"",IF(OR($B53="",SUMPRODUCT(--(Parts!$A$2:$A$201=$B53))=0),"n/a",INDEX(Parts!$B$2:$B$201,SUMPRODUCT(MAX((Parts!$A$2:$A$201=$B53)*(ROW(Parts!$A$2:$A$201)-MIN(ROW(Parts!$A$2:$A$201))+1))))))</f>
        <v/>
      </c>
      <c r="D53" s="19"/>
      <c r="E53" s="19"/>
      <c r="F53" s="19"/>
      <c r="G53" s="20"/>
      <c r="H53" s="15" t="str">
        <f>IF(COUNTA($A53:$B53,$D53:$G53)=0,"",IF(OR($A53="",$B53="",NOT(AND(ISNUMBER(G53),N(G53)&gt;=18264,N(G53)&lt;=73050))),"n/a",SUMPRODUCT(((Movements!$B$2:$B$1001="Used")+(Movements!$B$2:$B$1001="Transfer"))*(Movements!$E$2:$E$1001=$A53)*(Movements!$C$2:$C$1001=$B53)*(Movements!$A$2:$A$1001&gt;$G53),Movements!$D$2:$D$1001)))</f>
        <v/>
      </c>
      <c r="I53" s="15" t="str">
        <f>IF(COUNTA($A53:$B53,$D53:$G53)=0,"",IF(OR($A53="",$B53="",NOT(AND(ISNUMBER(G53),N(G53)&gt;=18264,N(G53)&lt;=73050))),"n/a",SUMPRODUCT(((Movements!$B$2:$B$1001="Restock")+(Movements!$B$2:$B$1001="Transfer"))*(Movements!$F$2:$F$1001=$A53)*(Movements!$C$2:$C$1001=$B53)*(Movements!$A$2:$A$1001&gt;$G53),Movements!$D$2:$D$1001)))</f>
        <v/>
      </c>
      <c r="J53" s="21" t="str">
        <f>IF(COUNTA($A53:$B53,$D53:$G53)=0,"",IF(OR(NOT(ISNUMBER($H53)),NOT(ISNUMBER($F53))),"n/a",$F53-$H53+$I53))</f>
        <v/>
      </c>
      <c r="K53" s="21" t="str">
        <f>IF(COUNTA($A53:$B53,$D53:$G53)=0,"",IF(OR(NOT(ISNUMBER($J53)),NOT(ISNUMBER($D53)),NOT(ISNUMBER($E53))),"n/a",IF($J53&lt;=$D53,$E53-$J53,0)))</f>
        <v/>
      </c>
      <c r="L53" s="16" t="str">
        <f>IF(COUNTA($A53:$B53,$D53:$G53)=0,"",IF(OR(NOT(ISNUMBER($J53)),NOT(ISNUMBER($D53)),NOT(ISNUMBER($E53))),"n/a",IF($J53&lt;0,"Check count",IF($J53&lt;=$D53,"Reorder",IF($J53&gt;$E53,"Over max","OK")))))</f>
        <v/>
      </c>
      <c r="M53" s="14" t="str">
        <f>IF(COUNTA($A53:$B53,$D53:$G53)=0,"",IF(OR($B53="",SUMPRODUCT(--(Parts!$A$2:$A$201=$B53))=0),"n/a",INDEX(Parts!$C$2:$C$201,SUMPRODUCT(MAX((Parts!$A$2:$A$201=$B53)*(ROW(Parts!$A$2:$A$201)-MIN(ROW(Parts!$A$2:$A$201))+1))))))</f>
        <v/>
      </c>
      <c r="N53" s="14" t="str">
        <f>IF(COUNTA($A53:$B53,$D53:$G53)=0,"",IF(AND(ISNUMBER($J53),ISNUMBER($M53)),$J53*$M53,"n/a"))</f>
        <v/>
      </c>
      <c r="O53" s="16" t="str">
        <f>IF(COUNTA($A53:$B53,$D53:$G53)=0,"",IF(OR($A53="",$B53="",SUMPRODUCT(--(Vans!$A$2:$A$51=$A53))=0,SUMPRODUCT(--(Parts!$A$2:$A$201=$B53))=0),"Check ID",IF(SUMPRODUCT(('Van Stock'!$A$2:$A$501=$A53)*('Van Stock'!$B$2:$B$501=$B53))&gt;1,"Duplicate line",IF(OR(NOT(AND(ISNUMBER(D53),N(D53)&gt;=0,N(D53)&lt;=10000,INT(N(D53))=N(D53))),NOT(AND(ISNUMBER(E53),N(E53)&gt;=0,N(E53)&lt;=10000,INT(N(E53))=N(E53))),N($D53)&gt;N($E53),NOT(AND(ISNUMBER(F53),N(F53)&gt;=0,N(F53)&lt;=100000,INT(N(F53))=N(F53))),NOT(AND(ISNUMBER(G53),N(G53)&gt;=18264,N(G53)&lt;=73050))),"Check inputs",IF(AND(ISNUMBER($J53),N($J53)&lt;0),"Check count","OK")))))</f>
        <v/>
      </c>
      <c r="P53" s="15" t="str">
        <f>IF(COUNTA($A53:$B53,$D53:$G53)=0,"",IF(OR($A53="",$B53="",NOT(AND(ISNUMBER(G53),N(G53)&gt;=18264,N(G53)&lt;=73050))),"n/a",SUMPRODUCT(((Movements!$B$2:$B$1001="Used"))*(Movements!$E$2:$E$1001=$A53)*(Movements!$C$2:$C$1001=$B53)*(Movements!$A$2:$A$1001&gt;$G53),Movements!$D$2:$D$1001)))</f>
        <v/>
      </c>
    </row>
    <row r="54" spans="1:16" x14ac:dyDescent="0.25">
      <c r="A54" s="12"/>
      <c r="B54" s="12"/>
      <c r="C54" s="18" t="str">
        <f>IF(COUNTA($A54:$B54,$D54:$G54)=0,"",IF(OR($B54="",SUMPRODUCT(--(Parts!$A$2:$A$201=$B54))=0),"n/a",INDEX(Parts!$B$2:$B$201,SUMPRODUCT(MAX((Parts!$A$2:$A$201=$B54)*(ROW(Parts!$A$2:$A$201)-MIN(ROW(Parts!$A$2:$A$201))+1))))))</f>
        <v/>
      </c>
      <c r="D54" s="19"/>
      <c r="E54" s="19"/>
      <c r="F54" s="19"/>
      <c r="G54" s="20"/>
      <c r="H54" s="15" t="str">
        <f>IF(COUNTA($A54:$B54,$D54:$G54)=0,"",IF(OR($A54="",$B54="",NOT(AND(ISNUMBER(G54),N(G54)&gt;=18264,N(G54)&lt;=73050))),"n/a",SUMPRODUCT(((Movements!$B$2:$B$1001="Used")+(Movements!$B$2:$B$1001="Transfer"))*(Movements!$E$2:$E$1001=$A54)*(Movements!$C$2:$C$1001=$B54)*(Movements!$A$2:$A$1001&gt;$G54),Movements!$D$2:$D$1001)))</f>
        <v/>
      </c>
      <c r="I54" s="15" t="str">
        <f>IF(COUNTA($A54:$B54,$D54:$G54)=0,"",IF(OR($A54="",$B54="",NOT(AND(ISNUMBER(G54),N(G54)&gt;=18264,N(G54)&lt;=73050))),"n/a",SUMPRODUCT(((Movements!$B$2:$B$1001="Restock")+(Movements!$B$2:$B$1001="Transfer"))*(Movements!$F$2:$F$1001=$A54)*(Movements!$C$2:$C$1001=$B54)*(Movements!$A$2:$A$1001&gt;$G54),Movements!$D$2:$D$1001)))</f>
        <v/>
      </c>
      <c r="J54" s="21" t="str">
        <f>IF(COUNTA($A54:$B54,$D54:$G54)=0,"",IF(OR(NOT(ISNUMBER($H54)),NOT(ISNUMBER($F54))),"n/a",$F54-$H54+$I54))</f>
        <v/>
      </c>
      <c r="K54" s="21" t="str">
        <f>IF(COUNTA($A54:$B54,$D54:$G54)=0,"",IF(OR(NOT(ISNUMBER($J54)),NOT(ISNUMBER($D54)),NOT(ISNUMBER($E54))),"n/a",IF($J54&lt;=$D54,$E54-$J54,0)))</f>
        <v/>
      </c>
      <c r="L54" s="16" t="str">
        <f>IF(COUNTA($A54:$B54,$D54:$G54)=0,"",IF(OR(NOT(ISNUMBER($J54)),NOT(ISNUMBER($D54)),NOT(ISNUMBER($E54))),"n/a",IF($J54&lt;0,"Check count",IF($J54&lt;=$D54,"Reorder",IF($J54&gt;$E54,"Over max","OK")))))</f>
        <v/>
      </c>
      <c r="M54" s="14" t="str">
        <f>IF(COUNTA($A54:$B54,$D54:$G54)=0,"",IF(OR($B54="",SUMPRODUCT(--(Parts!$A$2:$A$201=$B54))=0),"n/a",INDEX(Parts!$C$2:$C$201,SUMPRODUCT(MAX((Parts!$A$2:$A$201=$B54)*(ROW(Parts!$A$2:$A$201)-MIN(ROW(Parts!$A$2:$A$201))+1))))))</f>
        <v/>
      </c>
      <c r="N54" s="14" t="str">
        <f>IF(COUNTA($A54:$B54,$D54:$G54)=0,"",IF(AND(ISNUMBER($J54),ISNUMBER($M54)),$J54*$M54,"n/a"))</f>
        <v/>
      </c>
      <c r="O54" s="16" t="str">
        <f>IF(COUNTA($A54:$B54,$D54:$G54)=0,"",IF(OR($A54="",$B54="",SUMPRODUCT(--(Vans!$A$2:$A$51=$A54))=0,SUMPRODUCT(--(Parts!$A$2:$A$201=$B54))=0),"Check ID",IF(SUMPRODUCT(('Van Stock'!$A$2:$A$501=$A54)*('Van Stock'!$B$2:$B$501=$B54))&gt;1,"Duplicate line",IF(OR(NOT(AND(ISNUMBER(D54),N(D54)&gt;=0,N(D54)&lt;=10000,INT(N(D54))=N(D54))),NOT(AND(ISNUMBER(E54),N(E54)&gt;=0,N(E54)&lt;=10000,INT(N(E54))=N(E54))),N($D54)&gt;N($E54),NOT(AND(ISNUMBER(F54),N(F54)&gt;=0,N(F54)&lt;=100000,INT(N(F54))=N(F54))),NOT(AND(ISNUMBER(G54),N(G54)&gt;=18264,N(G54)&lt;=73050))),"Check inputs",IF(AND(ISNUMBER($J54),N($J54)&lt;0),"Check count","OK")))))</f>
        <v/>
      </c>
      <c r="P54" s="15" t="str">
        <f>IF(COUNTA($A54:$B54,$D54:$G54)=0,"",IF(OR($A54="",$B54="",NOT(AND(ISNUMBER(G54),N(G54)&gt;=18264,N(G54)&lt;=73050))),"n/a",SUMPRODUCT(((Movements!$B$2:$B$1001="Used"))*(Movements!$E$2:$E$1001=$A54)*(Movements!$C$2:$C$1001=$B54)*(Movements!$A$2:$A$1001&gt;$G54),Movements!$D$2:$D$1001)))</f>
        <v/>
      </c>
    </row>
    <row r="55" spans="1:16" x14ac:dyDescent="0.25">
      <c r="A55" s="12"/>
      <c r="B55" s="12"/>
      <c r="C55" s="18" t="str">
        <f>IF(COUNTA($A55:$B55,$D55:$G55)=0,"",IF(OR($B55="",SUMPRODUCT(--(Parts!$A$2:$A$201=$B55))=0),"n/a",INDEX(Parts!$B$2:$B$201,SUMPRODUCT(MAX((Parts!$A$2:$A$201=$B55)*(ROW(Parts!$A$2:$A$201)-MIN(ROW(Parts!$A$2:$A$201))+1))))))</f>
        <v/>
      </c>
      <c r="D55" s="19"/>
      <c r="E55" s="19"/>
      <c r="F55" s="19"/>
      <c r="G55" s="20"/>
      <c r="H55" s="15" t="str">
        <f>IF(COUNTA($A55:$B55,$D55:$G55)=0,"",IF(OR($A55="",$B55="",NOT(AND(ISNUMBER(G55),N(G55)&gt;=18264,N(G55)&lt;=73050))),"n/a",SUMPRODUCT(((Movements!$B$2:$B$1001="Used")+(Movements!$B$2:$B$1001="Transfer"))*(Movements!$E$2:$E$1001=$A55)*(Movements!$C$2:$C$1001=$B55)*(Movements!$A$2:$A$1001&gt;$G55),Movements!$D$2:$D$1001)))</f>
        <v/>
      </c>
      <c r="I55" s="15" t="str">
        <f>IF(COUNTA($A55:$B55,$D55:$G55)=0,"",IF(OR($A55="",$B55="",NOT(AND(ISNUMBER(G55),N(G55)&gt;=18264,N(G55)&lt;=73050))),"n/a",SUMPRODUCT(((Movements!$B$2:$B$1001="Restock")+(Movements!$B$2:$B$1001="Transfer"))*(Movements!$F$2:$F$1001=$A55)*(Movements!$C$2:$C$1001=$B55)*(Movements!$A$2:$A$1001&gt;$G55),Movements!$D$2:$D$1001)))</f>
        <v/>
      </c>
      <c r="J55" s="21" t="str">
        <f>IF(COUNTA($A55:$B55,$D55:$G55)=0,"",IF(OR(NOT(ISNUMBER($H55)),NOT(ISNUMBER($F55))),"n/a",$F55-$H55+$I55))</f>
        <v/>
      </c>
      <c r="K55" s="21" t="str">
        <f>IF(COUNTA($A55:$B55,$D55:$G55)=0,"",IF(OR(NOT(ISNUMBER($J55)),NOT(ISNUMBER($D55)),NOT(ISNUMBER($E55))),"n/a",IF($J55&lt;=$D55,$E55-$J55,0)))</f>
        <v/>
      </c>
      <c r="L55" s="16" t="str">
        <f>IF(COUNTA($A55:$B55,$D55:$G55)=0,"",IF(OR(NOT(ISNUMBER($J55)),NOT(ISNUMBER($D55)),NOT(ISNUMBER($E55))),"n/a",IF($J55&lt;0,"Check count",IF($J55&lt;=$D55,"Reorder",IF($J55&gt;$E55,"Over max","OK")))))</f>
        <v/>
      </c>
      <c r="M55" s="14" t="str">
        <f>IF(COUNTA($A55:$B55,$D55:$G55)=0,"",IF(OR($B55="",SUMPRODUCT(--(Parts!$A$2:$A$201=$B55))=0),"n/a",INDEX(Parts!$C$2:$C$201,SUMPRODUCT(MAX((Parts!$A$2:$A$201=$B55)*(ROW(Parts!$A$2:$A$201)-MIN(ROW(Parts!$A$2:$A$201))+1))))))</f>
        <v/>
      </c>
      <c r="N55" s="14" t="str">
        <f>IF(COUNTA($A55:$B55,$D55:$G55)=0,"",IF(AND(ISNUMBER($J55),ISNUMBER($M55)),$J55*$M55,"n/a"))</f>
        <v/>
      </c>
      <c r="O55" s="16" t="str">
        <f>IF(COUNTA($A55:$B55,$D55:$G55)=0,"",IF(OR($A55="",$B55="",SUMPRODUCT(--(Vans!$A$2:$A$51=$A55))=0,SUMPRODUCT(--(Parts!$A$2:$A$201=$B55))=0),"Check ID",IF(SUMPRODUCT(('Van Stock'!$A$2:$A$501=$A55)*('Van Stock'!$B$2:$B$501=$B55))&gt;1,"Duplicate line",IF(OR(NOT(AND(ISNUMBER(D55),N(D55)&gt;=0,N(D55)&lt;=10000,INT(N(D55))=N(D55))),NOT(AND(ISNUMBER(E55),N(E55)&gt;=0,N(E55)&lt;=10000,INT(N(E55))=N(E55))),N($D55)&gt;N($E55),NOT(AND(ISNUMBER(F55),N(F55)&gt;=0,N(F55)&lt;=100000,INT(N(F55))=N(F55))),NOT(AND(ISNUMBER(G55),N(G55)&gt;=18264,N(G55)&lt;=73050))),"Check inputs",IF(AND(ISNUMBER($J55),N($J55)&lt;0),"Check count","OK")))))</f>
        <v/>
      </c>
      <c r="P55" s="15" t="str">
        <f>IF(COUNTA($A55:$B55,$D55:$G55)=0,"",IF(OR($A55="",$B55="",NOT(AND(ISNUMBER(G55),N(G55)&gt;=18264,N(G55)&lt;=73050))),"n/a",SUMPRODUCT(((Movements!$B$2:$B$1001="Used"))*(Movements!$E$2:$E$1001=$A55)*(Movements!$C$2:$C$1001=$B55)*(Movements!$A$2:$A$1001&gt;$G55),Movements!$D$2:$D$1001)))</f>
        <v/>
      </c>
    </row>
    <row r="56" spans="1:16" x14ac:dyDescent="0.25">
      <c r="A56" s="12"/>
      <c r="B56" s="12"/>
      <c r="C56" s="18" t="str">
        <f>IF(COUNTA($A56:$B56,$D56:$G56)=0,"",IF(OR($B56="",SUMPRODUCT(--(Parts!$A$2:$A$201=$B56))=0),"n/a",INDEX(Parts!$B$2:$B$201,SUMPRODUCT(MAX((Parts!$A$2:$A$201=$B56)*(ROW(Parts!$A$2:$A$201)-MIN(ROW(Parts!$A$2:$A$201))+1))))))</f>
        <v/>
      </c>
      <c r="D56" s="19"/>
      <c r="E56" s="19"/>
      <c r="F56" s="19"/>
      <c r="G56" s="20"/>
      <c r="H56" s="15" t="str">
        <f>IF(COUNTA($A56:$B56,$D56:$G56)=0,"",IF(OR($A56="",$B56="",NOT(AND(ISNUMBER(G56),N(G56)&gt;=18264,N(G56)&lt;=73050))),"n/a",SUMPRODUCT(((Movements!$B$2:$B$1001="Used")+(Movements!$B$2:$B$1001="Transfer"))*(Movements!$E$2:$E$1001=$A56)*(Movements!$C$2:$C$1001=$B56)*(Movements!$A$2:$A$1001&gt;$G56),Movements!$D$2:$D$1001)))</f>
        <v/>
      </c>
      <c r="I56" s="15" t="str">
        <f>IF(COUNTA($A56:$B56,$D56:$G56)=0,"",IF(OR($A56="",$B56="",NOT(AND(ISNUMBER(G56),N(G56)&gt;=18264,N(G56)&lt;=73050))),"n/a",SUMPRODUCT(((Movements!$B$2:$B$1001="Restock")+(Movements!$B$2:$B$1001="Transfer"))*(Movements!$F$2:$F$1001=$A56)*(Movements!$C$2:$C$1001=$B56)*(Movements!$A$2:$A$1001&gt;$G56),Movements!$D$2:$D$1001)))</f>
        <v/>
      </c>
      <c r="J56" s="21" t="str">
        <f>IF(COUNTA($A56:$B56,$D56:$G56)=0,"",IF(OR(NOT(ISNUMBER($H56)),NOT(ISNUMBER($F56))),"n/a",$F56-$H56+$I56))</f>
        <v/>
      </c>
      <c r="K56" s="21" t="str">
        <f>IF(COUNTA($A56:$B56,$D56:$G56)=0,"",IF(OR(NOT(ISNUMBER($J56)),NOT(ISNUMBER($D56)),NOT(ISNUMBER($E56))),"n/a",IF($J56&lt;=$D56,$E56-$J56,0)))</f>
        <v/>
      </c>
      <c r="L56" s="16" t="str">
        <f>IF(COUNTA($A56:$B56,$D56:$G56)=0,"",IF(OR(NOT(ISNUMBER($J56)),NOT(ISNUMBER($D56)),NOT(ISNUMBER($E56))),"n/a",IF($J56&lt;0,"Check count",IF($J56&lt;=$D56,"Reorder",IF($J56&gt;$E56,"Over max","OK")))))</f>
        <v/>
      </c>
      <c r="M56" s="14" t="str">
        <f>IF(COUNTA($A56:$B56,$D56:$G56)=0,"",IF(OR($B56="",SUMPRODUCT(--(Parts!$A$2:$A$201=$B56))=0),"n/a",INDEX(Parts!$C$2:$C$201,SUMPRODUCT(MAX((Parts!$A$2:$A$201=$B56)*(ROW(Parts!$A$2:$A$201)-MIN(ROW(Parts!$A$2:$A$201))+1))))))</f>
        <v/>
      </c>
      <c r="N56" s="14" t="str">
        <f>IF(COUNTA($A56:$B56,$D56:$G56)=0,"",IF(AND(ISNUMBER($J56),ISNUMBER($M56)),$J56*$M56,"n/a"))</f>
        <v/>
      </c>
      <c r="O56" s="16" t="str">
        <f>IF(COUNTA($A56:$B56,$D56:$G56)=0,"",IF(OR($A56="",$B56="",SUMPRODUCT(--(Vans!$A$2:$A$51=$A56))=0,SUMPRODUCT(--(Parts!$A$2:$A$201=$B56))=0),"Check ID",IF(SUMPRODUCT(('Van Stock'!$A$2:$A$501=$A56)*('Van Stock'!$B$2:$B$501=$B56))&gt;1,"Duplicate line",IF(OR(NOT(AND(ISNUMBER(D56),N(D56)&gt;=0,N(D56)&lt;=10000,INT(N(D56))=N(D56))),NOT(AND(ISNUMBER(E56),N(E56)&gt;=0,N(E56)&lt;=10000,INT(N(E56))=N(E56))),N($D56)&gt;N($E56),NOT(AND(ISNUMBER(F56),N(F56)&gt;=0,N(F56)&lt;=100000,INT(N(F56))=N(F56))),NOT(AND(ISNUMBER(G56),N(G56)&gt;=18264,N(G56)&lt;=73050))),"Check inputs",IF(AND(ISNUMBER($J56),N($J56)&lt;0),"Check count","OK")))))</f>
        <v/>
      </c>
      <c r="P56" s="15" t="str">
        <f>IF(COUNTA($A56:$B56,$D56:$G56)=0,"",IF(OR($A56="",$B56="",NOT(AND(ISNUMBER(G56),N(G56)&gt;=18264,N(G56)&lt;=73050))),"n/a",SUMPRODUCT(((Movements!$B$2:$B$1001="Used"))*(Movements!$E$2:$E$1001=$A56)*(Movements!$C$2:$C$1001=$B56)*(Movements!$A$2:$A$1001&gt;$G56),Movements!$D$2:$D$1001)))</f>
        <v/>
      </c>
    </row>
    <row r="57" spans="1:16" x14ac:dyDescent="0.25">
      <c r="A57" s="12"/>
      <c r="B57" s="12"/>
      <c r="C57" s="18" t="str">
        <f>IF(COUNTA($A57:$B57,$D57:$G57)=0,"",IF(OR($B57="",SUMPRODUCT(--(Parts!$A$2:$A$201=$B57))=0),"n/a",INDEX(Parts!$B$2:$B$201,SUMPRODUCT(MAX((Parts!$A$2:$A$201=$B57)*(ROW(Parts!$A$2:$A$201)-MIN(ROW(Parts!$A$2:$A$201))+1))))))</f>
        <v/>
      </c>
      <c r="D57" s="19"/>
      <c r="E57" s="19"/>
      <c r="F57" s="19"/>
      <c r="G57" s="20"/>
      <c r="H57" s="15" t="str">
        <f>IF(COUNTA($A57:$B57,$D57:$G57)=0,"",IF(OR($A57="",$B57="",NOT(AND(ISNUMBER(G57),N(G57)&gt;=18264,N(G57)&lt;=73050))),"n/a",SUMPRODUCT(((Movements!$B$2:$B$1001="Used")+(Movements!$B$2:$B$1001="Transfer"))*(Movements!$E$2:$E$1001=$A57)*(Movements!$C$2:$C$1001=$B57)*(Movements!$A$2:$A$1001&gt;$G57),Movements!$D$2:$D$1001)))</f>
        <v/>
      </c>
      <c r="I57" s="15" t="str">
        <f>IF(COUNTA($A57:$B57,$D57:$G57)=0,"",IF(OR($A57="",$B57="",NOT(AND(ISNUMBER(G57),N(G57)&gt;=18264,N(G57)&lt;=73050))),"n/a",SUMPRODUCT(((Movements!$B$2:$B$1001="Restock")+(Movements!$B$2:$B$1001="Transfer"))*(Movements!$F$2:$F$1001=$A57)*(Movements!$C$2:$C$1001=$B57)*(Movements!$A$2:$A$1001&gt;$G57),Movements!$D$2:$D$1001)))</f>
        <v/>
      </c>
      <c r="J57" s="21" t="str">
        <f>IF(COUNTA($A57:$B57,$D57:$G57)=0,"",IF(OR(NOT(ISNUMBER($H57)),NOT(ISNUMBER($F57))),"n/a",$F57-$H57+$I57))</f>
        <v/>
      </c>
      <c r="K57" s="21" t="str">
        <f>IF(COUNTA($A57:$B57,$D57:$G57)=0,"",IF(OR(NOT(ISNUMBER($J57)),NOT(ISNUMBER($D57)),NOT(ISNUMBER($E57))),"n/a",IF($J57&lt;=$D57,$E57-$J57,0)))</f>
        <v/>
      </c>
      <c r="L57" s="16" t="str">
        <f>IF(COUNTA($A57:$B57,$D57:$G57)=0,"",IF(OR(NOT(ISNUMBER($J57)),NOT(ISNUMBER($D57)),NOT(ISNUMBER($E57))),"n/a",IF($J57&lt;0,"Check count",IF($J57&lt;=$D57,"Reorder",IF($J57&gt;$E57,"Over max","OK")))))</f>
        <v/>
      </c>
      <c r="M57" s="14" t="str">
        <f>IF(COUNTA($A57:$B57,$D57:$G57)=0,"",IF(OR($B57="",SUMPRODUCT(--(Parts!$A$2:$A$201=$B57))=0),"n/a",INDEX(Parts!$C$2:$C$201,SUMPRODUCT(MAX((Parts!$A$2:$A$201=$B57)*(ROW(Parts!$A$2:$A$201)-MIN(ROW(Parts!$A$2:$A$201))+1))))))</f>
        <v/>
      </c>
      <c r="N57" s="14" t="str">
        <f>IF(COUNTA($A57:$B57,$D57:$G57)=0,"",IF(AND(ISNUMBER($J57),ISNUMBER($M57)),$J57*$M57,"n/a"))</f>
        <v/>
      </c>
      <c r="O57" s="16" t="str">
        <f>IF(COUNTA($A57:$B57,$D57:$G57)=0,"",IF(OR($A57="",$B57="",SUMPRODUCT(--(Vans!$A$2:$A$51=$A57))=0,SUMPRODUCT(--(Parts!$A$2:$A$201=$B57))=0),"Check ID",IF(SUMPRODUCT(('Van Stock'!$A$2:$A$501=$A57)*('Van Stock'!$B$2:$B$501=$B57))&gt;1,"Duplicate line",IF(OR(NOT(AND(ISNUMBER(D57),N(D57)&gt;=0,N(D57)&lt;=10000,INT(N(D57))=N(D57))),NOT(AND(ISNUMBER(E57),N(E57)&gt;=0,N(E57)&lt;=10000,INT(N(E57))=N(E57))),N($D57)&gt;N($E57),NOT(AND(ISNUMBER(F57),N(F57)&gt;=0,N(F57)&lt;=100000,INT(N(F57))=N(F57))),NOT(AND(ISNUMBER(G57),N(G57)&gt;=18264,N(G57)&lt;=73050))),"Check inputs",IF(AND(ISNUMBER($J57),N($J57)&lt;0),"Check count","OK")))))</f>
        <v/>
      </c>
      <c r="P57" s="15" t="str">
        <f>IF(COUNTA($A57:$B57,$D57:$G57)=0,"",IF(OR($A57="",$B57="",NOT(AND(ISNUMBER(G57),N(G57)&gt;=18264,N(G57)&lt;=73050))),"n/a",SUMPRODUCT(((Movements!$B$2:$B$1001="Used"))*(Movements!$E$2:$E$1001=$A57)*(Movements!$C$2:$C$1001=$B57)*(Movements!$A$2:$A$1001&gt;$G57),Movements!$D$2:$D$1001)))</f>
        <v/>
      </c>
    </row>
    <row r="58" spans="1:16" x14ac:dyDescent="0.25">
      <c r="A58" s="12"/>
      <c r="B58" s="12"/>
      <c r="C58" s="18" t="str">
        <f>IF(COUNTA($A58:$B58,$D58:$G58)=0,"",IF(OR($B58="",SUMPRODUCT(--(Parts!$A$2:$A$201=$B58))=0),"n/a",INDEX(Parts!$B$2:$B$201,SUMPRODUCT(MAX((Parts!$A$2:$A$201=$B58)*(ROW(Parts!$A$2:$A$201)-MIN(ROW(Parts!$A$2:$A$201))+1))))))</f>
        <v/>
      </c>
      <c r="D58" s="19"/>
      <c r="E58" s="19"/>
      <c r="F58" s="19"/>
      <c r="G58" s="20"/>
      <c r="H58" s="15" t="str">
        <f>IF(COUNTA($A58:$B58,$D58:$G58)=0,"",IF(OR($A58="",$B58="",NOT(AND(ISNUMBER(G58),N(G58)&gt;=18264,N(G58)&lt;=73050))),"n/a",SUMPRODUCT(((Movements!$B$2:$B$1001="Used")+(Movements!$B$2:$B$1001="Transfer"))*(Movements!$E$2:$E$1001=$A58)*(Movements!$C$2:$C$1001=$B58)*(Movements!$A$2:$A$1001&gt;$G58),Movements!$D$2:$D$1001)))</f>
        <v/>
      </c>
      <c r="I58" s="15" t="str">
        <f>IF(COUNTA($A58:$B58,$D58:$G58)=0,"",IF(OR($A58="",$B58="",NOT(AND(ISNUMBER(G58),N(G58)&gt;=18264,N(G58)&lt;=73050))),"n/a",SUMPRODUCT(((Movements!$B$2:$B$1001="Restock")+(Movements!$B$2:$B$1001="Transfer"))*(Movements!$F$2:$F$1001=$A58)*(Movements!$C$2:$C$1001=$B58)*(Movements!$A$2:$A$1001&gt;$G58),Movements!$D$2:$D$1001)))</f>
        <v/>
      </c>
      <c r="J58" s="21" t="str">
        <f>IF(COUNTA($A58:$B58,$D58:$G58)=0,"",IF(OR(NOT(ISNUMBER($H58)),NOT(ISNUMBER($F58))),"n/a",$F58-$H58+$I58))</f>
        <v/>
      </c>
      <c r="K58" s="21" t="str">
        <f>IF(COUNTA($A58:$B58,$D58:$G58)=0,"",IF(OR(NOT(ISNUMBER($J58)),NOT(ISNUMBER($D58)),NOT(ISNUMBER($E58))),"n/a",IF($J58&lt;=$D58,$E58-$J58,0)))</f>
        <v/>
      </c>
      <c r="L58" s="16" t="str">
        <f>IF(COUNTA($A58:$B58,$D58:$G58)=0,"",IF(OR(NOT(ISNUMBER($J58)),NOT(ISNUMBER($D58)),NOT(ISNUMBER($E58))),"n/a",IF($J58&lt;0,"Check count",IF($J58&lt;=$D58,"Reorder",IF($J58&gt;$E58,"Over max","OK")))))</f>
        <v/>
      </c>
      <c r="M58" s="14" t="str">
        <f>IF(COUNTA($A58:$B58,$D58:$G58)=0,"",IF(OR($B58="",SUMPRODUCT(--(Parts!$A$2:$A$201=$B58))=0),"n/a",INDEX(Parts!$C$2:$C$201,SUMPRODUCT(MAX((Parts!$A$2:$A$201=$B58)*(ROW(Parts!$A$2:$A$201)-MIN(ROW(Parts!$A$2:$A$201))+1))))))</f>
        <v/>
      </c>
      <c r="N58" s="14" t="str">
        <f>IF(COUNTA($A58:$B58,$D58:$G58)=0,"",IF(AND(ISNUMBER($J58),ISNUMBER($M58)),$J58*$M58,"n/a"))</f>
        <v/>
      </c>
      <c r="O58" s="16" t="str">
        <f>IF(COUNTA($A58:$B58,$D58:$G58)=0,"",IF(OR($A58="",$B58="",SUMPRODUCT(--(Vans!$A$2:$A$51=$A58))=0,SUMPRODUCT(--(Parts!$A$2:$A$201=$B58))=0),"Check ID",IF(SUMPRODUCT(('Van Stock'!$A$2:$A$501=$A58)*('Van Stock'!$B$2:$B$501=$B58))&gt;1,"Duplicate line",IF(OR(NOT(AND(ISNUMBER(D58),N(D58)&gt;=0,N(D58)&lt;=10000,INT(N(D58))=N(D58))),NOT(AND(ISNUMBER(E58),N(E58)&gt;=0,N(E58)&lt;=10000,INT(N(E58))=N(E58))),N($D58)&gt;N($E58),NOT(AND(ISNUMBER(F58),N(F58)&gt;=0,N(F58)&lt;=100000,INT(N(F58))=N(F58))),NOT(AND(ISNUMBER(G58),N(G58)&gt;=18264,N(G58)&lt;=73050))),"Check inputs",IF(AND(ISNUMBER($J58),N($J58)&lt;0),"Check count","OK")))))</f>
        <v/>
      </c>
      <c r="P58" s="15" t="str">
        <f>IF(COUNTA($A58:$B58,$D58:$G58)=0,"",IF(OR($A58="",$B58="",NOT(AND(ISNUMBER(G58),N(G58)&gt;=18264,N(G58)&lt;=73050))),"n/a",SUMPRODUCT(((Movements!$B$2:$B$1001="Used"))*(Movements!$E$2:$E$1001=$A58)*(Movements!$C$2:$C$1001=$B58)*(Movements!$A$2:$A$1001&gt;$G58),Movements!$D$2:$D$1001)))</f>
        <v/>
      </c>
    </row>
    <row r="59" spans="1:16" x14ac:dyDescent="0.25">
      <c r="A59" s="12"/>
      <c r="B59" s="12"/>
      <c r="C59" s="18" t="str">
        <f>IF(COUNTA($A59:$B59,$D59:$G59)=0,"",IF(OR($B59="",SUMPRODUCT(--(Parts!$A$2:$A$201=$B59))=0),"n/a",INDEX(Parts!$B$2:$B$201,SUMPRODUCT(MAX((Parts!$A$2:$A$201=$B59)*(ROW(Parts!$A$2:$A$201)-MIN(ROW(Parts!$A$2:$A$201))+1))))))</f>
        <v/>
      </c>
      <c r="D59" s="19"/>
      <c r="E59" s="19"/>
      <c r="F59" s="19"/>
      <c r="G59" s="20"/>
      <c r="H59" s="15" t="str">
        <f>IF(COUNTA($A59:$B59,$D59:$G59)=0,"",IF(OR($A59="",$B59="",NOT(AND(ISNUMBER(G59),N(G59)&gt;=18264,N(G59)&lt;=73050))),"n/a",SUMPRODUCT(((Movements!$B$2:$B$1001="Used")+(Movements!$B$2:$B$1001="Transfer"))*(Movements!$E$2:$E$1001=$A59)*(Movements!$C$2:$C$1001=$B59)*(Movements!$A$2:$A$1001&gt;$G59),Movements!$D$2:$D$1001)))</f>
        <v/>
      </c>
      <c r="I59" s="15" t="str">
        <f>IF(COUNTA($A59:$B59,$D59:$G59)=0,"",IF(OR($A59="",$B59="",NOT(AND(ISNUMBER(G59),N(G59)&gt;=18264,N(G59)&lt;=73050))),"n/a",SUMPRODUCT(((Movements!$B$2:$B$1001="Restock")+(Movements!$B$2:$B$1001="Transfer"))*(Movements!$F$2:$F$1001=$A59)*(Movements!$C$2:$C$1001=$B59)*(Movements!$A$2:$A$1001&gt;$G59),Movements!$D$2:$D$1001)))</f>
        <v/>
      </c>
      <c r="J59" s="21" t="str">
        <f>IF(COUNTA($A59:$B59,$D59:$G59)=0,"",IF(OR(NOT(ISNUMBER($H59)),NOT(ISNUMBER($F59))),"n/a",$F59-$H59+$I59))</f>
        <v/>
      </c>
      <c r="K59" s="21" t="str">
        <f>IF(COUNTA($A59:$B59,$D59:$G59)=0,"",IF(OR(NOT(ISNUMBER($J59)),NOT(ISNUMBER($D59)),NOT(ISNUMBER($E59))),"n/a",IF($J59&lt;=$D59,$E59-$J59,0)))</f>
        <v/>
      </c>
      <c r="L59" s="16" t="str">
        <f>IF(COUNTA($A59:$B59,$D59:$G59)=0,"",IF(OR(NOT(ISNUMBER($J59)),NOT(ISNUMBER($D59)),NOT(ISNUMBER($E59))),"n/a",IF($J59&lt;0,"Check count",IF($J59&lt;=$D59,"Reorder",IF($J59&gt;$E59,"Over max","OK")))))</f>
        <v/>
      </c>
      <c r="M59" s="14" t="str">
        <f>IF(COUNTA($A59:$B59,$D59:$G59)=0,"",IF(OR($B59="",SUMPRODUCT(--(Parts!$A$2:$A$201=$B59))=0),"n/a",INDEX(Parts!$C$2:$C$201,SUMPRODUCT(MAX((Parts!$A$2:$A$201=$B59)*(ROW(Parts!$A$2:$A$201)-MIN(ROW(Parts!$A$2:$A$201))+1))))))</f>
        <v/>
      </c>
      <c r="N59" s="14" t="str">
        <f>IF(COUNTA($A59:$B59,$D59:$G59)=0,"",IF(AND(ISNUMBER($J59),ISNUMBER($M59)),$J59*$M59,"n/a"))</f>
        <v/>
      </c>
      <c r="O59" s="16" t="str">
        <f>IF(COUNTA($A59:$B59,$D59:$G59)=0,"",IF(OR($A59="",$B59="",SUMPRODUCT(--(Vans!$A$2:$A$51=$A59))=0,SUMPRODUCT(--(Parts!$A$2:$A$201=$B59))=0),"Check ID",IF(SUMPRODUCT(('Van Stock'!$A$2:$A$501=$A59)*('Van Stock'!$B$2:$B$501=$B59))&gt;1,"Duplicate line",IF(OR(NOT(AND(ISNUMBER(D59),N(D59)&gt;=0,N(D59)&lt;=10000,INT(N(D59))=N(D59))),NOT(AND(ISNUMBER(E59),N(E59)&gt;=0,N(E59)&lt;=10000,INT(N(E59))=N(E59))),N($D59)&gt;N($E59),NOT(AND(ISNUMBER(F59),N(F59)&gt;=0,N(F59)&lt;=100000,INT(N(F59))=N(F59))),NOT(AND(ISNUMBER(G59),N(G59)&gt;=18264,N(G59)&lt;=73050))),"Check inputs",IF(AND(ISNUMBER($J59),N($J59)&lt;0),"Check count","OK")))))</f>
        <v/>
      </c>
      <c r="P59" s="15" t="str">
        <f>IF(COUNTA($A59:$B59,$D59:$G59)=0,"",IF(OR($A59="",$B59="",NOT(AND(ISNUMBER(G59),N(G59)&gt;=18264,N(G59)&lt;=73050))),"n/a",SUMPRODUCT(((Movements!$B$2:$B$1001="Used"))*(Movements!$E$2:$E$1001=$A59)*(Movements!$C$2:$C$1001=$B59)*(Movements!$A$2:$A$1001&gt;$G59),Movements!$D$2:$D$1001)))</f>
        <v/>
      </c>
    </row>
    <row r="60" spans="1:16" x14ac:dyDescent="0.25">
      <c r="A60" s="12"/>
      <c r="B60" s="12"/>
      <c r="C60" s="18" t="str">
        <f>IF(COUNTA($A60:$B60,$D60:$G60)=0,"",IF(OR($B60="",SUMPRODUCT(--(Parts!$A$2:$A$201=$B60))=0),"n/a",INDEX(Parts!$B$2:$B$201,SUMPRODUCT(MAX((Parts!$A$2:$A$201=$B60)*(ROW(Parts!$A$2:$A$201)-MIN(ROW(Parts!$A$2:$A$201))+1))))))</f>
        <v/>
      </c>
      <c r="D60" s="19"/>
      <c r="E60" s="19"/>
      <c r="F60" s="19"/>
      <c r="G60" s="20"/>
      <c r="H60" s="15" t="str">
        <f>IF(COUNTA($A60:$B60,$D60:$G60)=0,"",IF(OR($A60="",$B60="",NOT(AND(ISNUMBER(G60),N(G60)&gt;=18264,N(G60)&lt;=73050))),"n/a",SUMPRODUCT(((Movements!$B$2:$B$1001="Used")+(Movements!$B$2:$B$1001="Transfer"))*(Movements!$E$2:$E$1001=$A60)*(Movements!$C$2:$C$1001=$B60)*(Movements!$A$2:$A$1001&gt;$G60),Movements!$D$2:$D$1001)))</f>
        <v/>
      </c>
      <c r="I60" s="15" t="str">
        <f>IF(COUNTA($A60:$B60,$D60:$G60)=0,"",IF(OR($A60="",$B60="",NOT(AND(ISNUMBER(G60),N(G60)&gt;=18264,N(G60)&lt;=73050))),"n/a",SUMPRODUCT(((Movements!$B$2:$B$1001="Restock")+(Movements!$B$2:$B$1001="Transfer"))*(Movements!$F$2:$F$1001=$A60)*(Movements!$C$2:$C$1001=$B60)*(Movements!$A$2:$A$1001&gt;$G60),Movements!$D$2:$D$1001)))</f>
        <v/>
      </c>
      <c r="J60" s="21" t="str">
        <f>IF(COUNTA($A60:$B60,$D60:$G60)=0,"",IF(OR(NOT(ISNUMBER($H60)),NOT(ISNUMBER($F60))),"n/a",$F60-$H60+$I60))</f>
        <v/>
      </c>
      <c r="K60" s="21" t="str">
        <f>IF(COUNTA($A60:$B60,$D60:$G60)=0,"",IF(OR(NOT(ISNUMBER($J60)),NOT(ISNUMBER($D60)),NOT(ISNUMBER($E60))),"n/a",IF($J60&lt;=$D60,$E60-$J60,0)))</f>
        <v/>
      </c>
      <c r="L60" s="16" t="str">
        <f>IF(COUNTA($A60:$B60,$D60:$G60)=0,"",IF(OR(NOT(ISNUMBER($J60)),NOT(ISNUMBER($D60)),NOT(ISNUMBER($E60))),"n/a",IF($J60&lt;0,"Check count",IF($J60&lt;=$D60,"Reorder",IF($J60&gt;$E60,"Over max","OK")))))</f>
        <v/>
      </c>
      <c r="M60" s="14" t="str">
        <f>IF(COUNTA($A60:$B60,$D60:$G60)=0,"",IF(OR($B60="",SUMPRODUCT(--(Parts!$A$2:$A$201=$B60))=0),"n/a",INDEX(Parts!$C$2:$C$201,SUMPRODUCT(MAX((Parts!$A$2:$A$201=$B60)*(ROW(Parts!$A$2:$A$201)-MIN(ROW(Parts!$A$2:$A$201))+1))))))</f>
        <v/>
      </c>
      <c r="N60" s="14" t="str">
        <f>IF(COUNTA($A60:$B60,$D60:$G60)=0,"",IF(AND(ISNUMBER($J60),ISNUMBER($M60)),$J60*$M60,"n/a"))</f>
        <v/>
      </c>
      <c r="O60" s="16" t="str">
        <f>IF(COUNTA($A60:$B60,$D60:$G60)=0,"",IF(OR($A60="",$B60="",SUMPRODUCT(--(Vans!$A$2:$A$51=$A60))=0,SUMPRODUCT(--(Parts!$A$2:$A$201=$B60))=0),"Check ID",IF(SUMPRODUCT(('Van Stock'!$A$2:$A$501=$A60)*('Van Stock'!$B$2:$B$501=$B60))&gt;1,"Duplicate line",IF(OR(NOT(AND(ISNUMBER(D60),N(D60)&gt;=0,N(D60)&lt;=10000,INT(N(D60))=N(D60))),NOT(AND(ISNUMBER(E60),N(E60)&gt;=0,N(E60)&lt;=10000,INT(N(E60))=N(E60))),N($D60)&gt;N($E60),NOT(AND(ISNUMBER(F60),N(F60)&gt;=0,N(F60)&lt;=100000,INT(N(F60))=N(F60))),NOT(AND(ISNUMBER(G60),N(G60)&gt;=18264,N(G60)&lt;=73050))),"Check inputs",IF(AND(ISNUMBER($J60),N($J60)&lt;0),"Check count","OK")))))</f>
        <v/>
      </c>
      <c r="P60" s="15" t="str">
        <f>IF(COUNTA($A60:$B60,$D60:$G60)=0,"",IF(OR($A60="",$B60="",NOT(AND(ISNUMBER(G60),N(G60)&gt;=18264,N(G60)&lt;=73050))),"n/a",SUMPRODUCT(((Movements!$B$2:$B$1001="Used"))*(Movements!$E$2:$E$1001=$A60)*(Movements!$C$2:$C$1001=$B60)*(Movements!$A$2:$A$1001&gt;$G60),Movements!$D$2:$D$1001)))</f>
        <v/>
      </c>
    </row>
    <row r="61" spans="1:16" x14ac:dyDescent="0.25">
      <c r="A61" s="12"/>
      <c r="B61" s="12"/>
      <c r="C61" s="18" t="str">
        <f>IF(COUNTA($A61:$B61,$D61:$G61)=0,"",IF(OR($B61="",SUMPRODUCT(--(Parts!$A$2:$A$201=$B61))=0),"n/a",INDEX(Parts!$B$2:$B$201,SUMPRODUCT(MAX((Parts!$A$2:$A$201=$B61)*(ROW(Parts!$A$2:$A$201)-MIN(ROW(Parts!$A$2:$A$201))+1))))))</f>
        <v/>
      </c>
      <c r="D61" s="19"/>
      <c r="E61" s="19"/>
      <c r="F61" s="19"/>
      <c r="G61" s="20"/>
      <c r="H61" s="15" t="str">
        <f>IF(COUNTA($A61:$B61,$D61:$G61)=0,"",IF(OR($A61="",$B61="",NOT(AND(ISNUMBER(G61),N(G61)&gt;=18264,N(G61)&lt;=73050))),"n/a",SUMPRODUCT(((Movements!$B$2:$B$1001="Used")+(Movements!$B$2:$B$1001="Transfer"))*(Movements!$E$2:$E$1001=$A61)*(Movements!$C$2:$C$1001=$B61)*(Movements!$A$2:$A$1001&gt;$G61),Movements!$D$2:$D$1001)))</f>
        <v/>
      </c>
      <c r="I61" s="15" t="str">
        <f>IF(COUNTA($A61:$B61,$D61:$G61)=0,"",IF(OR($A61="",$B61="",NOT(AND(ISNUMBER(G61),N(G61)&gt;=18264,N(G61)&lt;=73050))),"n/a",SUMPRODUCT(((Movements!$B$2:$B$1001="Restock")+(Movements!$B$2:$B$1001="Transfer"))*(Movements!$F$2:$F$1001=$A61)*(Movements!$C$2:$C$1001=$B61)*(Movements!$A$2:$A$1001&gt;$G61),Movements!$D$2:$D$1001)))</f>
        <v/>
      </c>
      <c r="J61" s="21" t="str">
        <f>IF(COUNTA($A61:$B61,$D61:$G61)=0,"",IF(OR(NOT(ISNUMBER($H61)),NOT(ISNUMBER($F61))),"n/a",$F61-$H61+$I61))</f>
        <v/>
      </c>
      <c r="K61" s="21" t="str">
        <f>IF(COUNTA($A61:$B61,$D61:$G61)=0,"",IF(OR(NOT(ISNUMBER($J61)),NOT(ISNUMBER($D61)),NOT(ISNUMBER($E61))),"n/a",IF($J61&lt;=$D61,$E61-$J61,0)))</f>
        <v/>
      </c>
      <c r="L61" s="16" t="str">
        <f>IF(COUNTA($A61:$B61,$D61:$G61)=0,"",IF(OR(NOT(ISNUMBER($J61)),NOT(ISNUMBER($D61)),NOT(ISNUMBER($E61))),"n/a",IF($J61&lt;0,"Check count",IF($J61&lt;=$D61,"Reorder",IF($J61&gt;$E61,"Over max","OK")))))</f>
        <v/>
      </c>
      <c r="M61" s="14" t="str">
        <f>IF(COUNTA($A61:$B61,$D61:$G61)=0,"",IF(OR($B61="",SUMPRODUCT(--(Parts!$A$2:$A$201=$B61))=0),"n/a",INDEX(Parts!$C$2:$C$201,SUMPRODUCT(MAX((Parts!$A$2:$A$201=$B61)*(ROW(Parts!$A$2:$A$201)-MIN(ROW(Parts!$A$2:$A$201))+1))))))</f>
        <v/>
      </c>
      <c r="N61" s="14" t="str">
        <f>IF(COUNTA($A61:$B61,$D61:$G61)=0,"",IF(AND(ISNUMBER($J61),ISNUMBER($M61)),$J61*$M61,"n/a"))</f>
        <v/>
      </c>
      <c r="O61" s="16" t="str">
        <f>IF(COUNTA($A61:$B61,$D61:$G61)=0,"",IF(OR($A61="",$B61="",SUMPRODUCT(--(Vans!$A$2:$A$51=$A61))=0,SUMPRODUCT(--(Parts!$A$2:$A$201=$B61))=0),"Check ID",IF(SUMPRODUCT(('Van Stock'!$A$2:$A$501=$A61)*('Van Stock'!$B$2:$B$501=$B61))&gt;1,"Duplicate line",IF(OR(NOT(AND(ISNUMBER(D61),N(D61)&gt;=0,N(D61)&lt;=10000,INT(N(D61))=N(D61))),NOT(AND(ISNUMBER(E61),N(E61)&gt;=0,N(E61)&lt;=10000,INT(N(E61))=N(E61))),N($D61)&gt;N($E61),NOT(AND(ISNUMBER(F61),N(F61)&gt;=0,N(F61)&lt;=100000,INT(N(F61))=N(F61))),NOT(AND(ISNUMBER(G61),N(G61)&gt;=18264,N(G61)&lt;=73050))),"Check inputs",IF(AND(ISNUMBER($J61),N($J61)&lt;0),"Check count","OK")))))</f>
        <v/>
      </c>
      <c r="P61" s="15" t="str">
        <f>IF(COUNTA($A61:$B61,$D61:$G61)=0,"",IF(OR($A61="",$B61="",NOT(AND(ISNUMBER(G61),N(G61)&gt;=18264,N(G61)&lt;=73050))),"n/a",SUMPRODUCT(((Movements!$B$2:$B$1001="Used"))*(Movements!$E$2:$E$1001=$A61)*(Movements!$C$2:$C$1001=$B61)*(Movements!$A$2:$A$1001&gt;$G61),Movements!$D$2:$D$1001)))</f>
        <v/>
      </c>
    </row>
    <row r="62" spans="1:16" x14ac:dyDescent="0.25">
      <c r="A62" s="12"/>
      <c r="B62" s="12"/>
      <c r="C62" s="18" t="str">
        <f>IF(COUNTA($A62:$B62,$D62:$G62)=0,"",IF(OR($B62="",SUMPRODUCT(--(Parts!$A$2:$A$201=$B62))=0),"n/a",INDEX(Parts!$B$2:$B$201,SUMPRODUCT(MAX((Parts!$A$2:$A$201=$B62)*(ROW(Parts!$A$2:$A$201)-MIN(ROW(Parts!$A$2:$A$201))+1))))))</f>
        <v/>
      </c>
      <c r="D62" s="19"/>
      <c r="E62" s="19"/>
      <c r="F62" s="19"/>
      <c r="G62" s="20"/>
      <c r="H62" s="15" t="str">
        <f>IF(COUNTA($A62:$B62,$D62:$G62)=0,"",IF(OR($A62="",$B62="",NOT(AND(ISNUMBER(G62),N(G62)&gt;=18264,N(G62)&lt;=73050))),"n/a",SUMPRODUCT(((Movements!$B$2:$B$1001="Used")+(Movements!$B$2:$B$1001="Transfer"))*(Movements!$E$2:$E$1001=$A62)*(Movements!$C$2:$C$1001=$B62)*(Movements!$A$2:$A$1001&gt;$G62),Movements!$D$2:$D$1001)))</f>
        <v/>
      </c>
      <c r="I62" s="15" t="str">
        <f>IF(COUNTA($A62:$B62,$D62:$G62)=0,"",IF(OR($A62="",$B62="",NOT(AND(ISNUMBER(G62),N(G62)&gt;=18264,N(G62)&lt;=73050))),"n/a",SUMPRODUCT(((Movements!$B$2:$B$1001="Restock")+(Movements!$B$2:$B$1001="Transfer"))*(Movements!$F$2:$F$1001=$A62)*(Movements!$C$2:$C$1001=$B62)*(Movements!$A$2:$A$1001&gt;$G62),Movements!$D$2:$D$1001)))</f>
        <v/>
      </c>
      <c r="J62" s="21" t="str">
        <f>IF(COUNTA($A62:$B62,$D62:$G62)=0,"",IF(OR(NOT(ISNUMBER($H62)),NOT(ISNUMBER($F62))),"n/a",$F62-$H62+$I62))</f>
        <v/>
      </c>
      <c r="K62" s="21" t="str">
        <f>IF(COUNTA($A62:$B62,$D62:$G62)=0,"",IF(OR(NOT(ISNUMBER($J62)),NOT(ISNUMBER($D62)),NOT(ISNUMBER($E62))),"n/a",IF($J62&lt;=$D62,$E62-$J62,0)))</f>
        <v/>
      </c>
      <c r="L62" s="16" t="str">
        <f>IF(COUNTA($A62:$B62,$D62:$G62)=0,"",IF(OR(NOT(ISNUMBER($J62)),NOT(ISNUMBER($D62)),NOT(ISNUMBER($E62))),"n/a",IF($J62&lt;0,"Check count",IF($J62&lt;=$D62,"Reorder",IF($J62&gt;$E62,"Over max","OK")))))</f>
        <v/>
      </c>
      <c r="M62" s="14" t="str">
        <f>IF(COUNTA($A62:$B62,$D62:$G62)=0,"",IF(OR($B62="",SUMPRODUCT(--(Parts!$A$2:$A$201=$B62))=0),"n/a",INDEX(Parts!$C$2:$C$201,SUMPRODUCT(MAX((Parts!$A$2:$A$201=$B62)*(ROW(Parts!$A$2:$A$201)-MIN(ROW(Parts!$A$2:$A$201))+1))))))</f>
        <v/>
      </c>
      <c r="N62" s="14" t="str">
        <f>IF(COUNTA($A62:$B62,$D62:$G62)=0,"",IF(AND(ISNUMBER($J62),ISNUMBER($M62)),$J62*$M62,"n/a"))</f>
        <v/>
      </c>
      <c r="O62" s="16" t="str">
        <f>IF(COUNTA($A62:$B62,$D62:$G62)=0,"",IF(OR($A62="",$B62="",SUMPRODUCT(--(Vans!$A$2:$A$51=$A62))=0,SUMPRODUCT(--(Parts!$A$2:$A$201=$B62))=0),"Check ID",IF(SUMPRODUCT(('Van Stock'!$A$2:$A$501=$A62)*('Van Stock'!$B$2:$B$501=$B62))&gt;1,"Duplicate line",IF(OR(NOT(AND(ISNUMBER(D62),N(D62)&gt;=0,N(D62)&lt;=10000,INT(N(D62))=N(D62))),NOT(AND(ISNUMBER(E62),N(E62)&gt;=0,N(E62)&lt;=10000,INT(N(E62))=N(E62))),N($D62)&gt;N($E62),NOT(AND(ISNUMBER(F62),N(F62)&gt;=0,N(F62)&lt;=100000,INT(N(F62))=N(F62))),NOT(AND(ISNUMBER(G62),N(G62)&gt;=18264,N(G62)&lt;=73050))),"Check inputs",IF(AND(ISNUMBER($J62),N($J62)&lt;0),"Check count","OK")))))</f>
        <v/>
      </c>
      <c r="P62" s="15" t="str">
        <f>IF(COUNTA($A62:$B62,$D62:$G62)=0,"",IF(OR($A62="",$B62="",NOT(AND(ISNUMBER(G62),N(G62)&gt;=18264,N(G62)&lt;=73050))),"n/a",SUMPRODUCT(((Movements!$B$2:$B$1001="Used"))*(Movements!$E$2:$E$1001=$A62)*(Movements!$C$2:$C$1001=$B62)*(Movements!$A$2:$A$1001&gt;$G62),Movements!$D$2:$D$1001)))</f>
        <v/>
      </c>
    </row>
    <row r="63" spans="1:16" x14ac:dyDescent="0.25">
      <c r="A63" s="12"/>
      <c r="B63" s="12"/>
      <c r="C63" s="18" t="str">
        <f>IF(COUNTA($A63:$B63,$D63:$G63)=0,"",IF(OR($B63="",SUMPRODUCT(--(Parts!$A$2:$A$201=$B63))=0),"n/a",INDEX(Parts!$B$2:$B$201,SUMPRODUCT(MAX((Parts!$A$2:$A$201=$B63)*(ROW(Parts!$A$2:$A$201)-MIN(ROW(Parts!$A$2:$A$201))+1))))))</f>
        <v/>
      </c>
      <c r="D63" s="19"/>
      <c r="E63" s="19"/>
      <c r="F63" s="19"/>
      <c r="G63" s="20"/>
      <c r="H63" s="15" t="str">
        <f>IF(COUNTA($A63:$B63,$D63:$G63)=0,"",IF(OR($A63="",$B63="",NOT(AND(ISNUMBER(G63),N(G63)&gt;=18264,N(G63)&lt;=73050))),"n/a",SUMPRODUCT(((Movements!$B$2:$B$1001="Used")+(Movements!$B$2:$B$1001="Transfer"))*(Movements!$E$2:$E$1001=$A63)*(Movements!$C$2:$C$1001=$B63)*(Movements!$A$2:$A$1001&gt;$G63),Movements!$D$2:$D$1001)))</f>
        <v/>
      </c>
      <c r="I63" s="15" t="str">
        <f>IF(COUNTA($A63:$B63,$D63:$G63)=0,"",IF(OR($A63="",$B63="",NOT(AND(ISNUMBER(G63),N(G63)&gt;=18264,N(G63)&lt;=73050))),"n/a",SUMPRODUCT(((Movements!$B$2:$B$1001="Restock")+(Movements!$B$2:$B$1001="Transfer"))*(Movements!$F$2:$F$1001=$A63)*(Movements!$C$2:$C$1001=$B63)*(Movements!$A$2:$A$1001&gt;$G63),Movements!$D$2:$D$1001)))</f>
        <v/>
      </c>
      <c r="J63" s="21" t="str">
        <f>IF(COUNTA($A63:$B63,$D63:$G63)=0,"",IF(OR(NOT(ISNUMBER($H63)),NOT(ISNUMBER($F63))),"n/a",$F63-$H63+$I63))</f>
        <v/>
      </c>
      <c r="K63" s="21" t="str">
        <f>IF(COUNTA($A63:$B63,$D63:$G63)=0,"",IF(OR(NOT(ISNUMBER($J63)),NOT(ISNUMBER($D63)),NOT(ISNUMBER($E63))),"n/a",IF($J63&lt;=$D63,$E63-$J63,0)))</f>
        <v/>
      </c>
      <c r="L63" s="16" t="str">
        <f>IF(COUNTA($A63:$B63,$D63:$G63)=0,"",IF(OR(NOT(ISNUMBER($J63)),NOT(ISNUMBER($D63)),NOT(ISNUMBER($E63))),"n/a",IF($J63&lt;0,"Check count",IF($J63&lt;=$D63,"Reorder",IF($J63&gt;$E63,"Over max","OK")))))</f>
        <v/>
      </c>
      <c r="M63" s="14" t="str">
        <f>IF(COUNTA($A63:$B63,$D63:$G63)=0,"",IF(OR($B63="",SUMPRODUCT(--(Parts!$A$2:$A$201=$B63))=0),"n/a",INDEX(Parts!$C$2:$C$201,SUMPRODUCT(MAX((Parts!$A$2:$A$201=$B63)*(ROW(Parts!$A$2:$A$201)-MIN(ROW(Parts!$A$2:$A$201))+1))))))</f>
        <v/>
      </c>
      <c r="N63" s="14" t="str">
        <f>IF(COUNTA($A63:$B63,$D63:$G63)=0,"",IF(AND(ISNUMBER($J63),ISNUMBER($M63)),$J63*$M63,"n/a"))</f>
        <v/>
      </c>
      <c r="O63" s="16" t="str">
        <f>IF(COUNTA($A63:$B63,$D63:$G63)=0,"",IF(OR($A63="",$B63="",SUMPRODUCT(--(Vans!$A$2:$A$51=$A63))=0,SUMPRODUCT(--(Parts!$A$2:$A$201=$B63))=0),"Check ID",IF(SUMPRODUCT(('Van Stock'!$A$2:$A$501=$A63)*('Van Stock'!$B$2:$B$501=$B63))&gt;1,"Duplicate line",IF(OR(NOT(AND(ISNUMBER(D63),N(D63)&gt;=0,N(D63)&lt;=10000,INT(N(D63))=N(D63))),NOT(AND(ISNUMBER(E63),N(E63)&gt;=0,N(E63)&lt;=10000,INT(N(E63))=N(E63))),N($D63)&gt;N($E63),NOT(AND(ISNUMBER(F63),N(F63)&gt;=0,N(F63)&lt;=100000,INT(N(F63))=N(F63))),NOT(AND(ISNUMBER(G63),N(G63)&gt;=18264,N(G63)&lt;=73050))),"Check inputs",IF(AND(ISNUMBER($J63),N($J63)&lt;0),"Check count","OK")))))</f>
        <v/>
      </c>
      <c r="P63" s="15" t="str">
        <f>IF(COUNTA($A63:$B63,$D63:$G63)=0,"",IF(OR($A63="",$B63="",NOT(AND(ISNUMBER(G63),N(G63)&gt;=18264,N(G63)&lt;=73050))),"n/a",SUMPRODUCT(((Movements!$B$2:$B$1001="Used"))*(Movements!$E$2:$E$1001=$A63)*(Movements!$C$2:$C$1001=$B63)*(Movements!$A$2:$A$1001&gt;$G63),Movements!$D$2:$D$1001)))</f>
        <v/>
      </c>
    </row>
    <row r="64" spans="1:16" x14ac:dyDescent="0.25">
      <c r="A64" s="12"/>
      <c r="B64" s="12"/>
      <c r="C64" s="18" t="str">
        <f>IF(COUNTA($A64:$B64,$D64:$G64)=0,"",IF(OR($B64="",SUMPRODUCT(--(Parts!$A$2:$A$201=$B64))=0),"n/a",INDEX(Parts!$B$2:$B$201,SUMPRODUCT(MAX((Parts!$A$2:$A$201=$B64)*(ROW(Parts!$A$2:$A$201)-MIN(ROW(Parts!$A$2:$A$201))+1))))))</f>
        <v/>
      </c>
      <c r="D64" s="19"/>
      <c r="E64" s="19"/>
      <c r="F64" s="19"/>
      <c r="G64" s="20"/>
      <c r="H64" s="15" t="str">
        <f>IF(COUNTA($A64:$B64,$D64:$G64)=0,"",IF(OR($A64="",$B64="",NOT(AND(ISNUMBER(G64),N(G64)&gt;=18264,N(G64)&lt;=73050))),"n/a",SUMPRODUCT(((Movements!$B$2:$B$1001="Used")+(Movements!$B$2:$B$1001="Transfer"))*(Movements!$E$2:$E$1001=$A64)*(Movements!$C$2:$C$1001=$B64)*(Movements!$A$2:$A$1001&gt;$G64),Movements!$D$2:$D$1001)))</f>
        <v/>
      </c>
      <c r="I64" s="15" t="str">
        <f>IF(COUNTA($A64:$B64,$D64:$G64)=0,"",IF(OR($A64="",$B64="",NOT(AND(ISNUMBER(G64),N(G64)&gt;=18264,N(G64)&lt;=73050))),"n/a",SUMPRODUCT(((Movements!$B$2:$B$1001="Restock")+(Movements!$B$2:$B$1001="Transfer"))*(Movements!$F$2:$F$1001=$A64)*(Movements!$C$2:$C$1001=$B64)*(Movements!$A$2:$A$1001&gt;$G64),Movements!$D$2:$D$1001)))</f>
        <v/>
      </c>
      <c r="J64" s="21" t="str">
        <f>IF(COUNTA($A64:$B64,$D64:$G64)=0,"",IF(OR(NOT(ISNUMBER($H64)),NOT(ISNUMBER($F64))),"n/a",$F64-$H64+$I64))</f>
        <v/>
      </c>
      <c r="K64" s="21" t="str">
        <f>IF(COUNTA($A64:$B64,$D64:$G64)=0,"",IF(OR(NOT(ISNUMBER($J64)),NOT(ISNUMBER($D64)),NOT(ISNUMBER($E64))),"n/a",IF($J64&lt;=$D64,$E64-$J64,0)))</f>
        <v/>
      </c>
      <c r="L64" s="16" t="str">
        <f>IF(COUNTA($A64:$B64,$D64:$G64)=0,"",IF(OR(NOT(ISNUMBER($J64)),NOT(ISNUMBER($D64)),NOT(ISNUMBER($E64))),"n/a",IF($J64&lt;0,"Check count",IF($J64&lt;=$D64,"Reorder",IF($J64&gt;$E64,"Over max","OK")))))</f>
        <v/>
      </c>
      <c r="M64" s="14" t="str">
        <f>IF(COUNTA($A64:$B64,$D64:$G64)=0,"",IF(OR($B64="",SUMPRODUCT(--(Parts!$A$2:$A$201=$B64))=0),"n/a",INDEX(Parts!$C$2:$C$201,SUMPRODUCT(MAX((Parts!$A$2:$A$201=$B64)*(ROW(Parts!$A$2:$A$201)-MIN(ROW(Parts!$A$2:$A$201))+1))))))</f>
        <v/>
      </c>
      <c r="N64" s="14" t="str">
        <f>IF(COUNTA($A64:$B64,$D64:$G64)=0,"",IF(AND(ISNUMBER($J64),ISNUMBER($M64)),$J64*$M64,"n/a"))</f>
        <v/>
      </c>
      <c r="O64" s="16" t="str">
        <f>IF(COUNTA($A64:$B64,$D64:$G64)=0,"",IF(OR($A64="",$B64="",SUMPRODUCT(--(Vans!$A$2:$A$51=$A64))=0,SUMPRODUCT(--(Parts!$A$2:$A$201=$B64))=0),"Check ID",IF(SUMPRODUCT(('Van Stock'!$A$2:$A$501=$A64)*('Van Stock'!$B$2:$B$501=$B64))&gt;1,"Duplicate line",IF(OR(NOT(AND(ISNUMBER(D64),N(D64)&gt;=0,N(D64)&lt;=10000,INT(N(D64))=N(D64))),NOT(AND(ISNUMBER(E64),N(E64)&gt;=0,N(E64)&lt;=10000,INT(N(E64))=N(E64))),N($D64)&gt;N($E64),NOT(AND(ISNUMBER(F64),N(F64)&gt;=0,N(F64)&lt;=100000,INT(N(F64))=N(F64))),NOT(AND(ISNUMBER(G64),N(G64)&gt;=18264,N(G64)&lt;=73050))),"Check inputs",IF(AND(ISNUMBER($J64),N($J64)&lt;0),"Check count","OK")))))</f>
        <v/>
      </c>
      <c r="P64" s="15" t="str">
        <f>IF(COUNTA($A64:$B64,$D64:$G64)=0,"",IF(OR($A64="",$B64="",NOT(AND(ISNUMBER(G64),N(G64)&gt;=18264,N(G64)&lt;=73050))),"n/a",SUMPRODUCT(((Movements!$B$2:$B$1001="Used"))*(Movements!$E$2:$E$1001=$A64)*(Movements!$C$2:$C$1001=$B64)*(Movements!$A$2:$A$1001&gt;$G64),Movements!$D$2:$D$1001)))</f>
        <v/>
      </c>
    </row>
    <row r="65" spans="1:16" x14ac:dyDescent="0.25">
      <c r="A65" s="12"/>
      <c r="B65" s="12"/>
      <c r="C65" s="18" t="str">
        <f>IF(COUNTA($A65:$B65,$D65:$G65)=0,"",IF(OR($B65="",SUMPRODUCT(--(Parts!$A$2:$A$201=$B65))=0),"n/a",INDEX(Parts!$B$2:$B$201,SUMPRODUCT(MAX((Parts!$A$2:$A$201=$B65)*(ROW(Parts!$A$2:$A$201)-MIN(ROW(Parts!$A$2:$A$201))+1))))))</f>
        <v/>
      </c>
      <c r="D65" s="19"/>
      <c r="E65" s="19"/>
      <c r="F65" s="19"/>
      <c r="G65" s="20"/>
      <c r="H65" s="15" t="str">
        <f>IF(COUNTA($A65:$B65,$D65:$G65)=0,"",IF(OR($A65="",$B65="",NOT(AND(ISNUMBER(G65),N(G65)&gt;=18264,N(G65)&lt;=73050))),"n/a",SUMPRODUCT(((Movements!$B$2:$B$1001="Used")+(Movements!$B$2:$B$1001="Transfer"))*(Movements!$E$2:$E$1001=$A65)*(Movements!$C$2:$C$1001=$B65)*(Movements!$A$2:$A$1001&gt;$G65),Movements!$D$2:$D$1001)))</f>
        <v/>
      </c>
      <c r="I65" s="15" t="str">
        <f>IF(COUNTA($A65:$B65,$D65:$G65)=0,"",IF(OR($A65="",$B65="",NOT(AND(ISNUMBER(G65),N(G65)&gt;=18264,N(G65)&lt;=73050))),"n/a",SUMPRODUCT(((Movements!$B$2:$B$1001="Restock")+(Movements!$B$2:$B$1001="Transfer"))*(Movements!$F$2:$F$1001=$A65)*(Movements!$C$2:$C$1001=$B65)*(Movements!$A$2:$A$1001&gt;$G65),Movements!$D$2:$D$1001)))</f>
        <v/>
      </c>
      <c r="J65" s="21" t="str">
        <f>IF(COUNTA($A65:$B65,$D65:$G65)=0,"",IF(OR(NOT(ISNUMBER($H65)),NOT(ISNUMBER($F65))),"n/a",$F65-$H65+$I65))</f>
        <v/>
      </c>
      <c r="K65" s="21" t="str">
        <f>IF(COUNTA($A65:$B65,$D65:$G65)=0,"",IF(OR(NOT(ISNUMBER($J65)),NOT(ISNUMBER($D65)),NOT(ISNUMBER($E65))),"n/a",IF($J65&lt;=$D65,$E65-$J65,0)))</f>
        <v/>
      </c>
      <c r="L65" s="16" t="str">
        <f>IF(COUNTA($A65:$B65,$D65:$G65)=0,"",IF(OR(NOT(ISNUMBER($J65)),NOT(ISNUMBER($D65)),NOT(ISNUMBER($E65))),"n/a",IF($J65&lt;0,"Check count",IF($J65&lt;=$D65,"Reorder",IF($J65&gt;$E65,"Over max","OK")))))</f>
        <v/>
      </c>
      <c r="M65" s="14" t="str">
        <f>IF(COUNTA($A65:$B65,$D65:$G65)=0,"",IF(OR($B65="",SUMPRODUCT(--(Parts!$A$2:$A$201=$B65))=0),"n/a",INDEX(Parts!$C$2:$C$201,SUMPRODUCT(MAX((Parts!$A$2:$A$201=$B65)*(ROW(Parts!$A$2:$A$201)-MIN(ROW(Parts!$A$2:$A$201))+1))))))</f>
        <v/>
      </c>
      <c r="N65" s="14" t="str">
        <f>IF(COUNTA($A65:$B65,$D65:$G65)=0,"",IF(AND(ISNUMBER($J65),ISNUMBER($M65)),$J65*$M65,"n/a"))</f>
        <v/>
      </c>
      <c r="O65" s="16" t="str">
        <f>IF(COUNTA($A65:$B65,$D65:$G65)=0,"",IF(OR($A65="",$B65="",SUMPRODUCT(--(Vans!$A$2:$A$51=$A65))=0,SUMPRODUCT(--(Parts!$A$2:$A$201=$B65))=0),"Check ID",IF(SUMPRODUCT(('Van Stock'!$A$2:$A$501=$A65)*('Van Stock'!$B$2:$B$501=$B65))&gt;1,"Duplicate line",IF(OR(NOT(AND(ISNUMBER(D65),N(D65)&gt;=0,N(D65)&lt;=10000,INT(N(D65))=N(D65))),NOT(AND(ISNUMBER(E65),N(E65)&gt;=0,N(E65)&lt;=10000,INT(N(E65))=N(E65))),N($D65)&gt;N($E65),NOT(AND(ISNUMBER(F65),N(F65)&gt;=0,N(F65)&lt;=100000,INT(N(F65))=N(F65))),NOT(AND(ISNUMBER(G65),N(G65)&gt;=18264,N(G65)&lt;=73050))),"Check inputs",IF(AND(ISNUMBER($J65),N($J65)&lt;0),"Check count","OK")))))</f>
        <v/>
      </c>
      <c r="P65" s="15" t="str">
        <f>IF(COUNTA($A65:$B65,$D65:$G65)=0,"",IF(OR($A65="",$B65="",NOT(AND(ISNUMBER(G65),N(G65)&gt;=18264,N(G65)&lt;=73050))),"n/a",SUMPRODUCT(((Movements!$B$2:$B$1001="Used"))*(Movements!$E$2:$E$1001=$A65)*(Movements!$C$2:$C$1001=$B65)*(Movements!$A$2:$A$1001&gt;$G65),Movements!$D$2:$D$1001)))</f>
        <v/>
      </c>
    </row>
    <row r="66" spans="1:16" x14ac:dyDescent="0.25">
      <c r="A66" s="12"/>
      <c r="B66" s="12"/>
      <c r="C66" s="18" t="str">
        <f>IF(COUNTA($A66:$B66,$D66:$G66)=0,"",IF(OR($B66="",SUMPRODUCT(--(Parts!$A$2:$A$201=$B66))=0),"n/a",INDEX(Parts!$B$2:$B$201,SUMPRODUCT(MAX((Parts!$A$2:$A$201=$B66)*(ROW(Parts!$A$2:$A$201)-MIN(ROW(Parts!$A$2:$A$201))+1))))))</f>
        <v/>
      </c>
      <c r="D66" s="19"/>
      <c r="E66" s="19"/>
      <c r="F66" s="19"/>
      <c r="G66" s="20"/>
      <c r="H66" s="15" t="str">
        <f>IF(COUNTA($A66:$B66,$D66:$G66)=0,"",IF(OR($A66="",$B66="",NOT(AND(ISNUMBER(G66),N(G66)&gt;=18264,N(G66)&lt;=73050))),"n/a",SUMPRODUCT(((Movements!$B$2:$B$1001="Used")+(Movements!$B$2:$B$1001="Transfer"))*(Movements!$E$2:$E$1001=$A66)*(Movements!$C$2:$C$1001=$B66)*(Movements!$A$2:$A$1001&gt;$G66),Movements!$D$2:$D$1001)))</f>
        <v/>
      </c>
      <c r="I66" s="15" t="str">
        <f>IF(COUNTA($A66:$B66,$D66:$G66)=0,"",IF(OR($A66="",$B66="",NOT(AND(ISNUMBER(G66),N(G66)&gt;=18264,N(G66)&lt;=73050))),"n/a",SUMPRODUCT(((Movements!$B$2:$B$1001="Restock")+(Movements!$B$2:$B$1001="Transfer"))*(Movements!$F$2:$F$1001=$A66)*(Movements!$C$2:$C$1001=$B66)*(Movements!$A$2:$A$1001&gt;$G66),Movements!$D$2:$D$1001)))</f>
        <v/>
      </c>
      <c r="J66" s="21" t="str">
        <f>IF(COUNTA($A66:$B66,$D66:$G66)=0,"",IF(OR(NOT(ISNUMBER($H66)),NOT(ISNUMBER($F66))),"n/a",$F66-$H66+$I66))</f>
        <v/>
      </c>
      <c r="K66" s="21" t="str">
        <f>IF(COUNTA($A66:$B66,$D66:$G66)=0,"",IF(OR(NOT(ISNUMBER($J66)),NOT(ISNUMBER($D66)),NOT(ISNUMBER($E66))),"n/a",IF($J66&lt;=$D66,$E66-$J66,0)))</f>
        <v/>
      </c>
      <c r="L66" s="16" t="str">
        <f>IF(COUNTA($A66:$B66,$D66:$G66)=0,"",IF(OR(NOT(ISNUMBER($J66)),NOT(ISNUMBER($D66)),NOT(ISNUMBER($E66))),"n/a",IF($J66&lt;0,"Check count",IF($J66&lt;=$D66,"Reorder",IF($J66&gt;$E66,"Over max","OK")))))</f>
        <v/>
      </c>
      <c r="M66" s="14" t="str">
        <f>IF(COUNTA($A66:$B66,$D66:$G66)=0,"",IF(OR($B66="",SUMPRODUCT(--(Parts!$A$2:$A$201=$B66))=0),"n/a",INDEX(Parts!$C$2:$C$201,SUMPRODUCT(MAX((Parts!$A$2:$A$201=$B66)*(ROW(Parts!$A$2:$A$201)-MIN(ROW(Parts!$A$2:$A$201))+1))))))</f>
        <v/>
      </c>
      <c r="N66" s="14" t="str">
        <f>IF(COUNTA($A66:$B66,$D66:$G66)=0,"",IF(AND(ISNUMBER($J66),ISNUMBER($M66)),$J66*$M66,"n/a"))</f>
        <v/>
      </c>
      <c r="O66" s="16" t="str">
        <f>IF(COUNTA($A66:$B66,$D66:$G66)=0,"",IF(OR($A66="",$B66="",SUMPRODUCT(--(Vans!$A$2:$A$51=$A66))=0,SUMPRODUCT(--(Parts!$A$2:$A$201=$B66))=0),"Check ID",IF(SUMPRODUCT(('Van Stock'!$A$2:$A$501=$A66)*('Van Stock'!$B$2:$B$501=$B66))&gt;1,"Duplicate line",IF(OR(NOT(AND(ISNUMBER(D66),N(D66)&gt;=0,N(D66)&lt;=10000,INT(N(D66))=N(D66))),NOT(AND(ISNUMBER(E66),N(E66)&gt;=0,N(E66)&lt;=10000,INT(N(E66))=N(E66))),N($D66)&gt;N($E66),NOT(AND(ISNUMBER(F66),N(F66)&gt;=0,N(F66)&lt;=100000,INT(N(F66))=N(F66))),NOT(AND(ISNUMBER(G66),N(G66)&gt;=18264,N(G66)&lt;=73050))),"Check inputs",IF(AND(ISNUMBER($J66),N($J66)&lt;0),"Check count","OK")))))</f>
        <v/>
      </c>
      <c r="P66" s="15" t="str">
        <f>IF(COUNTA($A66:$B66,$D66:$G66)=0,"",IF(OR($A66="",$B66="",NOT(AND(ISNUMBER(G66),N(G66)&gt;=18264,N(G66)&lt;=73050))),"n/a",SUMPRODUCT(((Movements!$B$2:$B$1001="Used"))*(Movements!$E$2:$E$1001=$A66)*(Movements!$C$2:$C$1001=$B66)*(Movements!$A$2:$A$1001&gt;$G66),Movements!$D$2:$D$1001)))</f>
        <v/>
      </c>
    </row>
    <row r="67" spans="1:16" x14ac:dyDescent="0.25">
      <c r="A67" s="12"/>
      <c r="B67" s="12"/>
      <c r="C67" s="18" t="str">
        <f>IF(COUNTA($A67:$B67,$D67:$G67)=0,"",IF(OR($B67="",SUMPRODUCT(--(Parts!$A$2:$A$201=$B67))=0),"n/a",INDEX(Parts!$B$2:$B$201,SUMPRODUCT(MAX((Parts!$A$2:$A$201=$B67)*(ROW(Parts!$A$2:$A$201)-MIN(ROW(Parts!$A$2:$A$201))+1))))))</f>
        <v/>
      </c>
      <c r="D67" s="19"/>
      <c r="E67" s="19"/>
      <c r="F67" s="19"/>
      <c r="G67" s="20"/>
      <c r="H67" s="15" t="str">
        <f>IF(COUNTA($A67:$B67,$D67:$G67)=0,"",IF(OR($A67="",$B67="",NOT(AND(ISNUMBER(G67),N(G67)&gt;=18264,N(G67)&lt;=73050))),"n/a",SUMPRODUCT(((Movements!$B$2:$B$1001="Used")+(Movements!$B$2:$B$1001="Transfer"))*(Movements!$E$2:$E$1001=$A67)*(Movements!$C$2:$C$1001=$B67)*(Movements!$A$2:$A$1001&gt;$G67),Movements!$D$2:$D$1001)))</f>
        <v/>
      </c>
      <c r="I67" s="15" t="str">
        <f>IF(COUNTA($A67:$B67,$D67:$G67)=0,"",IF(OR($A67="",$B67="",NOT(AND(ISNUMBER(G67),N(G67)&gt;=18264,N(G67)&lt;=73050))),"n/a",SUMPRODUCT(((Movements!$B$2:$B$1001="Restock")+(Movements!$B$2:$B$1001="Transfer"))*(Movements!$F$2:$F$1001=$A67)*(Movements!$C$2:$C$1001=$B67)*(Movements!$A$2:$A$1001&gt;$G67),Movements!$D$2:$D$1001)))</f>
        <v/>
      </c>
      <c r="J67" s="21" t="str">
        <f>IF(COUNTA($A67:$B67,$D67:$G67)=0,"",IF(OR(NOT(ISNUMBER($H67)),NOT(ISNUMBER($F67))),"n/a",$F67-$H67+$I67))</f>
        <v/>
      </c>
      <c r="K67" s="21" t="str">
        <f>IF(COUNTA($A67:$B67,$D67:$G67)=0,"",IF(OR(NOT(ISNUMBER($J67)),NOT(ISNUMBER($D67)),NOT(ISNUMBER($E67))),"n/a",IF($J67&lt;=$D67,$E67-$J67,0)))</f>
        <v/>
      </c>
      <c r="L67" s="16" t="str">
        <f>IF(COUNTA($A67:$B67,$D67:$G67)=0,"",IF(OR(NOT(ISNUMBER($J67)),NOT(ISNUMBER($D67)),NOT(ISNUMBER($E67))),"n/a",IF($J67&lt;0,"Check count",IF($J67&lt;=$D67,"Reorder",IF($J67&gt;$E67,"Over max","OK")))))</f>
        <v/>
      </c>
      <c r="M67" s="14" t="str">
        <f>IF(COUNTA($A67:$B67,$D67:$G67)=0,"",IF(OR($B67="",SUMPRODUCT(--(Parts!$A$2:$A$201=$B67))=0),"n/a",INDEX(Parts!$C$2:$C$201,SUMPRODUCT(MAX((Parts!$A$2:$A$201=$B67)*(ROW(Parts!$A$2:$A$201)-MIN(ROW(Parts!$A$2:$A$201))+1))))))</f>
        <v/>
      </c>
      <c r="N67" s="14" t="str">
        <f>IF(COUNTA($A67:$B67,$D67:$G67)=0,"",IF(AND(ISNUMBER($J67),ISNUMBER($M67)),$J67*$M67,"n/a"))</f>
        <v/>
      </c>
      <c r="O67" s="16" t="str">
        <f>IF(COUNTA($A67:$B67,$D67:$G67)=0,"",IF(OR($A67="",$B67="",SUMPRODUCT(--(Vans!$A$2:$A$51=$A67))=0,SUMPRODUCT(--(Parts!$A$2:$A$201=$B67))=0),"Check ID",IF(SUMPRODUCT(('Van Stock'!$A$2:$A$501=$A67)*('Van Stock'!$B$2:$B$501=$B67))&gt;1,"Duplicate line",IF(OR(NOT(AND(ISNUMBER(D67),N(D67)&gt;=0,N(D67)&lt;=10000,INT(N(D67))=N(D67))),NOT(AND(ISNUMBER(E67),N(E67)&gt;=0,N(E67)&lt;=10000,INT(N(E67))=N(E67))),N($D67)&gt;N($E67),NOT(AND(ISNUMBER(F67),N(F67)&gt;=0,N(F67)&lt;=100000,INT(N(F67))=N(F67))),NOT(AND(ISNUMBER(G67),N(G67)&gt;=18264,N(G67)&lt;=73050))),"Check inputs",IF(AND(ISNUMBER($J67),N($J67)&lt;0),"Check count","OK")))))</f>
        <v/>
      </c>
      <c r="P67" s="15" t="str">
        <f>IF(COUNTA($A67:$B67,$D67:$G67)=0,"",IF(OR($A67="",$B67="",NOT(AND(ISNUMBER(G67),N(G67)&gt;=18264,N(G67)&lt;=73050))),"n/a",SUMPRODUCT(((Movements!$B$2:$B$1001="Used"))*(Movements!$E$2:$E$1001=$A67)*(Movements!$C$2:$C$1001=$B67)*(Movements!$A$2:$A$1001&gt;$G67),Movements!$D$2:$D$1001)))</f>
        <v/>
      </c>
    </row>
    <row r="68" spans="1:16" x14ac:dyDescent="0.25">
      <c r="A68" s="12"/>
      <c r="B68" s="12"/>
      <c r="C68" s="18" t="str">
        <f>IF(COUNTA($A68:$B68,$D68:$G68)=0,"",IF(OR($B68="",SUMPRODUCT(--(Parts!$A$2:$A$201=$B68))=0),"n/a",INDEX(Parts!$B$2:$B$201,SUMPRODUCT(MAX((Parts!$A$2:$A$201=$B68)*(ROW(Parts!$A$2:$A$201)-MIN(ROW(Parts!$A$2:$A$201))+1))))))</f>
        <v/>
      </c>
      <c r="D68" s="19"/>
      <c r="E68" s="19"/>
      <c r="F68" s="19"/>
      <c r="G68" s="20"/>
      <c r="H68" s="15" t="str">
        <f>IF(COUNTA($A68:$B68,$D68:$G68)=0,"",IF(OR($A68="",$B68="",NOT(AND(ISNUMBER(G68),N(G68)&gt;=18264,N(G68)&lt;=73050))),"n/a",SUMPRODUCT(((Movements!$B$2:$B$1001="Used")+(Movements!$B$2:$B$1001="Transfer"))*(Movements!$E$2:$E$1001=$A68)*(Movements!$C$2:$C$1001=$B68)*(Movements!$A$2:$A$1001&gt;$G68),Movements!$D$2:$D$1001)))</f>
        <v/>
      </c>
      <c r="I68" s="15" t="str">
        <f>IF(COUNTA($A68:$B68,$D68:$G68)=0,"",IF(OR($A68="",$B68="",NOT(AND(ISNUMBER(G68),N(G68)&gt;=18264,N(G68)&lt;=73050))),"n/a",SUMPRODUCT(((Movements!$B$2:$B$1001="Restock")+(Movements!$B$2:$B$1001="Transfer"))*(Movements!$F$2:$F$1001=$A68)*(Movements!$C$2:$C$1001=$B68)*(Movements!$A$2:$A$1001&gt;$G68),Movements!$D$2:$D$1001)))</f>
        <v/>
      </c>
      <c r="J68" s="21" t="str">
        <f>IF(COUNTA($A68:$B68,$D68:$G68)=0,"",IF(OR(NOT(ISNUMBER($H68)),NOT(ISNUMBER($F68))),"n/a",$F68-$H68+$I68))</f>
        <v/>
      </c>
      <c r="K68" s="21" t="str">
        <f>IF(COUNTA($A68:$B68,$D68:$G68)=0,"",IF(OR(NOT(ISNUMBER($J68)),NOT(ISNUMBER($D68)),NOT(ISNUMBER($E68))),"n/a",IF($J68&lt;=$D68,$E68-$J68,0)))</f>
        <v/>
      </c>
      <c r="L68" s="16" t="str">
        <f>IF(COUNTA($A68:$B68,$D68:$G68)=0,"",IF(OR(NOT(ISNUMBER($J68)),NOT(ISNUMBER($D68)),NOT(ISNUMBER($E68))),"n/a",IF($J68&lt;0,"Check count",IF($J68&lt;=$D68,"Reorder",IF($J68&gt;$E68,"Over max","OK")))))</f>
        <v/>
      </c>
      <c r="M68" s="14" t="str">
        <f>IF(COUNTA($A68:$B68,$D68:$G68)=0,"",IF(OR($B68="",SUMPRODUCT(--(Parts!$A$2:$A$201=$B68))=0),"n/a",INDEX(Parts!$C$2:$C$201,SUMPRODUCT(MAX((Parts!$A$2:$A$201=$B68)*(ROW(Parts!$A$2:$A$201)-MIN(ROW(Parts!$A$2:$A$201))+1))))))</f>
        <v/>
      </c>
      <c r="N68" s="14" t="str">
        <f>IF(COUNTA($A68:$B68,$D68:$G68)=0,"",IF(AND(ISNUMBER($J68),ISNUMBER($M68)),$J68*$M68,"n/a"))</f>
        <v/>
      </c>
      <c r="O68" s="16" t="str">
        <f>IF(COUNTA($A68:$B68,$D68:$G68)=0,"",IF(OR($A68="",$B68="",SUMPRODUCT(--(Vans!$A$2:$A$51=$A68))=0,SUMPRODUCT(--(Parts!$A$2:$A$201=$B68))=0),"Check ID",IF(SUMPRODUCT(('Van Stock'!$A$2:$A$501=$A68)*('Van Stock'!$B$2:$B$501=$B68))&gt;1,"Duplicate line",IF(OR(NOT(AND(ISNUMBER(D68),N(D68)&gt;=0,N(D68)&lt;=10000,INT(N(D68))=N(D68))),NOT(AND(ISNUMBER(E68),N(E68)&gt;=0,N(E68)&lt;=10000,INT(N(E68))=N(E68))),N($D68)&gt;N($E68),NOT(AND(ISNUMBER(F68),N(F68)&gt;=0,N(F68)&lt;=100000,INT(N(F68))=N(F68))),NOT(AND(ISNUMBER(G68),N(G68)&gt;=18264,N(G68)&lt;=73050))),"Check inputs",IF(AND(ISNUMBER($J68),N($J68)&lt;0),"Check count","OK")))))</f>
        <v/>
      </c>
      <c r="P68" s="15" t="str">
        <f>IF(COUNTA($A68:$B68,$D68:$G68)=0,"",IF(OR($A68="",$B68="",NOT(AND(ISNUMBER(G68),N(G68)&gt;=18264,N(G68)&lt;=73050))),"n/a",SUMPRODUCT(((Movements!$B$2:$B$1001="Used"))*(Movements!$E$2:$E$1001=$A68)*(Movements!$C$2:$C$1001=$B68)*(Movements!$A$2:$A$1001&gt;$G68),Movements!$D$2:$D$1001)))</f>
        <v/>
      </c>
    </row>
    <row r="69" spans="1:16" x14ac:dyDescent="0.25">
      <c r="A69" s="12"/>
      <c r="B69" s="12"/>
      <c r="C69" s="18" t="str">
        <f>IF(COUNTA($A69:$B69,$D69:$G69)=0,"",IF(OR($B69="",SUMPRODUCT(--(Parts!$A$2:$A$201=$B69))=0),"n/a",INDEX(Parts!$B$2:$B$201,SUMPRODUCT(MAX((Parts!$A$2:$A$201=$B69)*(ROW(Parts!$A$2:$A$201)-MIN(ROW(Parts!$A$2:$A$201))+1))))))</f>
        <v/>
      </c>
      <c r="D69" s="19"/>
      <c r="E69" s="19"/>
      <c r="F69" s="19"/>
      <c r="G69" s="20"/>
      <c r="H69" s="15" t="str">
        <f>IF(COUNTA($A69:$B69,$D69:$G69)=0,"",IF(OR($A69="",$B69="",NOT(AND(ISNUMBER(G69),N(G69)&gt;=18264,N(G69)&lt;=73050))),"n/a",SUMPRODUCT(((Movements!$B$2:$B$1001="Used")+(Movements!$B$2:$B$1001="Transfer"))*(Movements!$E$2:$E$1001=$A69)*(Movements!$C$2:$C$1001=$B69)*(Movements!$A$2:$A$1001&gt;$G69),Movements!$D$2:$D$1001)))</f>
        <v/>
      </c>
      <c r="I69" s="15" t="str">
        <f>IF(COUNTA($A69:$B69,$D69:$G69)=0,"",IF(OR($A69="",$B69="",NOT(AND(ISNUMBER(G69),N(G69)&gt;=18264,N(G69)&lt;=73050))),"n/a",SUMPRODUCT(((Movements!$B$2:$B$1001="Restock")+(Movements!$B$2:$B$1001="Transfer"))*(Movements!$F$2:$F$1001=$A69)*(Movements!$C$2:$C$1001=$B69)*(Movements!$A$2:$A$1001&gt;$G69),Movements!$D$2:$D$1001)))</f>
        <v/>
      </c>
      <c r="J69" s="21" t="str">
        <f>IF(COUNTA($A69:$B69,$D69:$G69)=0,"",IF(OR(NOT(ISNUMBER($H69)),NOT(ISNUMBER($F69))),"n/a",$F69-$H69+$I69))</f>
        <v/>
      </c>
      <c r="K69" s="21" t="str">
        <f>IF(COUNTA($A69:$B69,$D69:$G69)=0,"",IF(OR(NOT(ISNUMBER($J69)),NOT(ISNUMBER($D69)),NOT(ISNUMBER($E69))),"n/a",IF($J69&lt;=$D69,$E69-$J69,0)))</f>
        <v/>
      </c>
      <c r="L69" s="16" t="str">
        <f>IF(COUNTA($A69:$B69,$D69:$G69)=0,"",IF(OR(NOT(ISNUMBER($J69)),NOT(ISNUMBER($D69)),NOT(ISNUMBER($E69))),"n/a",IF($J69&lt;0,"Check count",IF($J69&lt;=$D69,"Reorder",IF($J69&gt;$E69,"Over max","OK")))))</f>
        <v/>
      </c>
      <c r="M69" s="14" t="str">
        <f>IF(COUNTA($A69:$B69,$D69:$G69)=0,"",IF(OR($B69="",SUMPRODUCT(--(Parts!$A$2:$A$201=$B69))=0),"n/a",INDEX(Parts!$C$2:$C$201,SUMPRODUCT(MAX((Parts!$A$2:$A$201=$B69)*(ROW(Parts!$A$2:$A$201)-MIN(ROW(Parts!$A$2:$A$201))+1))))))</f>
        <v/>
      </c>
      <c r="N69" s="14" t="str">
        <f>IF(COUNTA($A69:$B69,$D69:$G69)=0,"",IF(AND(ISNUMBER($J69),ISNUMBER($M69)),$J69*$M69,"n/a"))</f>
        <v/>
      </c>
      <c r="O69" s="16" t="str">
        <f>IF(COUNTA($A69:$B69,$D69:$G69)=0,"",IF(OR($A69="",$B69="",SUMPRODUCT(--(Vans!$A$2:$A$51=$A69))=0,SUMPRODUCT(--(Parts!$A$2:$A$201=$B69))=0),"Check ID",IF(SUMPRODUCT(('Van Stock'!$A$2:$A$501=$A69)*('Van Stock'!$B$2:$B$501=$B69))&gt;1,"Duplicate line",IF(OR(NOT(AND(ISNUMBER(D69),N(D69)&gt;=0,N(D69)&lt;=10000,INT(N(D69))=N(D69))),NOT(AND(ISNUMBER(E69),N(E69)&gt;=0,N(E69)&lt;=10000,INT(N(E69))=N(E69))),N($D69)&gt;N($E69),NOT(AND(ISNUMBER(F69),N(F69)&gt;=0,N(F69)&lt;=100000,INT(N(F69))=N(F69))),NOT(AND(ISNUMBER(G69),N(G69)&gt;=18264,N(G69)&lt;=73050))),"Check inputs",IF(AND(ISNUMBER($J69),N($J69)&lt;0),"Check count","OK")))))</f>
        <v/>
      </c>
      <c r="P69" s="15" t="str">
        <f>IF(COUNTA($A69:$B69,$D69:$G69)=0,"",IF(OR($A69="",$B69="",NOT(AND(ISNUMBER(G69),N(G69)&gt;=18264,N(G69)&lt;=73050))),"n/a",SUMPRODUCT(((Movements!$B$2:$B$1001="Used"))*(Movements!$E$2:$E$1001=$A69)*(Movements!$C$2:$C$1001=$B69)*(Movements!$A$2:$A$1001&gt;$G69),Movements!$D$2:$D$1001)))</f>
        <v/>
      </c>
    </row>
    <row r="70" spans="1:16" x14ac:dyDescent="0.25">
      <c r="A70" s="12"/>
      <c r="B70" s="12"/>
      <c r="C70" s="18" t="str">
        <f>IF(COUNTA($A70:$B70,$D70:$G70)=0,"",IF(OR($B70="",SUMPRODUCT(--(Parts!$A$2:$A$201=$B70))=0),"n/a",INDEX(Parts!$B$2:$B$201,SUMPRODUCT(MAX((Parts!$A$2:$A$201=$B70)*(ROW(Parts!$A$2:$A$201)-MIN(ROW(Parts!$A$2:$A$201))+1))))))</f>
        <v/>
      </c>
      <c r="D70" s="19"/>
      <c r="E70" s="19"/>
      <c r="F70" s="19"/>
      <c r="G70" s="20"/>
      <c r="H70" s="15" t="str">
        <f>IF(COUNTA($A70:$B70,$D70:$G70)=0,"",IF(OR($A70="",$B70="",NOT(AND(ISNUMBER(G70),N(G70)&gt;=18264,N(G70)&lt;=73050))),"n/a",SUMPRODUCT(((Movements!$B$2:$B$1001="Used")+(Movements!$B$2:$B$1001="Transfer"))*(Movements!$E$2:$E$1001=$A70)*(Movements!$C$2:$C$1001=$B70)*(Movements!$A$2:$A$1001&gt;$G70),Movements!$D$2:$D$1001)))</f>
        <v/>
      </c>
      <c r="I70" s="15" t="str">
        <f>IF(COUNTA($A70:$B70,$D70:$G70)=0,"",IF(OR($A70="",$B70="",NOT(AND(ISNUMBER(G70),N(G70)&gt;=18264,N(G70)&lt;=73050))),"n/a",SUMPRODUCT(((Movements!$B$2:$B$1001="Restock")+(Movements!$B$2:$B$1001="Transfer"))*(Movements!$F$2:$F$1001=$A70)*(Movements!$C$2:$C$1001=$B70)*(Movements!$A$2:$A$1001&gt;$G70),Movements!$D$2:$D$1001)))</f>
        <v/>
      </c>
      <c r="J70" s="21" t="str">
        <f>IF(COUNTA($A70:$B70,$D70:$G70)=0,"",IF(OR(NOT(ISNUMBER($H70)),NOT(ISNUMBER($F70))),"n/a",$F70-$H70+$I70))</f>
        <v/>
      </c>
      <c r="K70" s="21" t="str">
        <f>IF(COUNTA($A70:$B70,$D70:$G70)=0,"",IF(OR(NOT(ISNUMBER($J70)),NOT(ISNUMBER($D70)),NOT(ISNUMBER($E70))),"n/a",IF($J70&lt;=$D70,$E70-$J70,0)))</f>
        <v/>
      </c>
      <c r="L70" s="16" t="str">
        <f>IF(COUNTA($A70:$B70,$D70:$G70)=0,"",IF(OR(NOT(ISNUMBER($J70)),NOT(ISNUMBER($D70)),NOT(ISNUMBER($E70))),"n/a",IF($J70&lt;0,"Check count",IF($J70&lt;=$D70,"Reorder",IF($J70&gt;$E70,"Over max","OK")))))</f>
        <v/>
      </c>
      <c r="M70" s="14" t="str">
        <f>IF(COUNTA($A70:$B70,$D70:$G70)=0,"",IF(OR($B70="",SUMPRODUCT(--(Parts!$A$2:$A$201=$B70))=0),"n/a",INDEX(Parts!$C$2:$C$201,SUMPRODUCT(MAX((Parts!$A$2:$A$201=$B70)*(ROW(Parts!$A$2:$A$201)-MIN(ROW(Parts!$A$2:$A$201))+1))))))</f>
        <v/>
      </c>
      <c r="N70" s="14" t="str">
        <f>IF(COUNTA($A70:$B70,$D70:$G70)=0,"",IF(AND(ISNUMBER($J70),ISNUMBER($M70)),$J70*$M70,"n/a"))</f>
        <v/>
      </c>
      <c r="O70" s="16" t="str">
        <f>IF(COUNTA($A70:$B70,$D70:$G70)=0,"",IF(OR($A70="",$B70="",SUMPRODUCT(--(Vans!$A$2:$A$51=$A70))=0,SUMPRODUCT(--(Parts!$A$2:$A$201=$B70))=0),"Check ID",IF(SUMPRODUCT(('Van Stock'!$A$2:$A$501=$A70)*('Van Stock'!$B$2:$B$501=$B70))&gt;1,"Duplicate line",IF(OR(NOT(AND(ISNUMBER(D70),N(D70)&gt;=0,N(D70)&lt;=10000,INT(N(D70))=N(D70))),NOT(AND(ISNUMBER(E70),N(E70)&gt;=0,N(E70)&lt;=10000,INT(N(E70))=N(E70))),N($D70)&gt;N($E70),NOT(AND(ISNUMBER(F70),N(F70)&gt;=0,N(F70)&lt;=100000,INT(N(F70))=N(F70))),NOT(AND(ISNUMBER(G70),N(G70)&gt;=18264,N(G70)&lt;=73050))),"Check inputs",IF(AND(ISNUMBER($J70),N($J70)&lt;0),"Check count","OK")))))</f>
        <v/>
      </c>
      <c r="P70" s="15" t="str">
        <f>IF(COUNTA($A70:$B70,$D70:$G70)=0,"",IF(OR($A70="",$B70="",NOT(AND(ISNUMBER(G70),N(G70)&gt;=18264,N(G70)&lt;=73050))),"n/a",SUMPRODUCT(((Movements!$B$2:$B$1001="Used"))*(Movements!$E$2:$E$1001=$A70)*(Movements!$C$2:$C$1001=$B70)*(Movements!$A$2:$A$1001&gt;$G70),Movements!$D$2:$D$1001)))</f>
        <v/>
      </c>
    </row>
    <row r="71" spans="1:16" x14ac:dyDescent="0.25">
      <c r="A71" s="12"/>
      <c r="B71" s="12"/>
      <c r="C71" s="18" t="str">
        <f>IF(COUNTA($A71:$B71,$D71:$G71)=0,"",IF(OR($B71="",SUMPRODUCT(--(Parts!$A$2:$A$201=$B71))=0),"n/a",INDEX(Parts!$B$2:$B$201,SUMPRODUCT(MAX((Parts!$A$2:$A$201=$B71)*(ROW(Parts!$A$2:$A$201)-MIN(ROW(Parts!$A$2:$A$201))+1))))))</f>
        <v/>
      </c>
      <c r="D71" s="19"/>
      <c r="E71" s="19"/>
      <c r="F71" s="19"/>
      <c r="G71" s="20"/>
      <c r="H71" s="15" t="str">
        <f>IF(COUNTA($A71:$B71,$D71:$G71)=0,"",IF(OR($A71="",$B71="",NOT(AND(ISNUMBER(G71),N(G71)&gt;=18264,N(G71)&lt;=73050))),"n/a",SUMPRODUCT(((Movements!$B$2:$B$1001="Used")+(Movements!$B$2:$B$1001="Transfer"))*(Movements!$E$2:$E$1001=$A71)*(Movements!$C$2:$C$1001=$B71)*(Movements!$A$2:$A$1001&gt;$G71),Movements!$D$2:$D$1001)))</f>
        <v/>
      </c>
      <c r="I71" s="15" t="str">
        <f>IF(COUNTA($A71:$B71,$D71:$G71)=0,"",IF(OR($A71="",$B71="",NOT(AND(ISNUMBER(G71),N(G71)&gt;=18264,N(G71)&lt;=73050))),"n/a",SUMPRODUCT(((Movements!$B$2:$B$1001="Restock")+(Movements!$B$2:$B$1001="Transfer"))*(Movements!$F$2:$F$1001=$A71)*(Movements!$C$2:$C$1001=$B71)*(Movements!$A$2:$A$1001&gt;$G71),Movements!$D$2:$D$1001)))</f>
        <v/>
      </c>
      <c r="J71" s="21" t="str">
        <f>IF(COUNTA($A71:$B71,$D71:$G71)=0,"",IF(OR(NOT(ISNUMBER($H71)),NOT(ISNUMBER($F71))),"n/a",$F71-$H71+$I71))</f>
        <v/>
      </c>
      <c r="K71" s="21" t="str">
        <f>IF(COUNTA($A71:$B71,$D71:$G71)=0,"",IF(OR(NOT(ISNUMBER($J71)),NOT(ISNUMBER($D71)),NOT(ISNUMBER($E71))),"n/a",IF($J71&lt;=$D71,$E71-$J71,0)))</f>
        <v/>
      </c>
      <c r="L71" s="16" t="str">
        <f>IF(COUNTA($A71:$B71,$D71:$G71)=0,"",IF(OR(NOT(ISNUMBER($J71)),NOT(ISNUMBER($D71)),NOT(ISNUMBER($E71))),"n/a",IF($J71&lt;0,"Check count",IF($J71&lt;=$D71,"Reorder",IF($J71&gt;$E71,"Over max","OK")))))</f>
        <v/>
      </c>
      <c r="M71" s="14" t="str">
        <f>IF(COUNTA($A71:$B71,$D71:$G71)=0,"",IF(OR($B71="",SUMPRODUCT(--(Parts!$A$2:$A$201=$B71))=0),"n/a",INDEX(Parts!$C$2:$C$201,SUMPRODUCT(MAX((Parts!$A$2:$A$201=$B71)*(ROW(Parts!$A$2:$A$201)-MIN(ROW(Parts!$A$2:$A$201))+1))))))</f>
        <v/>
      </c>
      <c r="N71" s="14" t="str">
        <f>IF(COUNTA($A71:$B71,$D71:$G71)=0,"",IF(AND(ISNUMBER($J71),ISNUMBER($M71)),$J71*$M71,"n/a"))</f>
        <v/>
      </c>
      <c r="O71" s="16" t="str">
        <f>IF(COUNTA($A71:$B71,$D71:$G71)=0,"",IF(OR($A71="",$B71="",SUMPRODUCT(--(Vans!$A$2:$A$51=$A71))=0,SUMPRODUCT(--(Parts!$A$2:$A$201=$B71))=0),"Check ID",IF(SUMPRODUCT(('Van Stock'!$A$2:$A$501=$A71)*('Van Stock'!$B$2:$B$501=$B71))&gt;1,"Duplicate line",IF(OR(NOT(AND(ISNUMBER(D71),N(D71)&gt;=0,N(D71)&lt;=10000,INT(N(D71))=N(D71))),NOT(AND(ISNUMBER(E71),N(E71)&gt;=0,N(E71)&lt;=10000,INT(N(E71))=N(E71))),N($D71)&gt;N($E71),NOT(AND(ISNUMBER(F71),N(F71)&gt;=0,N(F71)&lt;=100000,INT(N(F71))=N(F71))),NOT(AND(ISNUMBER(G71),N(G71)&gt;=18264,N(G71)&lt;=73050))),"Check inputs",IF(AND(ISNUMBER($J71),N($J71)&lt;0),"Check count","OK")))))</f>
        <v/>
      </c>
      <c r="P71" s="15" t="str">
        <f>IF(COUNTA($A71:$B71,$D71:$G71)=0,"",IF(OR($A71="",$B71="",NOT(AND(ISNUMBER(G71),N(G71)&gt;=18264,N(G71)&lt;=73050))),"n/a",SUMPRODUCT(((Movements!$B$2:$B$1001="Used"))*(Movements!$E$2:$E$1001=$A71)*(Movements!$C$2:$C$1001=$B71)*(Movements!$A$2:$A$1001&gt;$G71),Movements!$D$2:$D$1001)))</f>
        <v/>
      </c>
    </row>
    <row r="72" spans="1:16" x14ac:dyDescent="0.25">
      <c r="A72" s="12"/>
      <c r="B72" s="12"/>
      <c r="C72" s="18" t="str">
        <f>IF(COUNTA($A72:$B72,$D72:$G72)=0,"",IF(OR($B72="",SUMPRODUCT(--(Parts!$A$2:$A$201=$B72))=0),"n/a",INDEX(Parts!$B$2:$B$201,SUMPRODUCT(MAX((Parts!$A$2:$A$201=$B72)*(ROW(Parts!$A$2:$A$201)-MIN(ROW(Parts!$A$2:$A$201))+1))))))</f>
        <v/>
      </c>
      <c r="D72" s="19"/>
      <c r="E72" s="19"/>
      <c r="F72" s="19"/>
      <c r="G72" s="20"/>
      <c r="H72" s="15" t="str">
        <f>IF(COUNTA($A72:$B72,$D72:$G72)=0,"",IF(OR($A72="",$B72="",NOT(AND(ISNUMBER(G72),N(G72)&gt;=18264,N(G72)&lt;=73050))),"n/a",SUMPRODUCT(((Movements!$B$2:$B$1001="Used")+(Movements!$B$2:$B$1001="Transfer"))*(Movements!$E$2:$E$1001=$A72)*(Movements!$C$2:$C$1001=$B72)*(Movements!$A$2:$A$1001&gt;$G72),Movements!$D$2:$D$1001)))</f>
        <v/>
      </c>
      <c r="I72" s="15" t="str">
        <f>IF(COUNTA($A72:$B72,$D72:$G72)=0,"",IF(OR($A72="",$B72="",NOT(AND(ISNUMBER(G72),N(G72)&gt;=18264,N(G72)&lt;=73050))),"n/a",SUMPRODUCT(((Movements!$B$2:$B$1001="Restock")+(Movements!$B$2:$B$1001="Transfer"))*(Movements!$F$2:$F$1001=$A72)*(Movements!$C$2:$C$1001=$B72)*(Movements!$A$2:$A$1001&gt;$G72),Movements!$D$2:$D$1001)))</f>
        <v/>
      </c>
      <c r="J72" s="21" t="str">
        <f>IF(COUNTA($A72:$B72,$D72:$G72)=0,"",IF(OR(NOT(ISNUMBER($H72)),NOT(ISNUMBER($F72))),"n/a",$F72-$H72+$I72))</f>
        <v/>
      </c>
      <c r="K72" s="21" t="str">
        <f>IF(COUNTA($A72:$B72,$D72:$G72)=0,"",IF(OR(NOT(ISNUMBER($J72)),NOT(ISNUMBER($D72)),NOT(ISNUMBER($E72))),"n/a",IF($J72&lt;=$D72,$E72-$J72,0)))</f>
        <v/>
      </c>
      <c r="L72" s="16" t="str">
        <f>IF(COUNTA($A72:$B72,$D72:$G72)=0,"",IF(OR(NOT(ISNUMBER($J72)),NOT(ISNUMBER($D72)),NOT(ISNUMBER($E72))),"n/a",IF($J72&lt;0,"Check count",IF($J72&lt;=$D72,"Reorder",IF($J72&gt;$E72,"Over max","OK")))))</f>
        <v/>
      </c>
      <c r="M72" s="14" t="str">
        <f>IF(COUNTA($A72:$B72,$D72:$G72)=0,"",IF(OR($B72="",SUMPRODUCT(--(Parts!$A$2:$A$201=$B72))=0),"n/a",INDEX(Parts!$C$2:$C$201,SUMPRODUCT(MAX((Parts!$A$2:$A$201=$B72)*(ROW(Parts!$A$2:$A$201)-MIN(ROW(Parts!$A$2:$A$201))+1))))))</f>
        <v/>
      </c>
      <c r="N72" s="14" t="str">
        <f>IF(COUNTA($A72:$B72,$D72:$G72)=0,"",IF(AND(ISNUMBER($J72),ISNUMBER($M72)),$J72*$M72,"n/a"))</f>
        <v/>
      </c>
      <c r="O72" s="16" t="str">
        <f>IF(COUNTA($A72:$B72,$D72:$G72)=0,"",IF(OR($A72="",$B72="",SUMPRODUCT(--(Vans!$A$2:$A$51=$A72))=0,SUMPRODUCT(--(Parts!$A$2:$A$201=$B72))=0),"Check ID",IF(SUMPRODUCT(('Van Stock'!$A$2:$A$501=$A72)*('Van Stock'!$B$2:$B$501=$B72))&gt;1,"Duplicate line",IF(OR(NOT(AND(ISNUMBER(D72),N(D72)&gt;=0,N(D72)&lt;=10000,INT(N(D72))=N(D72))),NOT(AND(ISNUMBER(E72),N(E72)&gt;=0,N(E72)&lt;=10000,INT(N(E72))=N(E72))),N($D72)&gt;N($E72),NOT(AND(ISNUMBER(F72),N(F72)&gt;=0,N(F72)&lt;=100000,INT(N(F72))=N(F72))),NOT(AND(ISNUMBER(G72),N(G72)&gt;=18264,N(G72)&lt;=73050))),"Check inputs",IF(AND(ISNUMBER($J72),N($J72)&lt;0),"Check count","OK")))))</f>
        <v/>
      </c>
      <c r="P72" s="15" t="str">
        <f>IF(COUNTA($A72:$B72,$D72:$G72)=0,"",IF(OR($A72="",$B72="",NOT(AND(ISNUMBER(G72),N(G72)&gt;=18264,N(G72)&lt;=73050))),"n/a",SUMPRODUCT(((Movements!$B$2:$B$1001="Used"))*(Movements!$E$2:$E$1001=$A72)*(Movements!$C$2:$C$1001=$B72)*(Movements!$A$2:$A$1001&gt;$G72),Movements!$D$2:$D$1001)))</f>
        <v/>
      </c>
    </row>
    <row r="73" spans="1:16" x14ac:dyDescent="0.25">
      <c r="A73" s="12"/>
      <c r="B73" s="12"/>
      <c r="C73" s="18" t="str">
        <f>IF(COUNTA($A73:$B73,$D73:$G73)=0,"",IF(OR($B73="",SUMPRODUCT(--(Parts!$A$2:$A$201=$B73))=0),"n/a",INDEX(Parts!$B$2:$B$201,SUMPRODUCT(MAX((Parts!$A$2:$A$201=$B73)*(ROW(Parts!$A$2:$A$201)-MIN(ROW(Parts!$A$2:$A$201))+1))))))</f>
        <v/>
      </c>
      <c r="D73" s="19"/>
      <c r="E73" s="19"/>
      <c r="F73" s="19"/>
      <c r="G73" s="20"/>
      <c r="H73" s="15" t="str">
        <f>IF(COUNTA($A73:$B73,$D73:$G73)=0,"",IF(OR($A73="",$B73="",NOT(AND(ISNUMBER(G73),N(G73)&gt;=18264,N(G73)&lt;=73050))),"n/a",SUMPRODUCT(((Movements!$B$2:$B$1001="Used")+(Movements!$B$2:$B$1001="Transfer"))*(Movements!$E$2:$E$1001=$A73)*(Movements!$C$2:$C$1001=$B73)*(Movements!$A$2:$A$1001&gt;$G73),Movements!$D$2:$D$1001)))</f>
        <v/>
      </c>
      <c r="I73" s="15" t="str">
        <f>IF(COUNTA($A73:$B73,$D73:$G73)=0,"",IF(OR($A73="",$B73="",NOT(AND(ISNUMBER(G73),N(G73)&gt;=18264,N(G73)&lt;=73050))),"n/a",SUMPRODUCT(((Movements!$B$2:$B$1001="Restock")+(Movements!$B$2:$B$1001="Transfer"))*(Movements!$F$2:$F$1001=$A73)*(Movements!$C$2:$C$1001=$B73)*(Movements!$A$2:$A$1001&gt;$G73),Movements!$D$2:$D$1001)))</f>
        <v/>
      </c>
      <c r="J73" s="21" t="str">
        <f>IF(COUNTA($A73:$B73,$D73:$G73)=0,"",IF(OR(NOT(ISNUMBER($H73)),NOT(ISNUMBER($F73))),"n/a",$F73-$H73+$I73))</f>
        <v/>
      </c>
      <c r="K73" s="21" t="str">
        <f>IF(COUNTA($A73:$B73,$D73:$G73)=0,"",IF(OR(NOT(ISNUMBER($J73)),NOT(ISNUMBER($D73)),NOT(ISNUMBER($E73))),"n/a",IF($J73&lt;=$D73,$E73-$J73,0)))</f>
        <v/>
      </c>
      <c r="L73" s="16" t="str">
        <f>IF(COUNTA($A73:$B73,$D73:$G73)=0,"",IF(OR(NOT(ISNUMBER($J73)),NOT(ISNUMBER($D73)),NOT(ISNUMBER($E73))),"n/a",IF($J73&lt;0,"Check count",IF($J73&lt;=$D73,"Reorder",IF($J73&gt;$E73,"Over max","OK")))))</f>
        <v/>
      </c>
      <c r="M73" s="14" t="str">
        <f>IF(COUNTA($A73:$B73,$D73:$G73)=0,"",IF(OR($B73="",SUMPRODUCT(--(Parts!$A$2:$A$201=$B73))=0),"n/a",INDEX(Parts!$C$2:$C$201,SUMPRODUCT(MAX((Parts!$A$2:$A$201=$B73)*(ROW(Parts!$A$2:$A$201)-MIN(ROW(Parts!$A$2:$A$201))+1))))))</f>
        <v/>
      </c>
      <c r="N73" s="14" t="str">
        <f>IF(COUNTA($A73:$B73,$D73:$G73)=0,"",IF(AND(ISNUMBER($J73),ISNUMBER($M73)),$J73*$M73,"n/a"))</f>
        <v/>
      </c>
      <c r="O73" s="16" t="str">
        <f>IF(COUNTA($A73:$B73,$D73:$G73)=0,"",IF(OR($A73="",$B73="",SUMPRODUCT(--(Vans!$A$2:$A$51=$A73))=0,SUMPRODUCT(--(Parts!$A$2:$A$201=$B73))=0),"Check ID",IF(SUMPRODUCT(('Van Stock'!$A$2:$A$501=$A73)*('Van Stock'!$B$2:$B$501=$B73))&gt;1,"Duplicate line",IF(OR(NOT(AND(ISNUMBER(D73),N(D73)&gt;=0,N(D73)&lt;=10000,INT(N(D73))=N(D73))),NOT(AND(ISNUMBER(E73),N(E73)&gt;=0,N(E73)&lt;=10000,INT(N(E73))=N(E73))),N($D73)&gt;N($E73),NOT(AND(ISNUMBER(F73),N(F73)&gt;=0,N(F73)&lt;=100000,INT(N(F73))=N(F73))),NOT(AND(ISNUMBER(G73),N(G73)&gt;=18264,N(G73)&lt;=73050))),"Check inputs",IF(AND(ISNUMBER($J73),N($J73)&lt;0),"Check count","OK")))))</f>
        <v/>
      </c>
      <c r="P73" s="15" t="str">
        <f>IF(COUNTA($A73:$B73,$D73:$G73)=0,"",IF(OR($A73="",$B73="",NOT(AND(ISNUMBER(G73),N(G73)&gt;=18264,N(G73)&lt;=73050))),"n/a",SUMPRODUCT(((Movements!$B$2:$B$1001="Used"))*(Movements!$E$2:$E$1001=$A73)*(Movements!$C$2:$C$1001=$B73)*(Movements!$A$2:$A$1001&gt;$G73),Movements!$D$2:$D$1001)))</f>
        <v/>
      </c>
    </row>
    <row r="74" spans="1:16" x14ac:dyDescent="0.25">
      <c r="A74" s="12"/>
      <c r="B74" s="12"/>
      <c r="C74" s="18" t="str">
        <f>IF(COUNTA($A74:$B74,$D74:$G74)=0,"",IF(OR($B74="",SUMPRODUCT(--(Parts!$A$2:$A$201=$B74))=0),"n/a",INDEX(Parts!$B$2:$B$201,SUMPRODUCT(MAX((Parts!$A$2:$A$201=$B74)*(ROW(Parts!$A$2:$A$201)-MIN(ROW(Parts!$A$2:$A$201))+1))))))</f>
        <v/>
      </c>
      <c r="D74" s="19"/>
      <c r="E74" s="19"/>
      <c r="F74" s="19"/>
      <c r="G74" s="20"/>
      <c r="H74" s="15" t="str">
        <f>IF(COUNTA($A74:$B74,$D74:$G74)=0,"",IF(OR($A74="",$B74="",NOT(AND(ISNUMBER(G74),N(G74)&gt;=18264,N(G74)&lt;=73050))),"n/a",SUMPRODUCT(((Movements!$B$2:$B$1001="Used")+(Movements!$B$2:$B$1001="Transfer"))*(Movements!$E$2:$E$1001=$A74)*(Movements!$C$2:$C$1001=$B74)*(Movements!$A$2:$A$1001&gt;$G74),Movements!$D$2:$D$1001)))</f>
        <v/>
      </c>
      <c r="I74" s="15" t="str">
        <f>IF(COUNTA($A74:$B74,$D74:$G74)=0,"",IF(OR($A74="",$B74="",NOT(AND(ISNUMBER(G74),N(G74)&gt;=18264,N(G74)&lt;=73050))),"n/a",SUMPRODUCT(((Movements!$B$2:$B$1001="Restock")+(Movements!$B$2:$B$1001="Transfer"))*(Movements!$F$2:$F$1001=$A74)*(Movements!$C$2:$C$1001=$B74)*(Movements!$A$2:$A$1001&gt;$G74),Movements!$D$2:$D$1001)))</f>
        <v/>
      </c>
      <c r="J74" s="21" t="str">
        <f>IF(COUNTA($A74:$B74,$D74:$G74)=0,"",IF(OR(NOT(ISNUMBER($H74)),NOT(ISNUMBER($F74))),"n/a",$F74-$H74+$I74))</f>
        <v/>
      </c>
      <c r="K74" s="21" t="str">
        <f>IF(COUNTA($A74:$B74,$D74:$G74)=0,"",IF(OR(NOT(ISNUMBER($J74)),NOT(ISNUMBER($D74)),NOT(ISNUMBER($E74))),"n/a",IF($J74&lt;=$D74,$E74-$J74,0)))</f>
        <v/>
      </c>
      <c r="L74" s="16" t="str">
        <f>IF(COUNTA($A74:$B74,$D74:$G74)=0,"",IF(OR(NOT(ISNUMBER($J74)),NOT(ISNUMBER($D74)),NOT(ISNUMBER($E74))),"n/a",IF($J74&lt;0,"Check count",IF($J74&lt;=$D74,"Reorder",IF($J74&gt;$E74,"Over max","OK")))))</f>
        <v/>
      </c>
      <c r="M74" s="14" t="str">
        <f>IF(COUNTA($A74:$B74,$D74:$G74)=0,"",IF(OR($B74="",SUMPRODUCT(--(Parts!$A$2:$A$201=$B74))=0),"n/a",INDEX(Parts!$C$2:$C$201,SUMPRODUCT(MAX((Parts!$A$2:$A$201=$B74)*(ROW(Parts!$A$2:$A$201)-MIN(ROW(Parts!$A$2:$A$201))+1))))))</f>
        <v/>
      </c>
      <c r="N74" s="14" t="str">
        <f>IF(COUNTA($A74:$B74,$D74:$G74)=0,"",IF(AND(ISNUMBER($J74),ISNUMBER($M74)),$J74*$M74,"n/a"))</f>
        <v/>
      </c>
      <c r="O74" s="16" t="str">
        <f>IF(COUNTA($A74:$B74,$D74:$G74)=0,"",IF(OR($A74="",$B74="",SUMPRODUCT(--(Vans!$A$2:$A$51=$A74))=0,SUMPRODUCT(--(Parts!$A$2:$A$201=$B74))=0),"Check ID",IF(SUMPRODUCT(('Van Stock'!$A$2:$A$501=$A74)*('Van Stock'!$B$2:$B$501=$B74))&gt;1,"Duplicate line",IF(OR(NOT(AND(ISNUMBER(D74),N(D74)&gt;=0,N(D74)&lt;=10000,INT(N(D74))=N(D74))),NOT(AND(ISNUMBER(E74),N(E74)&gt;=0,N(E74)&lt;=10000,INT(N(E74))=N(E74))),N($D74)&gt;N($E74),NOT(AND(ISNUMBER(F74),N(F74)&gt;=0,N(F74)&lt;=100000,INT(N(F74))=N(F74))),NOT(AND(ISNUMBER(G74),N(G74)&gt;=18264,N(G74)&lt;=73050))),"Check inputs",IF(AND(ISNUMBER($J74),N($J74)&lt;0),"Check count","OK")))))</f>
        <v/>
      </c>
      <c r="P74" s="15" t="str">
        <f>IF(COUNTA($A74:$B74,$D74:$G74)=0,"",IF(OR($A74="",$B74="",NOT(AND(ISNUMBER(G74),N(G74)&gt;=18264,N(G74)&lt;=73050))),"n/a",SUMPRODUCT(((Movements!$B$2:$B$1001="Used"))*(Movements!$E$2:$E$1001=$A74)*(Movements!$C$2:$C$1001=$B74)*(Movements!$A$2:$A$1001&gt;$G74),Movements!$D$2:$D$1001)))</f>
        <v/>
      </c>
    </row>
    <row r="75" spans="1:16" x14ac:dyDescent="0.25">
      <c r="A75" s="12"/>
      <c r="B75" s="12"/>
      <c r="C75" s="18" t="str">
        <f>IF(COUNTA($A75:$B75,$D75:$G75)=0,"",IF(OR($B75="",SUMPRODUCT(--(Parts!$A$2:$A$201=$B75))=0),"n/a",INDEX(Parts!$B$2:$B$201,SUMPRODUCT(MAX((Parts!$A$2:$A$201=$B75)*(ROW(Parts!$A$2:$A$201)-MIN(ROW(Parts!$A$2:$A$201))+1))))))</f>
        <v/>
      </c>
      <c r="D75" s="19"/>
      <c r="E75" s="19"/>
      <c r="F75" s="19"/>
      <c r="G75" s="20"/>
      <c r="H75" s="15" t="str">
        <f>IF(COUNTA($A75:$B75,$D75:$G75)=0,"",IF(OR($A75="",$B75="",NOT(AND(ISNUMBER(G75),N(G75)&gt;=18264,N(G75)&lt;=73050))),"n/a",SUMPRODUCT(((Movements!$B$2:$B$1001="Used")+(Movements!$B$2:$B$1001="Transfer"))*(Movements!$E$2:$E$1001=$A75)*(Movements!$C$2:$C$1001=$B75)*(Movements!$A$2:$A$1001&gt;$G75),Movements!$D$2:$D$1001)))</f>
        <v/>
      </c>
      <c r="I75" s="15" t="str">
        <f>IF(COUNTA($A75:$B75,$D75:$G75)=0,"",IF(OR($A75="",$B75="",NOT(AND(ISNUMBER(G75),N(G75)&gt;=18264,N(G75)&lt;=73050))),"n/a",SUMPRODUCT(((Movements!$B$2:$B$1001="Restock")+(Movements!$B$2:$B$1001="Transfer"))*(Movements!$F$2:$F$1001=$A75)*(Movements!$C$2:$C$1001=$B75)*(Movements!$A$2:$A$1001&gt;$G75),Movements!$D$2:$D$1001)))</f>
        <v/>
      </c>
      <c r="J75" s="21" t="str">
        <f>IF(COUNTA($A75:$B75,$D75:$G75)=0,"",IF(OR(NOT(ISNUMBER($H75)),NOT(ISNUMBER($F75))),"n/a",$F75-$H75+$I75))</f>
        <v/>
      </c>
      <c r="K75" s="21" t="str">
        <f>IF(COUNTA($A75:$B75,$D75:$G75)=0,"",IF(OR(NOT(ISNUMBER($J75)),NOT(ISNUMBER($D75)),NOT(ISNUMBER($E75))),"n/a",IF($J75&lt;=$D75,$E75-$J75,0)))</f>
        <v/>
      </c>
      <c r="L75" s="16" t="str">
        <f>IF(COUNTA($A75:$B75,$D75:$G75)=0,"",IF(OR(NOT(ISNUMBER($J75)),NOT(ISNUMBER($D75)),NOT(ISNUMBER($E75))),"n/a",IF($J75&lt;0,"Check count",IF($J75&lt;=$D75,"Reorder",IF($J75&gt;$E75,"Over max","OK")))))</f>
        <v/>
      </c>
      <c r="M75" s="14" t="str">
        <f>IF(COUNTA($A75:$B75,$D75:$G75)=0,"",IF(OR($B75="",SUMPRODUCT(--(Parts!$A$2:$A$201=$B75))=0),"n/a",INDEX(Parts!$C$2:$C$201,SUMPRODUCT(MAX((Parts!$A$2:$A$201=$B75)*(ROW(Parts!$A$2:$A$201)-MIN(ROW(Parts!$A$2:$A$201))+1))))))</f>
        <v/>
      </c>
      <c r="N75" s="14" t="str">
        <f>IF(COUNTA($A75:$B75,$D75:$G75)=0,"",IF(AND(ISNUMBER($J75),ISNUMBER($M75)),$J75*$M75,"n/a"))</f>
        <v/>
      </c>
      <c r="O75" s="16" t="str">
        <f>IF(COUNTA($A75:$B75,$D75:$G75)=0,"",IF(OR($A75="",$B75="",SUMPRODUCT(--(Vans!$A$2:$A$51=$A75))=0,SUMPRODUCT(--(Parts!$A$2:$A$201=$B75))=0),"Check ID",IF(SUMPRODUCT(('Van Stock'!$A$2:$A$501=$A75)*('Van Stock'!$B$2:$B$501=$B75))&gt;1,"Duplicate line",IF(OR(NOT(AND(ISNUMBER(D75),N(D75)&gt;=0,N(D75)&lt;=10000,INT(N(D75))=N(D75))),NOT(AND(ISNUMBER(E75),N(E75)&gt;=0,N(E75)&lt;=10000,INT(N(E75))=N(E75))),N($D75)&gt;N($E75),NOT(AND(ISNUMBER(F75),N(F75)&gt;=0,N(F75)&lt;=100000,INT(N(F75))=N(F75))),NOT(AND(ISNUMBER(G75),N(G75)&gt;=18264,N(G75)&lt;=73050))),"Check inputs",IF(AND(ISNUMBER($J75),N($J75)&lt;0),"Check count","OK")))))</f>
        <v/>
      </c>
      <c r="P75" s="15" t="str">
        <f>IF(COUNTA($A75:$B75,$D75:$G75)=0,"",IF(OR($A75="",$B75="",NOT(AND(ISNUMBER(G75),N(G75)&gt;=18264,N(G75)&lt;=73050))),"n/a",SUMPRODUCT(((Movements!$B$2:$B$1001="Used"))*(Movements!$E$2:$E$1001=$A75)*(Movements!$C$2:$C$1001=$B75)*(Movements!$A$2:$A$1001&gt;$G75),Movements!$D$2:$D$1001)))</f>
        <v/>
      </c>
    </row>
    <row r="76" spans="1:16" x14ac:dyDescent="0.25">
      <c r="A76" s="12"/>
      <c r="B76" s="12"/>
      <c r="C76" s="18" t="str">
        <f>IF(COUNTA($A76:$B76,$D76:$G76)=0,"",IF(OR($B76="",SUMPRODUCT(--(Parts!$A$2:$A$201=$B76))=0),"n/a",INDEX(Parts!$B$2:$B$201,SUMPRODUCT(MAX((Parts!$A$2:$A$201=$B76)*(ROW(Parts!$A$2:$A$201)-MIN(ROW(Parts!$A$2:$A$201))+1))))))</f>
        <v/>
      </c>
      <c r="D76" s="19"/>
      <c r="E76" s="19"/>
      <c r="F76" s="19"/>
      <c r="G76" s="20"/>
      <c r="H76" s="15" t="str">
        <f>IF(COUNTA($A76:$B76,$D76:$G76)=0,"",IF(OR($A76="",$B76="",NOT(AND(ISNUMBER(G76),N(G76)&gt;=18264,N(G76)&lt;=73050))),"n/a",SUMPRODUCT(((Movements!$B$2:$B$1001="Used")+(Movements!$B$2:$B$1001="Transfer"))*(Movements!$E$2:$E$1001=$A76)*(Movements!$C$2:$C$1001=$B76)*(Movements!$A$2:$A$1001&gt;$G76),Movements!$D$2:$D$1001)))</f>
        <v/>
      </c>
      <c r="I76" s="15" t="str">
        <f>IF(COUNTA($A76:$B76,$D76:$G76)=0,"",IF(OR($A76="",$B76="",NOT(AND(ISNUMBER(G76),N(G76)&gt;=18264,N(G76)&lt;=73050))),"n/a",SUMPRODUCT(((Movements!$B$2:$B$1001="Restock")+(Movements!$B$2:$B$1001="Transfer"))*(Movements!$F$2:$F$1001=$A76)*(Movements!$C$2:$C$1001=$B76)*(Movements!$A$2:$A$1001&gt;$G76),Movements!$D$2:$D$1001)))</f>
        <v/>
      </c>
      <c r="J76" s="21" t="str">
        <f>IF(COUNTA($A76:$B76,$D76:$G76)=0,"",IF(OR(NOT(ISNUMBER($H76)),NOT(ISNUMBER($F76))),"n/a",$F76-$H76+$I76))</f>
        <v/>
      </c>
      <c r="K76" s="21" t="str">
        <f>IF(COUNTA($A76:$B76,$D76:$G76)=0,"",IF(OR(NOT(ISNUMBER($J76)),NOT(ISNUMBER($D76)),NOT(ISNUMBER($E76))),"n/a",IF($J76&lt;=$D76,$E76-$J76,0)))</f>
        <v/>
      </c>
      <c r="L76" s="16" t="str">
        <f>IF(COUNTA($A76:$B76,$D76:$G76)=0,"",IF(OR(NOT(ISNUMBER($J76)),NOT(ISNUMBER($D76)),NOT(ISNUMBER($E76))),"n/a",IF($J76&lt;0,"Check count",IF($J76&lt;=$D76,"Reorder",IF($J76&gt;$E76,"Over max","OK")))))</f>
        <v/>
      </c>
      <c r="M76" s="14" t="str">
        <f>IF(COUNTA($A76:$B76,$D76:$G76)=0,"",IF(OR($B76="",SUMPRODUCT(--(Parts!$A$2:$A$201=$B76))=0),"n/a",INDEX(Parts!$C$2:$C$201,SUMPRODUCT(MAX((Parts!$A$2:$A$201=$B76)*(ROW(Parts!$A$2:$A$201)-MIN(ROW(Parts!$A$2:$A$201))+1))))))</f>
        <v/>
      </c>
      <c r="N76" s="14" t="str">
        <f>IF(COUNTA($A76:$B76,$D76:$G76)=0,"",IF(AND(ISNUMBER($J76),ISNUMBER($M76)),$J76*$M76,"n/a"))</f>
        <v/>
      </c>
      <c r="O76" s="16" t="str">
        <f>IF(COUNTA($A76:$B76,$D76:$G76)=0,"",IF(OR($A76="",$B76="",SUMPRODUCT(--(Vans!$A$2:$A$51=$A76))=0,SUMPRODUCT(--(Parts!$A$2:$A$201=$B76))=0),"Check ID",IF(SUMPRODUCT(('Van Stock'!$A$2:$A$501=$A76)*('Van Stock'!$B$2:$B$501=$B76))&gt;1,"Duplicate line",IF(OR(NOT(AND(ISNUMBER(D76),N(D76)&gt;=0,N(D76)&lt;=10000,INT(N(D76))=N(D76))),NOT(AND(ISNUMBER(E76),N(E76)&gt;=0,N(E76)&lt;=10000,INT(N(E76))=N(E76))),N($D76)&gt;N($E76),NOT(AND(ISNUMBER(F76),N(F76)&gt;=0,N(F76)&lt;=100000,INT(N(F76))=N(F76))),NOT(AND(ISNUMBER(G76),N(G76)&gt;=18264,N(G76)&lt;=73050))),"Check inputs",IF(AND(ISNUMBER($J76),N($J76)&lt;0),"Check count","OK")))))</f>
        <v/>
      </c>
      <c r="P76" s="15" t="str">
        <f>IF(COUNTA($A76:$B76,$D76:$G76)=0,"",IF(OR($A76="",$B76="",NOT(AND(ISNUMBER(G76),N(G76)&gt;=18264,N(G76)&lt;=73050))),"n/a",SUMPRODUCT(((Movements!$B$2:$B$1001="Used"))*(Movements!$E$2:$E$1001=$A76)*(Movements!$C$2:$C$1001=$B76)*(Movements!$A$2:$A$1001&gt;$G76),Movements!$D$2:$D$1001)))</f>
        <v/>
      </c>
    </row>
    <row r="77" spans="1:16" x14ac:dyDescent="0.25">
      <c r="A77" s="12"/>
      <c r="B77" s="12"/>
      <c r="C77" s="18" t="str">
        <f>IF(COUNTA($A77:$B77,$D77:$G77)=0,"",IF(OR($B77="",SUMPRODUCT(--(Parts!$A$2:$A$201=$B77))=0),"n/a",INDEX(Parts!$B$2:$B$201,SUMPRODUCT(MAX((Parts!$A$2:$A$201=$B77)*(ROW(Parts!$A$2:$A$201)-MIN(ROW(Parts!$A$2:$A$201))+1))))))</f>
        <v/>
      </c>
      <c r="D77" s="19"/>
      <c r="E77" s="19"/>
      <c r="F77" s="19"/>
      <c r="G77" s="20"/>
      <c r="H77" s="15" t="str">
        <f>IF(COUNTA($A77:$B77,$D77:$G77)=0,"",IF(OR($A77="",$B77="",NOT(AND(ISNUMBER(G77),N(G77)&gt;=18264,N(G77)&lt;=73050))),"n/a",SUMPRODUCT(((Movements!$B$2:$B$1001="Used")+(Movements!$B$2:$B$1001="Transfer"))*(Movements!$E$2:$E$1001=$A77)*(Movements!$C$2:$C$1001=$B77)*(Movements!$A$2:$A$1001&gt;$G77),Movements!$D$2:$D$1001)))</f>
        <v/>
      </c>
      <c r="I77" s="15" t="str">
        <f>IF(COUNTA($A77:$B77,$D77:$G77)=0,"",IF(OR($A77="",$B77="",NOT(AND(ISNUMBER(G77),N(G77)&gt;=18264,N(G77)&lt;=73050))),"n/a",SUMPRODUCT(((Movements!$B$2:$B$1001="Restock")+(Movements!$B$2:$B$1001="Transfer"))*(Movements!$F$2:$F$1001=$A77)*(Movements!$C$2:$C$1001=$B77)*(Movements!$A$2:$A$1001&gt;$G77),Movements!$D$2:$D$1001)))</f>
        <v/>
      </c>
      <c r="J77" s="21" t="str">
        <f>IF(COUNTA($A77:$B77,$D77:$G77)=0,"",IF(OR(NOT(ISNUMBER($H77)),NOT(ISNUMBER($F77))),"n/a",$F77-$H77+$I77))</f>
        <v/>
      </c>
      <c r="K77" s="21" t="str">
        <f>IF(COUNTA($A77:$B77,$D77:$G77)=0,"",IF(OR(NOT(ISNUMBER($J77)),NOT(ISNUMBER($D77)),NOT(ISNUMBER($E77))),"n/a",IF($J77&lt;=$D77,$E77-$J77,0)))</f>
        <v/>
      </c>
      <c r="L77" s="16" t="str">
        <f>IF(COUNTA($A77:$B77,$D77:$G77)=0,"",IF(OR(NOT(ISNUMBER($J77)),NOT(ISNUMBER($D77)),NOT(ISNUMBER($E77))),"n/a",IF($J77&lt;0,"Check count",IF($J77&lt;=$D77,"Reorder",IF($J77&gt;$E77,"Over max","OK")))))</f>
        <v/>
      </c>
      <c r="M77" s="14" t="str">
        <f>IF(COUNTA($A77:$B77,$D77:$G77)=0,"",IF(OR($B77="",SUMPRODUCT(--(Parts!$A$2:$A$201=$B77))=0),"n/a",INDEX(Parts!$C$2:$C$201,SUMPRODUCT(MAX((Parts!$A$2:$A$201=$B77)*(ROW(Parts!$A$2:$A$201)-MIN(ROW(Parts!$A$2:$A$201))+1))))))</f>
        <v/>
      </c>
      <c r="N77" s="14" t="str">
        <f>IF(COUNTA($A77:$B77,$D77:$G77)=0,"",IF(AND(ISNUMBER($J77),ISNUMBER($M77)),$J77*$M77,"n/a"))</f>
        <v/>
      </c>
      <c r="O77" s="16" t="str">
        <f>IF(COUNTA($A77:$B77,$D77:$G77)=0,"",IF(OR($A77="",$B77="",SUMPRODUCT(--(Vans!$A$2:$A$51=$A77))=0,SUMPRODUCT(--(Parts!$A$2:$A$201=$B77))=0),"Check ID",IF(SUMPRODUCT(('Van Stock'!$A$2:$A$501=$A77)*('Van Stock'!$B$2:$B$501=$B77))&gt;1,"Duplicate line",IF(OR(NOT(AND(ISNUMBER(D77),N(D77)&gt;=0,N(D77)&lt;=10000,INT(N(D77))=N(D77))),NOT(AND(ISNUMBER(E77),N(E77)&gt;=0,N(E77)&lt;=10000,INT(N(E77))=N(E77))),N($D77)&gt;N($E77),NOT(AND(ISNUMBER(F77),N(F77)&gt;=0,N(F77)&lt;=100000,INT(N(F77))=N(F77))),NOT(AND(ISNUMBER(G77),N(G77)&gt;=18264,N(G77)&lt;=73050))),"Check inputs",IF(AND(ISNUMBER($J77),N($J77)&lt;0),"Check count","OK")))))</f>
        <v/>
      </c>
      <c r="P77" s="15" t="str">
        <f>IF(COUNTA($A77:$B77,$D77:$G77)=0,"",IF(OR($A77="",$B77="",NOT(AND(ISNUMBER(G77),N(G77)&gt;=18264,N(G77)&lt;=73050))),"n/a",SUMPRODUCT(((Movements!$B$2:$B$1001="Used"))*(Movements!$E$2:$E$1001=$A77)*(Movements!$C$2:$C$1001=$B77)*(Movements!$A$2:$A$1001&gt;$G77),Movements!$D$2:$D$1001)))</f>
        <v/>
      </c>
    </row>
    <row r="78" spans="1:16" x14ac:dyDescent="0.25">
      <c r="A78" s="12"/>
      <c r="B78" s="12"/>
      <c r="C78" s="18" t="str">
        <f>IF(COUNTA($A78:$B78,$D78:$G78)=0,"",IF(OR($B78="",SUMPRODUCT(--(Parts!$A$2:$A$201=$B78))=0),"n/a",INDEX(Parts!$B$2:$B$201,SUMPRODUCT(MAX((Parts!$A$2:$A$201=$B78)*(ROW(Parts!$A$2:$A$201)-MIN(ROW(Parts!$A$2:$A$201))+1))))))</f>
        <v/>
      </c>
      <c r="D78" s="19"/>
      <c r="E78" s="19"/>
      <c r="F78" s="19"/>
      <c r="G78" s="20"/>
      <c r="H78" s="15" t="str">
        <f>IF(COUNTA($A78:$B78,$D78:$G78)=0,"",IF(OR($A78="",$B78="",NOT(AND(ISNUMBER(G78),N(G78)&gt;=18264,N(G78)&lt;=73050))),"n/a",SUMPRODUCT(((Movements!$B$2:$B$1001="Used")+(Movements!$B$2:$B$1001="Transfer"))*(Movements!$E$2:$E$1001=$A78)*(Movements!$C$2:$C$1001=$B78)*(Movements!$A$2:$A$1001&gt;$G78),Movements!$D$2:$D$1001)))</f>
        <v/>
      </c>
      <c r="I78" s="15" t="str">
        <f>IF(COUNTA($A78:$B78,$D78:$G78)=0,"",IF(OR($A78="",$B78="",NOT(AND(ISNUMBER(G78),N(G78)&gt;=18264,N(G78)&lt;=73050))),"n/a",SUMPRODUCT(((Movements!$B$2:$B$1001="Restock")+(Movements!$B$2:$B$1001="Transfer"))*(Movements!$F$2:$F$1001=$A78)*(Movements!$C$2:$C$1001=$B78)*(Movements!$A$2:$A$1001&gt;$G78),Movements!$D$2:$D$1001)))</f>
        <v/>
      </c>
      <c r="J78" s="21" t="str">
        <f>IF(COUNTA($A78:$B78,$D78:$G78)=0,"",IF(OR(NOT(ISNUMBER($H78)),NOT(ISNUMBER($F78))),"n/a",$F78-$H78+$I78))</f>
        <v/>
      </c>
      <c r="K78" s="21" t="str">
        <f>IF(COUNTA($A78:$B78,$D78:$G78)=0,"",IF(OR(NOT(ISNUMBER($J78)),NOT(ISNUMBER($D78)),NOT(ISNUMBER($E78))),"n/a",IF($J78&lt;=$D78,$E78-$J78,0)))</f>
        <v/>
      </c>
      <c r="L78" s="16" t="str">
        <f>IF(COUNTA($A78:$B78,$D78:$G78)=0,"",IF(OR(NOT(ISNUMBER($J78)),NOT(ISNUMBER($D78)),NOT(ISNUMBER($E78))),"n/a",IF($J78&lt;0,"Check count",IF($J78&lt;=$D78,"Reorder",IF($J78&gt;$E78,"Over max","OK")))))</f>
        <v/>
      </c>
      <c r="M78" s="14" t="str">
        <f>IF(COUNTA($A78:$B78,$D78:$G78)=0,"",IF(OR($B78="",SUMPRODUCT(--(Parts!$A$2:$A$201=$B78))=0),"n/a",INDEX(Parts!$C$2:$C$201,SUMPRODUCT(MAX((Parts!$A$2:$A$201=$B78)*(ROW(Parts!$A$2:$A$201)-MIN(ROW(Parts!$A$2:$A$201))+1))))))</f>
        <v/>
      </c>
      <c r="N78" s="14" t="str">
        <f>IF(COUNTA($A78:$B78,$D78:$G78)=0,"",IF(AND(ISNUMBER($J78),ISNUMBER($M78)),$J78*$M78,"n/a"))</f>
        <v/>
      </c>
      <c r="O78" s="16" t="str">
        <f>IF(COUNTA($A78:$B78,$D78:$G78)=0,"",IF(OR($A78="",$B78="",SUMPRODUCT(--(Vans!$A$2:$A$51=$A78))=0,SUMPRODUCT(--(Parts!$A$2:$A$201=$B78))=0),"Check ID",IF(SUMPRODUCT(('Van Stock'!$A$2:$A$501=$A78)*('Van Stock'!$B$2:$B$501=$B78))&gt;1,"Duplicate line",IF(OR(NOT(AND(ISNUMBER(D78),N(D78)&gt;=0,N(D78)&lt;=10000,INT(N(D78))=N(D78))),NOT(AND(ISNUMBER(E78),N(E78)&gt;=0,N(E78)&lt;=10000,INT(N(E78))=N(E78))),N($D78)&gt;N($E78),NOT(AND(ISNUMBER(F78),N(F78)&gt;=0,N(F78)&lt;=100000,INT(N(F78))=N(F78))),NOT(AND(ISNUMBER(G78),N(G78)&gt;=18264,N(G78)&lt;=73050))),"Check inputs",IF(AND(ISNUMBER($J78),N($J78)&lt;0),"Check count","OK")))))</f>
        <v/>
      </c>
      <c r="P78" s="15" t="str">
        <f>IF(COUNTA($A78:$B78,$D78:$G78)=0,"",IF(OR($A78="",$B78="",NOT(AND(ISNUMBER(G78),N(G78)&gt;=18264,N(G78)&lt;=73050))),"n/a",SUMPRODUCT(((Movements!$B$2:$B$1001="Used"))*(Movements!$E$2:$E$1001=$A78)*(Movements!$C$2:$C$1001=$B78)*(Movements!$A$2:$A$1001&gt;$G78),Movements!$D$2:$D$1001)))</f>
        <v/>
      </c>
    </row>
    <row r="79" spans="1:16" x14ac:dyDescent="0.25">
      <c r="A79" s="12"/>
      <c r="B79" s="12"/>
      <c r="C79" s="18" t="str">
        <f>IF(COUNTA($A79:$B79,$D79:$G79)=0,"",IF(OR($B79="",SUMPRODUCT(--(Parts!$A$2:$A$201=$B79))=0),"n/a",INDEX(Parts!$B$2:$B$201,SUMPRODUCT(MAX((Parts!$A$2:$A$201=$B79)*(ROW(Parts!$A$2:$A$201)-MIN(ROW(Parts!$A$2:$A$201))+1))))))</f>
        <v/>
      </c>
      <c r="D79" s="19"/>
      <c r="E79" s="19"/>
      <c r="F79" s="19"/>
      <c r="G79" s="20"/>
      <c r="H79" s="15" t="str">
        <f>IF(COUNTA($A79:$B79,$D79:$G79)=0,"",IF(OR($A79="",$B79="",NOT(AND(ISNUMBER(G79),N(G79)&gt;=18264,N(G79)&lt;=73050))),"n/a",SUMPRODUCT(((Movements!$B$2:$B$1001="Used")+(Movements!$B$2:$B$1001="Transfer"))*(Movements!$E$2:$E$1001=$A79)*(Movements!$C$2:$C$1001=$B79)*(Movements!$A$2:$A$1001&gt;$G79),Movements!$D$2:$D$1001)))</f>
        <v/>
      </c>
      <c r="I79" s="15" t="str">
        <f>IF(COUNTA($A79:$B79,$D79:$G79)=0,"",IF(OR($A79="",$B79="",NOT(AND(ISNUMBER(G79),N(G79)&gt;=18264,N(G79)&lt;=73050))),"n/a",SUMPRODUCT(((Movements!$B$2:$B$1001="Restock")+(Movements!$B$2:$B$1001="Transfer"))*(Movements!$F$2:$F$1001=$A79)*(Movements!$C$2:$C$1001=$B79)*(Movements!$A$2:$A$1001&gt;$G79),Movements!$D$2:$D$1001)))</f>
        <v/>
      </c>
      <c r="J79" s="21" t="str">
        <f>IF(COUNTA($A79:$B79,$D79:$G79)=0,"",IF(OR(NOT(ISNUMBER($H79)),NOT(ISNUMBER($F79))),"n/a",$F79-$H79+$I79))</f>
        <v/>
      </c>
      <c r="K79" s="21" t="str">
        <f>IF(COUNTA($A79:$B79,$D79:$G79)=0,"",IF(OR(NOT(ISNUMBER($J79)),NOT(ISNUMBER($D79)),NOT(ISNUMBER($E79))),"n/a",IF($J79&lt;=$D79,$E79-$J79,0)))</f>
        <v/>
      </c>
      <c r="L79" s="16" t="str">
        <f>IF(COUNTA($A79:$B79,$D79:$G79)=0,"",IF(OR(NOT(ISNUMBER($J79)),NOT(ISNUMBER($D79)),NOT(ISNUMBER($E79))),"n/a",IF($J79&lt;0,"Check count",IF($J79&lt;=$D79,"Reorder",IF($J79&gt;$E79,"Over max","OK")))))</f>
        <v/>
      </c>
      <c r="M79" s="14" t="str">
        <f>IF(COUNTA($A79:$B79,$D79:$G79)=0,"",IF(OR($B79="",SUMPRODUCT(--(Parts!$A$2:$A$201=$B79))=0),"n/a",INDEX(Parts!$C$2:$C$201,SUMPRODUCT(MAX((Parts!$A$2:$A$201=$B79)*(ROW(Parts!$A$2:$A$201)-MIN(ROW(Parts!$A$2:$A$201))+1))))))</f>
        <v/>
      </c>
      <c r="N79" s="14" t="str">
        <f>IF(COUNTA($A79:$B79,$D79:$G79)=0,"",IF(AND(ISNUMBER($J79),ISNUMBER($M79)),$J79*$M79,"n/a"))</f>
        <v/>
      </c>
      <c r="O79" s="16" t="str">
        <f>IF(COUNTA($A79:$B79,$D79:$G79)=0,"",IF(OR($A79="",$B79="",SUMPRODUCT(--(Vans!$A$2:$A$51=$A79))=0,SUMPRODUCT(--(Parts!$A$2:$A$201=$B79))=0),"Check ID",IF(SUMPRODUCT(('Van Stock'!$A$2:$A$501=$A79)*('Van Stock'!$B$2:$B$501=$B79))&gt;1,"Duplicate line",IF(OR(NOT(AND(ISNUMBER(D79),N(D79)&gt;=0,N(D79)&lt;=10000,INT(N(D79))=N(D79))),NOT(AND(ISNUMBER(E79),N(E79)&gt;=0,N(E79)&lt;=10000,INT(N(E79))=N(E79))),N($D79)&gt;N($E79),NOT(AND(ISNUMBER(F79),N(F79)&gt;=0,N(F79)&lt;=100000,INT(N(F79))=N(F79))),NOT(AND(ISNUMBER(G79),N(G79)&gt;=18264,N(G79)&lt;=73050))),"Check inputs",IF(AND(ISNUMBER($J79),N($J79)&lt;0),"Check count","OK")))))</f>
        <v/>
      </c>
      <c r="P79" s="15" t="str">
        <f>IF(COUNTA($A79:$B79,$D79:$G79)=0,"",IF(OR($A79="",$B79="",NOT(AND(ISNUMBER(G79),N(G79)&gt;=18264,N(G79)&lt;=73050))),"n/a",SUMPRODUCT(((Movements!$B$2:$B$1001="Used"))*(Movements!$E$2:$E$1001=$A79)*(Movements!$C$2:$C$1001=$B79)*(Movements!$A$2:$A$1001&gt;$G79),Movements!$D$2:$D$1001)))</f>
        <v/>
      </c>
    </row>
    <row r="80" spans="1:16" x14ac:dyDescent="0.25">
      <c r="A80" s="12"/>
      <c r="B80" s="12"/>
      <c r="C80" s="18" t="str">
        <f>IF(COUNTA($A80:$B80,$D80:$G80)=0,"",IF(OR($B80="",SUMPRODUCT(--(Parts!$A$2:$A$201=$B80))=0),"n/a",INDEX(Parts!$B$2:$B$201,SUMPRODUCT(MAX((Parts!$A$2:$A$201=$B80)*(ROW(Parts!$A$2:$A$201)-MIN(ROW(Parts!$A$2:$A$201))+1))))))</f>
        <v/>
      </c>
      <c r="D80" s="19"/>
      <c r="E80" s="19"/>
      <c r="F80" s="19"/>
      <c r="G80" s="20"/>
      <c r="H80" s="15" t="str">
        <f>IF(COUNTA($A80:$B80,$D80:$G80)=0,"",IF(OR($A80="",$B80="",NOT(AND(ISNUMBER(G80),N(G80)&gt;=18264,N(G80)&lt;=73050))),"n/a",SUMPRODUCT(((Movements!$B$2:$B$1001="Used")+(Movements!$B$2:$B$1001="Transfer"))*(Movements!$E$2:$E$1001=$A80)*(Movements!$C$2:$C$1001=$B80)*(Movements!$A$2:$A$1001&gt;$G80),Movements!$D$2:$D$1001)))</f>
        <v/>
      </c>
      <c r="I80" s="15" t="str">
        <f>IF(COUNTA($A80:$B80,$D80:$G80)=0,"",IF(OR($A80="",$B80="",NOT(AND(ISNUMBER(G80),N(G80)&gt;=18264,N(G80)&lt;=73050))),"n/a",SUMPRODUCT(((Movements!$B$2:$B$1001="Restock")+(Movements!$B$2:$B$1001="Transfer"))*(Movements!$F$2:$F$1001=$A80)*(Movements!$C$2:$C$1001=$B80)*(Movements!$A$2:$A$1001&gt;$G80),Movements!$D$2:$D$1001)))</f>
        <v/>
      </c>
      <c r="J80" s="21" t="str">
        <f>IF(COUNTA($A80:$B80,$D80:$G80)=0,"",IF(OR(NOT(ISNUMBER($H80)),NOT(ISNUMBER($F80))),"n/a",$F80-$H80+$I80))</f>
        <v/>
      </c>
      <c r="K80" s="21" t="str">
        <f>IF(COUNTA($A80:$B80,$D80:$G80)=0,"",IF(OR(NOT(ISNUMBER($J80)),NOT(ISNUMBER($D80)),NOT(ISNUMBER($E80))),"n/a",IF($J80&lt;=$D80,$E80-$J80,0)))</f>
        <v/>
      </c>
      <c r="L80" s="16" t="str">
        <f>IF(COUNTA($A80:$B80,$D80:$G80)=0,"",IF(OR(NOT(ISNUMBER($J80)),NOT(ISNUMBER($D80)),NOT(ISNUMBER($E80))),"n/a",IF($J80&lt;0,"Check count",IF($J80&lt;=$D80,"Reorder",IF($J80&gt;$E80,"Over max","OK")))))</f>
        <v/>
      </c>
      <c r="M80" s="14" t="str">
        <f>IF(COUNTA($A80:$B80,$D80:$G80)=0,"",IF(OR($B80="",SUMPRODUCT(--(Parts!$A$2:$A$201=$B80))=0),"n/a",INDEX(Parts!$C$2:$C$201,SUMPRODUCT(MAX((Parts!$A$2:$A$201=$B80)*(ROW(Parts!$A$2:$A$201)-MIN(ROW(Parts!$A$2:$A$201))+1))))))</f>
        <v/>
      </c>
      <c r="N80" s="14" t="str">
        <f>IF(COUNTA($A80:$B80,$D80:$G80)=0,"",IF(AND(ISNUMBER($J80),ISNUMBER($M80)),$J80*$M80,"n/a"))</f>
        <v/>
      </c>
      <c r="O80" s="16" t="str">
        <f>IF(COUNTA($A80:$B80,$D80:$G80)=0,"",IF(OR($A80="",$B80="",SUMPRODUCT(--(Vans!$A$2:$A$51=$A80))=0,SUMPRODUCT(--(Parts!$A$2:$A$201=$B80))=0),"Check ID",IF(SUMPRODUCT(('Van Stock'!$A$2:$A$501=$A80)*('Van Stock'!$B$2:$B$501=$B80))&gt;1,"Duplicate line",IF(OR(NOT(AND(ISNUMBER(D80),N(D80)&gt;=0,N(D80)&lt;=10000,INT(N(D80))=N(D80))),NOT(AND(ISNUMBER(E80),N(E80)&gt;=0,N(E80)&lt;=10000,INT(N(E80))=N(E80))),N($D80)&gt;N($E80),NOT(AND(ISNUMBER(F80),N(F80)&gt;=0,N(F80)&lt;=100000,INT(N(F80))=N(F80))),NOT(AND(ISNUMBER(G80),N(G80)&gt;=18264,N(G80)&lt;=73050))),"Check inputs",IF(AND(ISNUMBER($J80),N($J80)&lt;0),"Check count","OK")))))</f>
        <v/>
      </c>
      <c r="P80" s="15" t="str">
        <f>IF(COUNTA($A80:$B80,$D80:$G80)=0,"",IF(OR($A80="",$B80="",NOT(AND(ISNUMBER(G80),N(G80)&gt;=18264,N(G80)&lt;=73050))),"n/a",SUMPRODUCT(((Movements!$B$2:$B$1001="Used"))*(Movements!$E$2:$E$1001=$A80)*(Movements!$C$2:$C$1001=$B80)*(Movements!$A$2:$A$1001&gt;$G80),Movements!$D$2:$D$1001)))</f>
        <v/>
      </c>
    </row>
    <row r="81" spans="1:16" x14ac:dyDescent="0.25">
      <c r="A81" s="12"/>
      <c r="B81" s="12"/>
      <c r="C81" s="18" t="str">
        <f>IF(COUNTA($A81:$B81,$D81:$G81)=0,"",IF(OR($B81="",SUMPRODUCT(--(Parts!$A$2:$A$201=$B81))=0),"n/a",INDEX(Parts!$B$2:$B$201,SUMPRODUCT(MAX((Parts!$A$2:$A$201=$B81)*(ROW(Parts!$A$2:$A$201)-MIN(ROW(Parts!$A$2:$A$201))+1))))))</f>
        <v/>
      </c>
      <c r="D81" s="19"/>
      <c r="E81" s="19"/>
      <c r="F81" s="19"/>
      <c r="G81" s="20"/>
      <c r="H81" s="15" t="str">
        <f>IF(COUNTA($A81:$B81,$D81:$G81)=0,"",IF(OR($A81="",$B81="",NOT(AND(ISNUMBER(G81),N(G81)&gt;=18264,N(G81)&lt;=73050))),"n/a",SUMPRODUCT(((Movements!$B$2:$B$1001="Used")+(Movements!$B$2:$B$1001="Transfer"))*(Movements!$E$2:$E$1001=$A81)*(Movements!$C$2:$C$1001=$B81)*(Movements!$A$2:$A$1001&gt;$G81),Movements!$D$2:$D$1001)))</f>
        <v/>
      </c>
      <c r="I81" s="15" t="str">
        <f>IF(COUNTA($A81:$B81,$D81:$G81)=0,"",IF(OR($A81="",$B81="",NOT(AND(ISNUMBER(G81),N(G81)&gt;=18264,N(G81)&lt;=73050))),"n/a",SUMPRODUCT(((Movements!$B$2:$B$1001="Restock")+(Movements!$B$2:$B$1001="Transfer"))*(Movements!$F$2:$F$1001=$A81)*(Movements!$C$2:$C$1001=$B81)*(Movements!$A$2:$A$1001&gt;$G81),Movements!$D$2:$D$1001)))</f>
        <v/>
      </c>
      <c r="J81" s="21" t="str">
        <f>IF(COUNTA($A81:$B81,$D81:$G81)=0,"",IF(OR(NOT(ISNUMBER($H81)),NOT(ISNUMBER($F81))),"n/a",$F81-$H81+$I81))</f>
        <v/>
      </c>
      <c r="K81" s="21" t="str">
        <f>IF(COUNTA($A81:$B81,$D81:$G81)=0,"",IF(OR(NOT(ISNUMBER($J81)),NOT(ISNUMBER($D81)),NOT(ISNUMBER($E81))),"n/a",IF($J81&lt;=$D81,$E81-$J81,0)))</f>
        <v/>
      </c>
      <c r="L81" s="16" t="str">
        <f>IF(COUNTA($A81:$B81,$D81:$G81)=0,"",IF(OR(NOT(ISNUMBER($J81)),NOT(ISNUMBER($D81)),NOT(ISNUMBER($E81))),"n/a",IF($J81&lt;0,"Check count",IF($J81&lt;=$D81,"Reorder",IF($J81&gt;$E81,"Over max","OK")))))</f>
        <v/>
      </c>
      <c r="M81" s="14" t="str">
        <f>IF(COUNTA($A81:$B81,$D81:$G81)=0,"",IF(OR($B81="",SUMPRODUCT(--(Parts!$A$2:$A$201=$B81))=0),"n/a",INDEX(Parts!$C$2:$C$201,SUMPRODUCT(MAX((Parts!$A$2:$A$201=$B81)*(ROW(Parts!$A$2:$A$201)-MIN(ROW(Parts!$A$2:$A$201))+1))))))</f>
        <v/>
      </c>
      <c r="N81" s="14" t="str">
        <f>IF(COUNTA($A81:$B81,$D81:$G81)=0,"",IF(AND(ISNUMBER($J81),ISNUMBER($M81)),$J81*$M81,"n/a"))</f>
        <v/>
      </c>
      <c r="O81" s="16" t="str">
        <f>IF(COUNTA($A81:$B81,$D81:$G81)=0,"",IF(OR($A81="",$B81="",SUMPRODUCT(--(Vans!$A$2:$A$51=$A81))=0,SUMPRODUCT(--(Parts!$A$2:$A$201=$B81))=0),"Check ID",IF(SUMPRODUCT(('Van Stock'!$A$2:$A$501=$A81)*('Van Stock'!$B$2:$B$501=$B81))&gt;1,"Duplicate line",IF(OR(NOT(AND(ISNUMBER(D81),N(D81)&gt;=0,N(D81)&lt;=10000,INT(N(D81))=N(D81))),NOT(AND(ISNUMBER(E81),N(E81)&gt;=0,N(E81)&lt;=10000,INT(N(E81))=N(E81))),N($D81)&gt;N($E81),NOT(AND(ISNUMBER(F81),N(F81)&gt;=0,N(F81)&lt;=100000,INT(N(F81))=N(F81))),NOT(AND(ISNUMBER(G81),N(G81)&gt;=18264,N(G81)&lt;=73050))),"Check inputs",IF(AND(ISNUMBER($J81),N($J81)&lt;0),"Check count","OK")))))</f>
        <v/>
      </c>
      <c r="P81" s="15" t="str">
        <f>IF(COUNTA($A81:$B81,$D81:$G81)=0,"",IF(OR($A81="",$B81="",NOT(AND(ISNUMBER(G81),N(G81)&gt;=18264,N(G81)&lt;=73050))),"n/a",SUMPRODUCT(((Movements!$B$2:$B$1001="Used"))*(Movements!$E$2:$E$1001=$A81)*(Movements!$C$2:$C$1001=$B81)*(Movements!$A$2:$A$1001&gt;$G81),Movements!$D$2:$D$1001)))</f>
        <v/>
      </c>
    </row>
    <row r="82" spans="1:16" x14ac:dyDescent="0.25">
      <c r="A82" s="12"/>
      <c r="B82" s="12"/>
      <c r="C82" s="18" t="str">
        <f>IF(COUNTA($A82:$B82,$D82:$G82)=0,"",IF(OR($B82="",SUMPRODUCT(--(Parts!$A$2:$A$201=$B82))=0),"n/a",INDEX(Parts!$B$2:$B$201,SUMPRODUCT(MAX((Parts!$A$2:$A$201=$B82)*(ROW(Parts!$A$2:$A$201)-MIN(ROW(Parts!$A$2:$A$201))+1))))))</f>
        <v/>
      </c>
      <c r="D82" s="19"/>
      <c r="E82" s="19"/>
      <c r="F82" s="19"/>
      <c r="G82" s="20"/>
      <c r="H82" s="15" t="str">
        <f>IF(COUNTA($A82:$B82,$D82:$G82)=0,"",IF(OR($A82="",$B82="",NOT(AND(ISNUMBER(G82),N(G82)&gt;=18264,N(G82)&lt;=73050))),"n/a",SUMPRODUCT(((Movements!$B$2:$B$1001="Used")+(Movements!$B$2:$B$1001="Transfer"))*(Movements!$E$2:$E$1001=$A82)*(Movements!$C$2:$C$1001=$B82)*(Movements!$A$2:$A$1001&gt;$G82),Movements!$D$2:$D$1001)))</f>
        <v/>
      </c>
      <c r="I82" s="15" t="str">
        <f>IF(COUNTA($A82:$B82,$D82:$G82)=0,"",IF(OR($A82="",$B82="",NOT(AND(ISNUMBER(G82),N(G82)&gt;=18264,N(G82)&lt;=73050))),"n/a",SUMPRODUCT(((Movements!$B$2:$B$1001="Restock")+(Movements!$B$2:$B$1001="Transfer"))*(Movements!$F$2:$F$1001=$A82)*(Movements!$C$2:$C$1001=$B82)*(Movements!$A$2:$A$1001&gt;$G82),Movements!$D$2:$D$1001)))</f>
        <v/>
      </c>
      <c r="J82" s="21" t="str">
        <f>IF(COUNTA($A82:$B82,$D82:$G82)=0,"",IF(OR(NOT(ISNUMBER($H82)),NOT(ISNUMBER($F82))),"n/a",$F82-$H82+$I82))</f>
        <v/>
      </c>
      <c r="K82" s="21" t="str">
        <f>IF(COUNTA($A82:$B82,$D82:$G82)=0,"",IF(OR(NOT(ISNUMBER($J82)),NOT(ISNUMBER($D82)),NOT(ISNUMBER($E82))),"n/a",IF($J82&lt;=$D82,$E82-$J82,0)))</f>
        <v/>
      </c>
      <c r="L82" s="16" t="str">
        <f>IF(COUNTA($A82:$B82,$D82:$G82)=0,"",IF(OR(NOT(ISNUMBER($J82)),NOT(ISNUMBER($D82)),NOT(ISNUMBER($E82))),"n/a",IF($J82&lt;0,"Check count",IF($J82&lt;=$D82,"Reorder",IF($J82&gt;$E82,"Over max","OK")))))</f>
        <v/>
      </c>
      <c r="M82" s="14" t="str">
        <f>IF(COUNTA($A82:$B82,$D82:$G82)=0,"",IF(OR($B82="",SUMPRODUCT(--(Parts!$A$2:$A$201=$B82))=0),"n/a",INDEX(Parts!$C$2:$C$201,SUMPRODUCT(MAX((Parts!$A$2:$A$201=$B82)*(ROW(Parts!$A$2:$A$201)-MIN(ROW(Parts!$A$2:$A$201))+1))))))</f>
        <v/>
      </c>
      <c r="N82" s="14" t="str">
        <f>IF(COUNTA($A82:$B82,$D82:$G82)=0,"",IF(AND(ISNUMBER($J82),ISNUMBER($M82)),$J82*$M82,"n/a"))</f>
        <v/>
      </c>
      <c r="O82" s="16" t="str">
        <f>IF(COUNTA($A82:$B82,$D82:$G82)=0,"",IF(OR($A82="",$B82="",SUMPRODUCT(--(Vans!$A$2:$A$51=$A82))=0,SUMPRODUCT(--(Parts!$A$2:$A$201=$B82))=0),"Check ID",IF(SUMPRODUCT(('Van Stock'!$A$2:$A$501=$A82)*('Van Stock'!$B$2:$B$501=$B82))&gt;1,"Duplicate line",IF(OR(NOT(AND(ISNUMBER(D82),N(D82)&gt;=0,N(D82)&lt;=10000,INT(N(D82))=N(D82))),NOT(AND(ISNUMBER(E82),N(E82)&gt;=0,N(E82)&lt;=10000,INT(N(E82))=N(E82))),N($D82)&gt;N($E82),NOT(AND(ISNUMBER(F82),N(F82)&gt;=0,N(F82)&lt;=100000,INT(N(F82))=N(F82))),NOT(AND(ISNUMBER(G82),N(G82)&gt;=18264,N(G82)&lt;=73050))),"Check inputs",IF(AND(ISNUMBER($J82),N($J82)&lt;0),"Check count","OK")))))</f>
        <v/>
      </c>
      <c r="P82" s="15" t="str">
        <f>IF(COUNTA($A82:$B82,$D82:$G82)=0,"",IF(OR($A82="",$B82="",NOT(AND(ISNUMBER(G82),N(G82)&gt;=18264,N(G82)&lt;=73050))),"n/a",SUMPRODUCT(((Movements!$B$2:$B$1001="Used"))*(Movements!$E$2:$E$1001=$A82)*(Movements!$C$2:$C$1001=$B82)*(Movements!$A$2:$A$1001&gt;$G82),Movements!$D$2:$D$1001)))</f>
        <v/>
      </c>
    </row>
    <row r="83" spans="1:16" x14ac:dyDescent="0.25">
      <c r="A83" s="12"/>
      <c r="B83" s="12"/>
      <c r="C83" s="18" t="str">
        <f>IF(COUNTA($A83:$B83,$D83:$G83)=0,"",IF(OR($B83="",SUMPRODUCT(--(Parts!$A$2:$A$201=$B83))=0),"n/a",INDEX(Parts!$B$2:$B$201,SUMPRODUCT(MAX((Parts!$A$2:$A$201=$B83)*(ROW(Parts!$A$2:$A$201)-MIN(ROW(Parts!$A$2:$A$201))+1))))))</f>
        <v/>
      </c>
      <c r="D83" s="19"/>
      <c r="E83" s="19"/>
      <c r="F83" s="19"/>
      <c r="G83" s="20"/>
      <c r="H83" s="15" t="str">
        <f>IF(COUNTA($A83:$B83,$D83:$G83)=0,"",IF(OR($A83="",$B83="",NOT(AND(ISNUMBER(G83),N(G83)&gt;=18264,N(G83)&lt;=73050))),"n/a",SUMPRODUCT(((Movements!$B$2:$B$1001="Used")+(Movements!$B$2:$B$1001="Transfer"))*(Movements!$E$2:$E$1001=$A83)*(Movements!$C$2:$C$1001=$B83)*(Movements!$A$2:$A$1001&gt;$G83),Movements!$D$2:$D$1001)))</f>
        <v/>
      </c>
      <c r="I83" s="15" t="str">
        <f>IF(COUNTA($A83:$B83,$D83:$G83)=0,"",IF(OR($A83="",$B83="",NOT(AND(ISNUMBER(G83),N(G83)&gt;=18264,N(G83)&lt;=73050))),"n/a",SUMPRODUCT(((Movements!$B$2:$B$1001="Restock")+(Movements!$B$2:$B$1001="Transfer"))*(Movements!$F$2:$F$1001=$A83)*(Movements!$C$2:$C$1001=$B83)*(Movements!$A$2:$A$1001&gt;$G83),Movements!$D$2:$D$1001)))</f>
        <v/>
      </c>
      <c r="J83" s="21" t="str">
        <f>IF(COUNTA($A83:$B83,$D83:$G83)=0,"",IF(OR(NOT(ISNUMBER($H83)),NOT(ISNUMBER($F83))),"n/a",$F83-$H83+$I83))</f>
        <v/>
      </c>
      <c r="K83" s="21" t="str">
        <f>IF(COUNTA($A83:$B83,$D83:$G83)=0,"",IF(OR(NOT(ISNUMBER($J83)),NOT(ISNUMBER($D83)),NOT(ISNUMBER($E83))),"n/a",IF($J83&lt;=$D83,$E83-$J83,0)))</f>
        <v/>
      </c>
      <c r="L83" s="16" t="str">
        <f>IF(COUNTA($A83:$B83,$D83:$G83)=0,"",IF(OR(NOT(ISNUMBER($J83)),NOT(ISNUMBER($D83)),NOT(ISNUMBER($E83))),"n/a",IF($J83&lt;0,"Check count",IF($J83&lt;=$D83,"Reorder",IF($J83&gt;$E83,"Over max","OK")))))</f>
        <v/>
      </c>
      <c r="M83" s="14" t="str">
        <f>IF(COUNTA($A83:$B83,$D83:$G83)=0,"",IF(OR($B83="",SUMPRODUCT(--(Parts!$A$2:$A$201=$B83))=0),"n/a",INDEX(Parts!$C$2:$C$201,SUMPRODUCT(MAX((Parts!$A$2:$A$201=$B83)*(ROW(Parts!$A$2:$A$201)-MIN(ROW(Parts!$A$2:$A$201))+1))))))</f>
        <v/>
      </c>
      <c r="N83" s="14" t="str">
        <f>IF(COUNTA($A83:$B83,$D83:$G83)=0,"",IF(AND(ISNUMBER($J83),ISNUMBER($M83)),$J83*$M83,"n/a"))</f>
        <v/>
      </c>
      <c r="O83" s="16" t="str">
        <f>IF(COUNTA($A83:$B83,$D83:$G83)=0,"",IF(OR($A83="",$B83="",SUMPRODUCT(--(Vans!$A$2:$A$51=$A83))=0,SUMPRODUCT(--(Parts!$A$2:$A$201=$B83))=0),"Check ID",IF(SUMPRODUCT(('Van Stock'!$A$2:$A$501=$A83)*('Van Stock'!$B$2:$B$501=$B83))&gt;1,"Duplicate line",IF(OR(NOT(AND(ISNUMBER(D83),N(D83)&gt;=0,N(D83)&lt;=10000,INT(N(D83))=N(D83))),NOT(AND(ISNUMBER(E83),N(E83)&gt;=0,N(E83)&lt;=10000,INT(N(E83))=N(E83))),N($D83)&gt;N($E83),NOT(AND(ISNUMBER(F83),N(F83)&gt;=0,N(F83)&lt;=100000,INT(N(F83))=N(F83))),NOT(AND(ISNUMBER(G83),N(G83)&gt;=18264,N(G83)&lt;=73050))),"Check inputs",IF(AND(ISNUMBER($J83),N($J83)&lt;0),"Check count","OK")))))</f>
        <v/>
      </c>
      <c r="P83" s="15" t="str">
        <f>IF(COUNTA($A83:$B83,$D83:$G83)=0,"",IF(OR($A83="",$B83="",NOT(AND(ISNUMBER(G83),N(G83)&gt;=18264,N(G83)&lt;=73050))),"n/a",SUMPRODUCT(((Movements!$B$2:$B$1001="Used"))*(Movements!$E$2:$E$1001=$A83)*(Movements!$C$2:$C$1001=$B83)*(Movements!$A$2:$A$1001&gt;$G83),Movements!$D$2:$D$1001)))</f>
        <v/>
      </c>
    </row>
    <row r="84" spans="1:16" x14ac:dyDescent="0.25">
      <c r="A84" s="12"/>
      <c r="B84" s="12"/>
      <c r="C84" s="18" t="str">
        <f>IF(COUNTA($A84:$B84,$D84:$G84)=0,"",IF(OR($B84="",SUMPRODUCT(--(Parts!$A$2:$A$201=$B84))=0),"n/a",INDEX(Parts!$B$2:$B$201,SUMPRODUCT(MAX((Parts!$A$2:$A$201=$B84)*(ROW(Parts!$A$2:$A$201)-MIN(ROW(Parts!$A$2:$A$201))+1))))))</f>
        <v/>
      </c>
      <c r="D84" s="19"/>
      <c r="E84" s="19"/>
      <c r="F84" s="19"/>
      <c r="G84" s="20"/>
      <c r="H84" s="15" t="str">
        <f>IF(COUNTA($A84:$B84,$D84:$G84)=0,"",IF(OR($A84="",$B84="",NOT(AND(ISNUMBER(G84),N(G84)&gt;=18264,N(G84)&lt;=73050))),"n/a",SUMPRODUCT(((Movements!$B$2:$B$1001="Used")+(Movements!$B$2:$B$1001="Transfer"))*(Movements!$E$2:$E$1001=$A84)*(Movements!$C$2:$C$1001=$B84)*(Movements!$A$2:$A$1001&gt;$G84),Movements!$D$2:$D$1001)))</f>
        <v/>
      </c>
      <c r="I84" s="15" t="str">
        <f>IF(COUNTA($A84:$B84,$D84:$G84)=0,"",IF(OR($A84="",$B84="",NOT(AND(ISNUMBER(G84),N(G84)&gt;=18264,N(G84)&lt;=73050))),"n/a",SUMPRODUCT(((Movements!$B$2:$B$1001="Restock")+(Movements!$B$2:$B$1001="Transfer"))*(Movements!$F$2:$F$1001=$A84)*(Movements!$C$2:$C$1001=$B84)*(Movements!$A$2:$A$1001&gt;$G84),Movements!$D$2:$D$1001)))</f>
        <v/>
      </c>
      <c r="J84" s="21" t="str">
        <f>IF(COUNTA($A84:$B84,$D84:$G84)=0,"",IF(OR(NOT(ISNUMBER($H84)),NOT(ISNUMBER($F84))),"n/a",$F84-$H84+$I84))</f>
        <v/>
      </c>
      <c r="K84" s="21" t="str">
        <f>IF(COUNTA($A84:$B84,$D84:$G84)=0,"",IF(OR(NOT(ISNUMBER($J84)),NOT(ISNUMBER($D84)),NOT(ISNUMBER($E84))),"n/a",IF($J84&lt;=$D84,$E84-$J84,0)))</f>
        <v/>
      </c>
      <c r="L84" s="16" t="str">
        <f>IF(COUNTA($A84:$B84,$D84:$G84)=0,"",IF(OR(NOT(ISNUMBER($J84)),NOT(ISNUMBER($D84)),NOT(ISNUMBER($E84))),"n/a",IF($J84&lt;0,"Check count",IF($J84&lt;=$D84,"Reorder",IF($J84&gt;$E84,"Over max","OK")))))</f>
        <v/>
      </c>
      <c r="M84" s="14" t="str">
        <f>IF(COUNTA($A84:$B84,$D84:$G84)=0,"",IF(OR($B84="",SUMPRODUCT(--(Parts!$A$2:$A$201=$B84))=0),"n/a",INDEX(Parts!$C$2:$C$201,SUMPRODUCT(MAX((Parts!$A$2:$A$201=$B84)*(ROW(Parts!$A$2:$A$201)-MIN(ROW(Parts!$A$2:$A$201))+1))))))</f>
        <v/>
      </c>
      <c r="N84" s="14" t="str">
        <f>IF(COUNTA($A84:$B84,$D84:$G84)=0,"",IF(AND(ISNUMBER($J84),ISNUMBER($M84)),$J84*$M84,"n/a"))</f>
        <v/>
      </c>
      <c r="O84" s="16" t="str">
        <f>IF(COUNTA($A84:$B84,$D84:$G84)=0,"",IF(OR($A84="",$B84="",SUMPRODUCT(--(Vans!$A$2:$A$51=$A84))=0,SUMPRODUCT(--(Parts!$A$2:$A$201=$B84))=0),"Check ID",IF(SUMPRODUCT(('Van Stock'!$A$2:$A$501=$A84)*('Van Stock'!$B$2:$B$501=$B84))&gt;1,"Duplicate line",IF(OR(NOT(AND(ISNUMBER(D84),N(D84)&gt;=0,N(D84)&lt;=10000,INT(N(D84))=N(D84))),NOT(AND(ISNUMBER(E84),N(E84)&gt;=0,N(E84)&lt;=10000,INT(N(E84))=N(E84))),N($D84)&gt;N($E84),NOT(AND(ISNUMBER(F84),N(F84)&gt;=0,N(F84)&lt;=100000,INT(N(F84))=N(F84))),NOT(AND(ISNUMBER(G84),N(G84)&gt;=18264,N(G84)&lt;=73050))),"Check inputs",IF(AND(ISNUMBER($J84),N($J84)&lt;0),"Check count","OK")))))</f>
        <v/>
      </c>
      <c r="P84" s="15" t="str">
        <f>IF(COUNTA($A84:$B84,$D84:$G84)=0,"",IF(OR($A84="",$B84="",NOT(AND(ISNUMBER(G84),N(G84)&gt;=18264,N(G84)&lt;=73050))),"n/a",SUMPRODUCT(((Movements!$B$2:$B$1001="Used"))*(Movements!$E$2:$E$1001=$A84)*(Movements!$C$2:$C$1001=$B84)*(Movements!$A$2:$A$1001&gt;$G84),Movements!$D$2:$D$1001)))</f>
        <v/>
      </c>
    </row>
    <row r="85" spans="1:16" x14ac:dyDescent="0.25">
      <c r="A85" s="12"/>
      <c r="B85" s="12"/>
      <c r="C85" s="18" t="str">
        <f>IF(COUNTA($A85:$B85,$D85:$G85)=0,"",IF(OR($B85="",SUMPRODUCT(--(Parts!$A$2:$A$201=$B85))=0),"n/a",INDEX(Parts!$B$2:$B$201,SUMPRODUCT(MAX((Parts!$A$2:$A$201=$B85)*(ROW(Parts!$A$2:$A$201)-MIN(ROW(Parts!$A$2:$A$201))+1))))))</f>
        <v/>
      </c>
      <c r="D85" s="19"/>
      <c r="E85" s="19"/>
      <c r="F85" s="19"/>
      <c r="G85" s="20"/>
      <c r="H85" s="15" t="str">
        <f>IF(COUNTA($A85:$B85,$D85:$G85)=0,"",IF(OR($A85="",$B85="",NOT(AND(ISNUMBER(G85),N(G85)&gt;=18264,N(G85)&lt;=73050))),"n/a",SUMPRODUCT(((Movements!$B$2:$B$1001="Used")+(Movements!$B$2:$B$1001="Transfer"))*(Movements!$E$2:$E$1001=$A85)*(Movements!$C$2:$C$1001=$B85)*(Movements!$A$2:$A$1001&gt;$G85),Movements!$D$2:$D$1001)))</f>
        <v/>
      </c>
      <c r="I85" s="15" t="str">
        <f>IF(COUNTA($A85:$B85,$D85:$G85)=0,"",IF(OR($A85="",$B85="",NOT(AND(ISNUMBER(G85),N(G85)&gt;=18264,N(G85)&lt;=73050))),"n/a",SUMPRODUCT(((Movements!$B$2:$B$1001="Restock")+(Movements!$B$2:$B$1001="Transfer"))*(Movements!$F$2:$F$1001=$A85)*(Movements!$C$2:$C$1001=$B85)*(Movements!$A$2:$A$1001&gt;$G85),Movements!$D$2:$D$1001)))</f>
        <v/>
      </c>
      <c r="J85" s="21" t="str">
        <f>IF(COUNTA($A85:$B85,$D85:$G85)=0,"",IF(OR(NOT(ISNUMBER($H85)),NOT(ISNUMBER($F85))),"n/a",$F85-$H85+$I85))</f>
        <v/>
      </c>
      <c r="K85" s="21" t="str">
        <f>IF(COUNTA($A85:$B85,$D85:$G85)=0,"",IF(OR(NOT(ISNUMBER($J85)),NOT(ISNUMBER($D85)),NOT(ISNUMBER($E85))),"n/a",IF($J85&lt;=$D85,$E85-$J85,0)))</f>
        <v/>
      </c>
      <c r="L85" s="16" t="str">
        <f>IF(COUNTA($A85:$B85,$D85:$G85)=0,"",IF(OR(NOT(ISNUMBER($J85)),NOT(ISNUMBER($D85)),NOT(ISNUMBER($E85))),"n/a",IF($J85&lt;0,"Check count",IF($J85&lt;=$D85,"Reorder",IF($J85&gt;$E85,"Over max","OK")))))</f>
        <v/>
      </c>
      <c r="M85" s="14" t="str">
        <f>IF(COUNTA($A85:$B85,$D85:$G85)=0,"",IF(OR($B85="",SUMPRODUCT(--(Parts!$A$2:$A$201=$B85))=0),"n/a",INDEX(Parts!$C$2:$C$201,SUMPRODUCT(MAX((Parts!$A$2:$A$201=$B85)*(ROW(Parts!$A$2:$A$201)-MIN(ROW(Parts!$A$2:$A$201))+1))))))</f>
        <v/>
      </c>
      <c r="N85" s="14" t="str">
        <f>IF(COUNTA($A85:$B85,$D85:$G85)=0,"",IF(AND(ISNUMBER($J85),ISNUMBER($M85)),$J85*$M85,"n/a"))</f>
        <v/>
      </c>
      <c r="O85" s="16" t="str">
        <f>IF(COUNTA($A85:$B85,$D85:$G85)=0,"",IF(OR($A85="",$B85="",SUMPRODUCT(--(Vans!$A$2:$A$51=$A85))=0,SUMPRODUCT(--(Parts!$A$2:$A$201=$B85))=0),"Check ID",IF(SUMPRODUCT(('Van Stock'!$A$2:$A$501=$A85)*('Van Stock'!$B$2:$B$501=$B85))&gt;1,"Duplicate line",IF(OR(NOT(AND(ISNUMBER(D85),N(D85)&gt;=0,N(D85)&lt;=10000,INT(N(D85))=N(D85))),NOT(AND(ISNUMBER(E85),N(E85)&gt;=0,N(E85)&lt;=10000,INT(N(E85))=N(E85))),N($D85)&gt;N($E85),NOT(AND(ISNUMBER(F85),N(F85)&gt;=0,N(F85)&lt;=100000,INT(N(F85))=N(F85))),NOT(AND(ISNUMBER(G85),N(G85)&gt;=18264,N(G85)&lt;=73050))),"Check inputs",IF(AND(ISNUMBER($J85),N($J85)&lt;0),"Check count","OK")))))</f>
        <v/>
      </c>
      <c r="P85" s="15" t="str">
        <f>IF(COUNTA($A85:$B85,$D85:$G85)=0,"",IF(OR($A85="",$B85="",NOT(AND(ISNUMBER(G85),N(G85)&gt;=18264,N(G85)&lt;=73050))),"n/a",SUMPRODUCT(((Movements!$B$2:$B$1001="Used"))*(Movements!$E$2:$E$1001=$A85)*(Movements!$C$2:$C$1001=$B85)*(Movements!$A$2:$A$1001&gt;$G85),Movements!$D$2:$D$1001)))</f>
        <v/>
      </c>
    </row>
    <row r="86" spans="1:16" x14ac:dyDescent="0.25">
      <c r="A86" s="12"/>
      <c r="B86" s="12"/>
      <c r="C86" s="18" t="str">
        <f>IF(COUNTA($A86:$B86,$D86:$G86)=0,"",IF(OR($B86="",SUMPRODUCT(--(Parts!$A$2:$A$201=$B86))=0),"n/a",INDEX(Parts!$B$2:$B$201,SUMPRODUCT(MAX((Parts!$A$2:$A$201=$B86)*(ROW(Parts!$A$2:$A$201)-MIN(ROW(Parts!$A$2:$A$201))+1))))))</f>
        <v/>
      </c>
      <c r="D86" s="19"/>
      <c r="E86" s="19"/>
      <c r="F86" s="19"/>
      <c r="G86" s="20"/>
      <c r="H86" s="15" t="str">
        <f>IF(COUNTA($A86:$B86,$D86:$G86)=0,"",IF(OR($A86="",$B86="",NOT(AND(ISNUMBER(G86),N(G86)&gt;=18264,N(G86)&lt;=73050))),"n/a",SUMPRODUCT(((Movements!$B$2:$B$1001="Used")+(Movements!$B$2:$B$1001="Transfer"))*(Movements!$E$2:$E$1001=$A86)*(Movements!$C$2:$C$1001=$B86)*(Movements!$A$2:$A$1001&gt;$G86),Movements!$D$2:$D$1001)))</f>
        <v/>
      </c>
      <c r="I86" s="15" t="str">
        <f>IF(COUNTA($A86:$B86,$D86:$G86)=0,"",IF(OR($A86="",$B86="",NOT(AND(ISNUMBER(G86),N(G86)&gt;=18264,N(G86)&lt;=73050))),"n/a",SUMPRODUCT(((Movements!$B$2:$B$1001="Restock")+(Movements!$B$2:$B$1001="Transfer"))*(Movements!$F$2:$F$1001=$A86)*(Movements!$C$2:$C$1001=$B86)*(Movements!$A$2:$A$1001&gt;$G86),Movements!$D$2:$D$1001)))</f>
        <v/>
      </c>
      <c r="J86" s="21" t="str">
        <f>IF(COUNTA($A86:$B86,$D86:$G86)=0,"",IF(OR(NOT(ISNUMBER($H86)),NOT(ISNUMBER($F86))),"n/a",$F86-$H86+$I86))</f>
        <v/>
      </c>
      <c r="K86" s="21" t="str">
        <f>IF(COUNTA($A86:$B86,$D86:$G86)=0,"",IF(OR(NOT(ISNUMBER($J86)),NOT(ISNUMBER($D86)),NOT(ISNUMBER($E86))),"n/a",IF($J86&lt;=$D86,$E86-$J86,0)))</f>
        <v/>
      </c>
      <c r="L86" s="16" t="str">
        <f>IF(COUNTA($A86:$B86,$D86:$G86)=0,"",IF(OR(NOT(ISNUMBER($J86)),NOT(ISNUMBER($D86)),NOT(ISNUMBER($E86))),"n/a",IF($J86&lt;0,"Check count",IF($J86&lt;=$D86,"Reorder",IF($J86&gt;$E86,"Over max","OK")))))</f>
        <v/>
      </c>
      <c r="M86" s="14" t="str">
        <f>IF(COUNTA($A86:$B86,$D86:$G86)=0,"",IF(OR($B86="",SUMPRODUCT(--(Parts!$A$2:$A$201=$B86))=0),"n/a",INDEX(Parts!$C$2:$C$201,SUMPRODUCT(MAX((Parts!$A$2:$A$201=$B86)*(ROW(Parts!$A$2:$A$201)-MIN(ROW(Parts!$A$2:$A$201))+1))))))</f>
        <v/>
      </c>
      <c r="N86" s="14" t="str">
        <f>IF(COUNTA($A86:$B86,$D86:$G86)=0,"",IF(AND(ISNUMBER($J86),ISNUMBER($M86)),$J86*$M86,"n/a"))</f>
        <v/>
      </c>
      <c r="O86" s="16" t="str">
        <f>IF(COUNTA($A86:$B86,$D86:$G86)=0,"",IF(OR($A86="",$B86="",SUMPRODUCT(--(Vans!$A$2:$A$51=$A86))=0,SUMPRODUCT(--(Parts!$A$2:$A$201=$B86))=0),"Check ID",IF(SUMPRODUCT(('Van Stock'!$A$2:$A$501=$A86)*('Van Stock'!$B$2:$B$501=$B86))&gt;1,"Duplicate line",IF(OR(NOT(AND(ISNUMBER(D86),N(D86)&gt;=0,N(D86)&lt;=10000,INT(N(D86))=N(D86))),NOT(AND(ISNUMBER(E86),N(E86)&gt;=0,N(E86)&lt;=10000,INT(N(E86))=N(E86))),N($D86)&gt;N($E86),NOT(AND(ISNUMBER(F86),N(F86)&gt;=0,N(F86)&lt;=100000,INT(N(F86))=N(F86))),NOT(AND(ISNUMBER(G86),N(G86)&gt;=18264,N(G86)&lt;=73050))),"Check inputs",IF(AND(ISNUMBER($J86),N($J86)&lt;0),"Check count","OK")))))</f>
        <v/>
      </c>
      <c r="P86" s="15" t="str">
        <f>IF(COUNTA($A86:$B86,$D86:$G86)=0,"",IF(OR($A86="",$B86="",NOT(AND(ISNUMBER(G86),N(G86)&gt;=18264,N(G86)&lt;=73050))),"n/a",SUMPRODUCT(((Movements!$B$2:$B$1001="Used"))*(Movements!$E$2:$E$1001=$A86)*(Movements!$C$2:$C$1001=$B86)*(Movements!$A$2:$A$1001&gt;$G86),Movements!$D$2:$D$1001)))</f>
        <v/>
      </c>
    </row>
    <row r="87" spans="1:16" x14ac:dyDescent="0.25">
      <c r="A87" s="12"/>
      <c r="B87" s="12"/>
      <c r="C87" s="18" t="str">
        <f>IF(COUNTA($A87:$B87,$D87:$G87)=0,"",IF(OR($B87="",SUMPRODUCT(--(Parts!$A$2:$A$201=$B87))=0),"n/a",INDEX(Parts!$B$2:$B$201,SUMPRODUCT(MAX((Parts!$A$2:$A$201=$B87)*(ROW(Parts!$A$2:$A$201)-MIN(ROW(Parts!$A$2:$A$201))+1))))))</f>
        <v/>
      </c>
      <c r="D87" s="19"/>
      <c r="E87" s="19"/>
      <c r="F87" s="19"/>
      <c r="G87" s="20"/>
      <c r="H87" s="15" t="str">
        <f>IF(COUNTA($A87:$B87,$D87:$G87)=0,"",IF(OR($A87="",$B87="",NOT(AND(ISNUMBER(G87),N(G87)&gt;=18264,N(G87)&lt;=73050))),"n/a",SUMPRODUCT(((Movements!$B$2:$B$1001="Used")+(Movements!$B$2:$B$1001="Transfer"))*(Movements!$E$2:$E$1001=$A87)*(Movements!$C$2:$C$1001=$B87)*(Movements!$A$2:$A$1001&gt;$G87),Movements!$D$2:$D$1001)))</f>
        <v/>
      </c>
      <c r="I87" s="15" t="str">
        <f>IF(COUNTA($A87:$B87,$D87:$G87)=0,"",IF(OR($A87="",$B87="",NOT(AND(ISNUMBER(G87),N(G87)&gt;=18264,N(G87)&lt;=73050))),"n/a",SUMPRODUCT(((Movements!$B$2:$B$1001="Restock")+(Movements!$B$2:$B$1001="Transfer"))*(Movements!$F$2:$F$1001=$A87)*(Movements!$C$2:$C$1001=$B87)*(Movements!$A$2:$A$1001&gt;$G87),Movements!$D$2:$D$1001)))</f>
        <v/>
      </c>
      <c r="J87" s="21" t="str">
        <f>IF(COUNTA($A87:$B87,$D87:$G87)=0,"",IF(OR(NOT(ISNUMBER($H87)),NOT(ISNUMBER($F87))),"n/a",$F87-$H87+$I87))</f>
        <v/>
      </c>
      <c r="K87" s="21" t="str">
        <f>IF(COUNTA($A87:$B87,$D87:$G87)=0,"",IF(OR(NOT(ISNUMBER($J87)),NOT(ISNUMBER($D87)),NOT(ISNUMBER($E87))),"n/a",IF($J87&lt;=$D87,$E87-$J87,0)))</f>
        <v/>
      </c>
      <c r="L87" s="16" t="str">
        <f>IF(COUNTA($A87:$B87,$D87:$G87)=0,"",IF(OR(NOT(ISNUMBER($J87)),NOT(ISNUMBER($D87)),NOT(ISNUMBER($E87))),"n/a",IF($J87&lt;0,"Check count",IF($J87&lt;=$D87,"Reorder",IF($J87&gt;$E87,"Over max","OK")))))</f>
        <v/>
      </c>
      <c r="M87" s="14" t="str">
        <f>IF(COUNTA($A87:$B87,$D87:$G87)=0,"",IF(OR($B87="",SUMPRODUCT(--(Parts!$A$2:$A$201=$B87))=0),"n/a",INDEX(Parts!$C$2:$C$201,SUMPRODUCT(MAX((Parts!$A$2:$A$201=$B87)*(ROW(Parts!$A$2:$A$201)-MIN(ROW(Parts!$A$2:$A$201))+1))))))</f>
        <v/>
      </c>
      <c r="N87" s="14" t="str">
        <f>IF(COUNTA($A87:$B87,$D87:$G87)=0,"",IF(AND(ISNUMBER($J87),ISNUMBER($M87)),$J87*$M87,"n/a"))</f>
        <v/>
      </c>
      <c r="O87" s="16" t="str">
        <f>IF(COUNTA($A87:$B87,$D87:$G87)=0,"",IF(OR($A87="",$B87="",SUMPRODUCT(--(Vans!$A$2:$A$51=$A87))=0,SUMPRODUCT(--(Parts!$A$2:$A$201=$B87))=0),"Check ID",IF(SUMPRODUCT(('Van Stock'!$A$2:$A$501=$A87)*('Van Stock'!$B$2:$B$501=$B87))&gt;1,"Duplicate line",IF(OR(NOT(AND(ISNUMBER(D87),N(D87)&gt;=0,N(D87)&lt;=10000,INT(N(D87))=N(D87))),NOT(AND(ISNUMBER(E87),N(E87)&gt;=0,N(E87)&lt;=10000,INT(N(E87))=N(E87))),N($D87)&gt;N($E87),NOT(AND(ISNUMBER(F87),N(F87)&gt;=0,N(F87)&lt;=100000,INT(N(F87))=N(F87))),NOT(AND(ISNUMBER(G87),N(G87)&gt;=18264,N(G87)&lt;=73050))),"Check inputs",IF(AND(ISNUMBER($J87),N($J87)&lt;0),"Check count","OK")))))</f>
        <v/>
      </c>
      <c r="P87" s="15" t="str">
        <f>IF(COUNTA($A87:$B87,$D87:$G87)=0,"",IF(OR($A87="",$B87="",NOT(AND(ISNUMBER(G87),N(G87)&gt;=18264,N(G87)&lt;=73050))),"n/a",SUMPRODUCT(((Movements!$B$2:$B$1001="Used"))*(Movements!$E$2:$E$1001=$A87)*(Movements!$C$2:$C$1001=$B87)*(Movements!$A$2:$A$1001&gt;$G87),Movements!$D$2:$D$1001)))</f>
        <v/>
      </c>
    </row>
    <row r="88" spans="1:16" x14ac:dyDescent="0.25">
      <c r="A88" s="12"/>
      <c r="B88" s="12"/>
      <c r="C88" s="18" t="str">
        <f>IF(COUNTA($A88:$B88,$D88:$G88)=0,"",IF(OR($B88="",SUMPRODUCT(--(Parts!$A$2:$A$201=$B88))=0),"n/a",INDEX(Parts!$B$2:$B$201,SUMPRODUCT(MAX((Parts!$A$2:$A$201=$B88)*(ROW(Parts!$A$2:$A$201)-MIN(ROW(Parts!$A$2:$A$201))+1))))))</f>
        <v/>
      </c>
      <c r="D88" s="19"/>
      <c r="E88" s="19"/>
      <c r="F88" s="19"/>
      <c r="G88" s="20"/>
      <c r="H88" s="15" t="str">
        <f>IF(COUNTA($A88:$B88,$D88:$G88)=0,"",IF(OR($A88="",$B88="",NOT(AND(ISNUMBER(G88),N(G88)&gt;=18264,N(G88)&lt;=73050))),"n/a",SUMPRODUCT(((Movements!$B$2:$B$1001="Used")+(Movements!$B$2:$B$1001="Transfer"))*(Movements!$E$2:$E$1001=$A88)*(Movements!$C$2:$C$1001=$B88)*(Movements!$A$2:$A$1001&gt;$G88),Movements!$D$2:$D$1001)))</f>
        <v/>
      </c>
      <c r="I88" s="15" t="str">
        <f>IF(COUNTA($A88:$B88,$D88:$G88)=0,"",IF(OR($A88="",$B88="",NOT(AND(ISNUMBER(G88),N(G88)&gt;=18264,N(G88)&lt;=73050))),"n/a",SUMPRODUCT(((Movements!$B$2:$B$1001="Restock")+(Movements!$B$2:$B$1001="Transfer"))*(Movements!$F$2:$F$1001=$A88)*(Movements!$C$2:$C$1001=$B88)*(Movements!$A$2:$A$1001&gt;$G88),Movements!$D$2:$D$1001)))</f>
        <v/>
      </c>
      <c r="J88" s="21" t="str">
        <f>IF(COUNTA($A88:$B88,$D88:$G88)=0,"",IF(OR(NOT(ISNUMBER($H88)),NOT(ISNUMBER($F88))),"n/a",$F88-$H88+$I88))</f>
        <v/>
      </c>
      <c r="K88" s="21" t="str">
        <f>IF(COUNTA($A88:$B88,$D88:$G88)=0,"",IF(OR(NOT(ISNUMBER($J88)),NOT(ISNUMBER($D88)),NOT(ISNUMBER($E88))),"n/a",IF($J88&lt;=$D88,$E88-$J88,0)))</f>
        <v/>
      </c>
      <c r="L88" s="16" t="str">
        <f>IF(COUNTA($A88:$B88,$D88:$G88)=0,"",IF(OR(NOT(ISNUMBER($J88)),NOT(ISNUMBER($D88)),NOT(ISNUMBER($E88))),"n/a",IF($J88&lt;0,"Check count",IF($J88&lt;=$D88,"Reorder",IF($J88&gt;$E88,"Over max","OK")))))</f>
        <v/>
      </c>
      <c r="M88" s="14" t="str">
        <f>IF(COUNTA($A88:$B88,$D88:$G88)=0,"",IF(OR($B88="",SUMPRODUCT(--(Parts!$A$2:$A$201=$B88))=0),"n/a",INDEX(Parts!$C$2:$C$201,SUMPRODUCT(MAX((Parts!$A$2:$A$201=$B88)*(ROW(Parts!$A$2:$A$201)-MIN(ROW(Parts!$A$2:$A$201))+1))))))</f>
        <v/>
      </c>
      <c r="N88" s="14" t="str">
        <f>IF(COUNTA($A88:$B88,$D88:$G88)=0,"",IF(AND(ISNUMBER($J88),ISNUMBER($M88)),$J88*$M88,"n/a"))</f>
        <v/>
      </c>
      <c r="O88" s="16" t="str">
        <f>IF(COUNTA($A88:$B88,$D88:$G88)=0,"",IF(OR($A88="",$B88="",SUMPRODUCT(--(Vans!$A$2:$A$51=$A88))=0,SUMPRODUCT(--(Parts!$A$2:$A$201=$B88))=0),"Check ID",IF(SUMPRODUCT(('Van Stock'!$A$2:$A$501=$A88)*('Van Stock'!$B$2:$B$501=$B88))&gt;1,"Duplicate line",IF(OR(NOT(AND(ISNUMBER(D88),N(D88)&gt;=0,N(D88)&lt;=10000,INT(N(D88))=N(D88))),NOT(AND(ISNUMBER(E88),N(E88)&gt;=0,N(E88)&lt;=10000,INT(N(E88))=N(E88))),N($D88)&gt;N($E88),NOT(AND(ISNUMBER(F88),N(F88)&gt;=0,N(F88)&lt;=100000,INT(N(F88))=N(F88))),NOT(AND(ISNUMBER(G88),N(G88)&gt;=18264,N(G88)&lt;=73050))),"Check inputs",IF(AND(ISNUMBER($J88),N($J88)&lt;0),"Check count","OK")))))</f>
        <v/>
      </c>
      <c r="P88" s="15" t="str">
        <f>IF(COUNTA($A88:$B88,$D88:$G88)=0,"",IF(OR($A88="",$B88="",NOT(AND(ISNUMBER(G88),N(G88)&gt;=18264,N(G88)&lt;=73050))),"n/a",SUMPRODUCT(((Movements!$B$2:$B$1001="Used"))*(Movements!$E$2:$E$1001=$A88)*(Movements!$C$2:$C$1001=$B88)*(Movements!$A$2:$A$1001&gt;$G88),Movements!$D$2:$D$1001)))</f>
        <v/>
      </c>
    </row>
    <row r="89" spans="1:16" x14ac:dyDescent="0.25">
      <c r="A89" s="12"/>
      <c r="B89" s="12"/>
      <c r="C89" s="18" t="str">
        <f>IF(COUNTA($A89:$B89,$D89:$G89)=0,"",IF(OR($B89="",SUMPRODUCT(--(Parts!$A$2:$A$201=$B89))=0),"n/a",INDEX(Parts!$B$2:$B$201,SUMPRODUCT(MAX((Parts!$A$2:$A$201=$B89)*(ROW(Parts!$A$2:$A$201)-MIN(ROW(Parts!$A$2:$A$201))+1))))))</f>
        <v/>
      </c>
      <c r="D89" s="19"/>
      <c r="E89" s="19"/>
      <c r="F89" s="19"/>
      <c r="G89" s="20"/>
      <c r="H89" s="15" t="str">
        <f>IF(COUNTA($A89:$B89,$D89:$G89)=0,"",IF(OR($A89="",$B89="",NOT(AND(ISNUMBER(G89),N(G89)&gt;=18264,N(G89)&lt;=73050))),"n/a",SUMPRODUCT(((Movements!$B$2:$B$1001="Used")+(Movements!$B$2:$B$1001="Transfer"))*(Movements!$E$2:$E$1001=$A89)*(Movements!$C$2:$C$1001=$B89)*(Movements!$A$2:$A$1001&gt;$G89),Movements!$D$2:$D$1001)))</f>
        <v/>
      </c>
      <c r="I89" s="15" t="str">
        <f>IF(COUNTA($A89:$B89,$D89:$G89)=0,"",IF(OR($A89="",$B89="",NOT(AND(ISNUMBER(G89),N(G89)&gt;=18264,N(G89)&lt;=73050))),"n/a",SUMPRODUCT(((Movements!$B$2:$B$1001="Restock")+(Movements!$B$2:$B$1001="Transfer"))*(Movements!$F$2:$F$1001=$A89)*(Movements!$C$2:$C$1001=$B89)*(Movements!$A$2:$A$1001&gt;$G89),Movements!$D$2:$D$1001)))</f>
        <v/>
      </c>
      <c r="J89" s="21" t="str">
        <f>IF(COUNTA($A89:$B89,$D89:$G89)=0,"",IF(OR(NOT(ISNUMBER($H89)),NOT(ISNUMBER($F89))),"n/a",$F89-$H89+$I89))</f>
        <v/>
      </c>
      <c r="K89" s="21" t="str">
        <f>IF(COUNTA($A89:$B89,$D89:$G89)=0,"",IF(OR(NOT(ISNUMBER($J89)),NOT(ISNUMBER($D89)),NOT(ISNUMBER($E89))),"n/a",IF($J89&lt;=$D89,$E89-$J89,0)))</f>
        <v/>
      </c>
      <c r="L89" s="16" t="str">
        <f>IF(COUNTA($A89:$B89,$D89:$G89)=0,"",IF(OR(NOT(ISNUMBER($J89)),NOT(ISNUMBER($D89)),NOT(ISNUMBER($E89))),"n/a",IF($J89&lt;0,"Check count",IF($J89&lt;=$D89,"Reorder",IF($J89&gt;$E89,"Over max","OK")))))</f>
        <v/>
      </c>
      <c r="M89" s="14" t="str">
        <f>IF(COUNTA($A89:$B89,$D89:$G89)=0,"",IF(OR($B89="",SUMPRODUCT(--(Parts!$A$2:$A$201=$B89))=0),"n/a",INDEX(Parts!$C$2:$C$201,SUMPRODUCT(MAX((Parts!$A$2:$A$201=$B89)*(ROW(Parts!$A$2:$A$201)-MIN(ROW(Parts!$A$2:$A$201))+1))))))</f>
        <v/>
      </c>
      <c r="N89" s="14" t="str">
        <f>IF(COUNTA($A89:$B89,$D89:$G89)=0,"",IF(AND(ISNUMBER($J89),ISNUMBER($M89)),$J89*$M89,"n/a"))</f>
        <v/>
      </c>
      <c r="O89" s="16" t="str">
        <f>IF(COUNTA($A89:$B89,$D89:$G89)=0,"",IF(OR($A89="",$B89="",SUMPRODUCT(--(Vans!$A$2:$A$51=$A89))=0,SUMPRODUCT(--(Parts!$A$2:$A$201=$B89))=0),"Check ID",IF(SUMPRODUCT(('Van Stock'!$A$2:$A$501=$A89)*('Van Stock'!$B$2:$B$501=$B89))&gt;1,"Duplicate line",IF(OR(NOT(AND(ISNUMBER(D89),N(D89)&gt;=0,N(D89)&lt;=10000,INT(N(D89))=N(D89))),NOT(AND(ISNUMBER(E89),N(E89)&gt;=0,N(E89)&lt;=10000,INT(N(E89))=N(E89))),N($D89)&gt;N($E89),NOT(AND(ISNUMBER(F89),N(F89)&gt;=0,N(F89)&lt;=100000,INT(N(F89))=N(F89))),NOT(AND(ISNUMBER(G89),N(G89)&gt;=18264,N(G89)&lt;=73050))),"Check inputs",IF(AND(ISNUMBER($J89),N($J89)&lt;0),"Check count","OK")))))</f>
        <v/>
      </c>
      <c r="P89" s="15" t="str">
        <f>IF(COUNTA($A89:$B89,$D89:$G89)=0,"",IF(OR($A89="",$B89="",NOT(AND(ISNUMBER(G89),N(G89)&gt;=18264,N(G89)&lt;=73050))),"n/a",SUMPRODUCT(((Movements!$B$2:$B$1001="Used"))*(Movements!$E$2:$E$1001=$A89)*(Movements!$C$2:$C$1001=$B89)*(Movements!$A$2:$A$1001&gt;$G89),Movements!$D$2:$D$1001)))</f>
        <v/>
      </c>
    </row>
    <row r="90" spans="1:16" x14ac:dyDescent="0.25">
      <c r="A90" s="12"/>
      <c r="B90" s="12"/>
      <c r="C90" s="18" t="str">
        <f>IF(COUNTA($A90:$B90,$D90:$G90)=0,"",IF(OR($B90="",SUMPRODUCT(--(Parts!$A$2:$A$201=$B90))=0),"n/a",INDEX(Parts!$B$2:$B$201,SUMPRODUCT(MAX((Parts!$A$2:$A$201=$B90)*(ROW(Parts!$A$2:$A$201)-MIN(ROW(Parts!$A$2:$A$201))+1))))))</f>
        <v/>
      </c>
      <c r="D90" s="19"/>
      <c r="E90" s="19"/>
      <c r="F90" s="19"/>
      <c r="G90" s="20"/>
      <c r="H90" s="15" t="str">
        <f>IF(COUNTA($A90:$B90,$D90:$G90)=0,"",IF(OR($A90="",$B90="",NOT(AND(ISNUMBER(G90),N(G90)&gt;=18264,N(G90)&lt;=73050))),"n/a",SUMPRODUCT(((Movements!$B$2:$B$1001="Used")+(Movements!$B$2:$B$1001="Transfer"))*(Movements!$E$2:$E$1001=$A90)*(Movements!$C$2:$C$1001=$B90)*(Movements!$A$2:$A$1001&gt;$G90),Movements!$D$2:$D$1001)))</f>
        <v/>
      </c>
      <c r="I90" s="15" t="str">
        <f>IF(COUNTA($A90:$B90,$D90:$G90)=0,"",IF(OR($A90="",$B90="",NOT(AND(ISNUMBER(G90),N(G90)&gt;=18264,N(G90)&lt;=73050))),"n/a",SUMPRODUCT(((Movements!$B$2:$B$1001="Restock")+(Movements!$B$2:$B$1001="Transfer"))*(Movements!$F$2:$F$1001=$A90)*(Movements!$C$2:$C$1001=$B90)*(Movements!$A$2:$A$1001&gt;$G90),Movements!$D$2:$D$1001)))</f>
        <v/>
      </c>
      <c r="J90" s="21" t="str">
        <f>IF(COUNTA($A90:$B90,$D90:$G90)=0,"",IF(OR(NOT(ISNUMBER($H90)),NOT(ISNUMBER($F90))),"n/a",$F90-$H90+$I90))</f>
        <v/>
      </c>
      <c r="K90" s="21" t="str">
        <f>IF(COUNTA($A90:$B90,$D90:$G90)=0,"",IF(OR(NOT(ISNUMBER($J90)),NOT(ISNUMBER($D90)),NOT(ISNUMBER($E90))),"n/a",IF($J90&lt;=$D90,$E90-$J90,0)))</f>
        <v/>
      </c>
      <c r="L90" s="16" t="str">
        <f>IF(COUNTA($A90:$B90,$D90:$G90)=0,"",IF(OR(NOT(ISNUMBER($J90)),NOT(ISNUMBER($D90)),NOT(ISNUMBER($E90))),"n/a",IF($J90&lt;0,"Check count",IF($J90&lt;=$D90,"Reorder",IF($J90&gt;$E90,"Over max","OK")))))</f>
        <v/>
      </c>
      <c r="M90" s="14" t="str">
        <f>IF(COUNTA($A90:$B90,$D90:$G90)=0,"",IF(OR($B90="",SUMPRODUCT(--(Parts!$A$2:$A$201=$B90))=0),"n/a",INDEX(Parts!$C$2:$C$201,SUMPRODUCT(MAX((Parts!$A$2:$A$201=$B90)*(ROW(Parts!$A$2:$A$201)-MIN(ROW(Parts!$A$2:$A$201))+1))))))</f>
        <v/>
      </c>
      <c r="N90" s="14" t="str">
        <f>IF(COUNTA($A90:$B90,$D90:$G90)=0,"",IF(AND(ISNUMBER($J90),ISNUMBER($M90)),$J90*$M90,"n/a"))</f>
        <v/>
      </c>
      <c r="O90" s="16" t="str">
        <f>IF(COUNTA($A90:$B90,$D90:$G90)=0,"",IF(OR($A90="",$B90="",SUMPRODUCT(--(Vans!$A$2:$A$51=$A90))=0,SUMPRODUCT(--(Parts!$A$2:$A$201=$B90))=0),"Check ID",IF(SUMPRODUCT(('Van Stock'!$A$2:$A$501=$A90)*('Van Stock'!$B$2:$B$501=$B90))&gt;1,"Duplicate line",IF(OR(NOT(AND(ISNUMBER(D90),N(D90)&gt;=0,N(D90)&lt;=10000,INT(N(D90))=N(D90))),NOT(AND(ISNUMBER(E90),N(E90)&gt;=0,N(E90)&lt;=10000,INT(N(E90))=N(E90))),N($D90)&gt;N($E90),NOT(AND(ISNUMBER(F90),N(F90)&gt;=0,N(F90)&lt;=100000,INT(N(F90))=N(F90))),NOT(AND(ISNUMBER(G90),N(G90)&gt;=18264,N(G90)&lt;=73050))),"Check inputs",IF(AND(ISNUMBER($J90),N($J90)&lt;0),"Check count","OK")))))</f>
        <v/>
      </c>
      <c r="P90" s="15" t="str">
        <f>IF(COUNTA($A90:$B90,$D90:$G90)=0,"",IF(OR($A90="",$B90="",NOT(AND(ISNUMBER(G90),N(G90)&gt;=18264,N(G90)&lt;=73050))),"n/a",SUMPRODUCT(((Movements!$B$2:$B$1001="Used"))*(Movements!$E$2:$E$1001=$A90)*(Movements!$C$2:$C$1001=$B90)*(Movements!$A$2:$A$1001&gt;$G90),Movements!$D$2:$D$1001)))</f>
        <v/>
      </c>
    </row>
    <row r="91" spans="1:16" x14ac:dyDescent="0.25">
      <c r="A91" s="12"/>
      <c r="B91" s="12"/>
      <c r="C91" s="18" t="str">
        <f>IF(COUNTA($A91:$B91,$D91:$G91)=0,"",IF(OR($B91="",SUMPRODUCT(--(Parts!$A$2:$A$201=$B91))=0),"n/a",INDEX(Parts!$B$2:$B$201,SUMPRODUCT(MAX((Parts!$A$2:$A$201=$B91)*(ROW(Parts!$A$2:$A$201)-MIN(ROW(Parts!$A$2:$A$201))+1))))))</f>
        <v/>
      </c>
      <c r="D91" s="19"/>
      <c r="E91" s="19"/>
      <c r="F91" s="19"/>
      <c r="G91" s="20"/>
      <c r="H91" s="15" t="str">
        <f>IF(COUNTA($A91:$B91,$D91:$G91)=0,"",IF(OR($A91="",$B91="",NOT(AND(ISNUMBER(G91),N(G91)&gt;=18264,N(G91)&lt;=73050))),"n/a",SUMPRODUCT(((Movements!$B$2:$B$1001="Used")+(Movements!$B$2:$B$1001="Transfer"))*(Movements!$E$2:$E$1001=$A91)*(Movements!$C$2:$C$1001=$B91)*(Movements!$A$2:$A$1001&gt;$G91),Movements!$D$2:$D$1001)))</f>
        <v/>
      </c>
      <c r="I91" s="15" t="str">
        <f>IF(COUNTA($A91:$B91,$D91:$G91)=0,"",IF(OR($A91="",$B91="",NOT(AND(ISNUMBER(G91),N(G91)&gt;=18264,N(G91)&lt;=73050))),"n/a",SUMPRODUCT(((Movements!$B$2:$B$1001="Restock")+(Movements!$B$2:$B$1001="Transfer"))*(Movements!$F$2:$F$1001=$A91)*(Movements!$C$2:$C$1001=$B91)*(Movements!$A$2:$A$1001&gt;$G91),Movements!$D$2:$D$1001)))</f>
        <v/>
      </c>
      <c r="J91" s="21" t="str">
        <f>IF(COUNTA($A91:$B91,$D91:$G91)=0,"",IF(OR(NOT(ISNUMBER($H91)),NOT(ISNUMBER($F91))),"n/a",$F91-$H91+$I91))</f>
        <v/>
      </c>
      <c r="K91" s="21" t="str">
        <f>IF(COUNTA($A91:$B91,$D91:$G91)=0,"",IF(OR(NOT(ISNUMBER($J91)),NOT(ISNUMBER($D91)),NOT(ISNUMBER($E91))),"n/a",IF($J91&lt;=$D91,$E91-$J91,0)))</f>
        <v/>
      </c>
      <c r="L91" s="16" t="str">
        <f>IF(COUNTA($A91:$B91,$D91:$G91)=0,"",IF(OR(NOT(ISNUMBER($J91)),NOT(ISNUMBER($D91)),NOT(ISNUMBER($E91))),"n/a",IF($J91&lt;0,"Check count",IF($J91&lt;=$D91,"Reorder",IF($J91&gt;$E91,"Over max","OK")))))</f>
        <v/>
      </c>
      <c r="M91" s="14" t="str">
        <f>IF(COUNTA($A91:$B91,$D91:$G91)=0,"",IF(OR($B91="",SUMPRODUCT(--(Parts!$A$2:$A$201=$B91))=0),"n/a",INDEX(Parts!$C$2:$C$201,SUMPRODUCT(MAX((Parts!$A$2:$A$201=$B91)*(ROW(Parts!$A$2:$A$201)-MIN(ROW(Parts!$A$2:$A$201))+1))))))</f>
        <v/>
      </c>
      <c r="N91" s="14" t="str">
        <f>IF(COUNTA($A91:$B91,$D91:$G91)=0,"",IF(AND(ISNUMBER($J91),ISNUMBER($M91)),$J91*$M91,"n/a"))</f>
        <v/>
      </c>
      <c r="O91" s="16" t="str">
        <f>IF(COUNTA($A91:$B91,$D91:$G91)=0,"",IF(OR($A91="",$B91="",SUMPRODUCT(--(Vans!$A$2:$A$51=$A91))=0,SUMPRODUCT(--(Parts!$A$2:$A$201=$B91))=0),"Check ID",IF(SUMPRODUCT(('Van Stock'!$A$2:$A$501=$A91)*('Van Stock'!$B$2:$B$501=$B91))&gt;1,"Duplicate line",IF(OR(NOT(AND(ISNUMBER(D91),N(D91)&gt;=0,N(D91)&lt;=10000,INT(N(D91))=N(D91))),NOT(AND(ISNUMBER(E91),N(E91)&gt;=0,N(E91)&lt;=10000,INT(N(E91))=N(E91))),N($D91)&gt;N($E91),NOT(AND(ISNUMBER(F91),N(F91)&gt;=0,N(F91)&lt;=100000,INT(N(F91))=N(F91))),NOT(AND(ISNUMBER(G91),N(G91)&gt;=18264,N(G91)&lt;=73050))),"Check inputs",IF(AND(ISNUMBER($J91),N($J91)&lt;0),"Check count","OK")))))</f>
        <v/>
      </c>
      <c r="P91" s="15" t="str">
        <f>IF(COUNTA($A91:$B91,$D91:$G91)=0,"",IF(OR($A91="",$B91="",NOT(AND(ISNUMBER(G91),N(G91)&gt;=18264,N(G91)&lt;=73050))),"n/a",SUMPRODUCT(((Movements!$B$2:$B$1001="Used"))*(Movements!$E$2:$E$1001=$A91)*(Movements!$C$2:$C$1001=$B91)*(Movements!$A$2:$A$1001&gt;$G91),Movements!$D$2:$D$1001)))</f>
        <v/>
      </c>
    </row>
    <row r="92" spans="1:16" x14ac:dyDescent="0.25">
      <c r="A92" s="12"/>
      <c r="B92" s="12"/>
      <c r="C92" s="18" t="str">
        <f>IF(COUNTA($A92:$B92,$D92:$G92)=0,"",IF(OR($B92="",SUMPRODUCT(--(Parts!$A$2:$A$201=$B92))=0),"n/a",INDEX(Parts!$B$2:$B$201,SUMPRODUCT(MAX((Parts!$A$2:$A$201=$B92)*(ROW(Parts!$A$2:$A$201)-MIN(ROW(Parts!$A$2:$A$201))+1))))))</f>
        <v/>
      </c>
      <c r="D92" s="19"/>
      <c r="E92" s="19"/>
      <c r="F92" s="19"/>
      <c r="G92" s="20"/>
      <c r="H92" s="15" t="str">
        <f>IF(COUNTA($A92:$B92,$D92:$G92)=0,"",IF(OR($A92="",$B92="",NOT(AND(ISNUMBER(G92),N(G92)&gt;=18264,N(G92)&lt;=73050))),"n/a",SUMPRODUCT(((Movements!$B$2:$B$1001="Used")+(Movements!$B$2:$B$1001="Transfer"))*(Movements!$E$2:$E$1001=$A92)*(Movements!$C$2:$C$1001=$B92)*(Movements!$A$2:$A$1001&gt;$G92),Movements!$D$2:$D$1001)))</f>
        <v/>
      </c>
      <c r="I92" s="15" t="str">
        <f>IF(COUNTA($A92:$B92,$D92:$G92)=0,"",IF(OR($A92="",$B92="",NOT(AND(ISNUMBER(G92),N(G92)&gt;=18264,N(G92)&lt;=73050))),"n/a",SUMPRODUCT(((Movements!$B$2:$B$1001="Restock")+(Movements!$B$2:$B$1001="Transfer"))*(Movements!$F$2:$F$1001=$A92)*(Movements!$C$2:$C$1001=$B92)*(Movements!$A$2:$A$1001&gt;$G92),Movements!$D$2:$D$1001)))</f>
        <v/>
      </c>
      <c r="J92" s="21" t="str">
        <f>IF(COUNTA($A92:$B92,$D92:$G92)=0,"",IF(OR(NOT(ISNUMBER($H92)),NOT(ISNUMBER($F92))),"n/a",$F92-$H92+$I92))</f>
        <v/>
      </c>
      <c r="K92" s="21" t="str">
        <f>IF(COUNTA($A92:$B92,$D92:$G92)=0,"",IF(OR(NOT(ISNUMBER($J92)),NOT(ISNUMBER($D92)),NOT(ISNUMBER($E92))),"n/a",IF($J92&lt;=$D92,$E92-$J92,0)))</f>
        <v/>
      </c>
      <c r="L92" s="16" t="str">
        <f>IF(COUNTA($A92:$B92,$D92:$G92)=0,"",IF(OR(NOT(ISNUMBER($J92)),NOT(ISNUMBER($D92)),NOT(ISNUMBER($E92))),"n/a",IF($J92&lt;0,"Check count",IF($J92&lt;=$D92,"Reorder",IF($J92&gt;$E92,"Over max","OK")))))</f>
        <v/>
      </c>
      <c r="M92" s="14" t="str">
        <f>IF(COUNTA($A92:$B92,$D92:$G92)=0,"",IF(OR($B92="",SUMPRODUCT(--(Parts!$A$2:$A$201=$B92))=0),"n/a",INDEX(Parts!$C$2:$C$201,SUMPRODUCT(MAX((Parts!$A$2:$A$201=$B92)*(ROW(Parts!$A$2:$A$201)-MIN(ROW(Parts!$A$2:$A$201))+1))))))</f>
        <v/>
      </c>
      <c r="N92" s="14" t="str">
        <f>IF(COUNTA($A92:$B92,$D92:$G92)=0,"",IF(AND(ISNUMBER($J92),ISNUMBER($M92)),$J92*$M92,"n/a"))</f>
        <v/>
      </c>
      <c r="O92" s="16" t="str">
        <f>IF(COUNTA($A92:$B92,$D92:$G92)=0,"",IF(OR($A92="",$B92="",SUMPRODUCT(--(Vans!$A$2:$A$51=$A92))=0,SUMPRODUCT(--(Parts!$A$2:$A$201=$B92))=0),"Check ID",IF(SUMPRODUCT(('Van Stock'!$A$2:$A$501=$A92)*('Van Stock'!$B$2:$B$501=$B92))&gt;1,"Duplicate line",IF(OR(NOT(AND(ISNUMBER(D92),N(D92)&gt;=0,N(D92)&lt;=10000,INT(N(D92))=N(D92))),NOT(AND(ISNUMBER(E92),N(E92)&gt;=0,N(E92)&lt;=10000,INT(N(E92))=N(E92))),N($D92)&gt;N($E92),NOT(AND(ISNUMBER(F92),N(F92)&gt;=0,N(F92)&lt;=100000,INT(N(F92))=N(F92))),NOT(AND(ISNUMBER(G92),N(G92)&gt;=18264,N(G92)&lt;=73050))),"Check inputs",IF(AND(ISNUMBER($J92),N($J92)&lt;0),"Check count","OK")))))</f>
        <v/>
      </c>
      <c r="P92" s="15" t="str">
        <f>IF(COUNTA($A92:$B92,$D92:$G92)=0,"",IF(OR($A92="",$B92="",NOT(AND(ISNUMBER(G92),N(G92)&gt;=18264,N(G92)&lt;=73050))),"n/a",SUMPRODUCT(((Movements!$B$2:$B$1001="Used"))*(Movements!$E$2:$E$1001=$A92)*(Movements!$C$2:$C$1001=$B92)*(Movements!$A$2:$A$1001&gt;$G92),Movements!$D$2:$D$1001)))</f>
        <v/>
      </c>
    </row>
    <row r="93" spans="1:16" x14ac:dyDescent="0.25">
      <c r="A93" s="12"/>
      <c r="B93" s="12"/>
      <c r="C93" s="18" t="str">
        <f>IF(COUNTA($A93:$B93,$D93:$G93)=0,"",IF(OR($B93="",SUMPRODUCT(--(Parts!$A$2:$A$201=$B93))=0),"n/a",INDEX(Parts!$B$2:$B$201,SUMPRODUCT(MAX((Parts!$A$2:$A$201=$B93)*(ROW(Parts!$A$2:$A$201)-MIN(ROW(Parts!$A$2:$A$201))+1))))))</f>
        <v/>
      </c>
      <c r="D93" s="19"/>
      <c r="E93" s="19"/>
      <c r="F93" s="19"/>
      <c r="G93" s="20"/>
      <c r="H93" s="15" t="str">
        <f>IF(COUNTA($A93:$B93,$D93:$G93)=0,"",IF(OR($A93="",$B93="",NOT(AND(ISNUMBER(G93),N(G93)&gt;=18264,N(G93)&lt;=73050))),"n/a",SUMPRODUCT(((Movements!$B$2:$B$1001="Used")+(Movements!$B$2:$B$1001="Transfer"))*(Movements!$E$2:$E$1001=$A93)*(Movements!$C$2:$C$1001=$B93)*(Movements!$A$2:$A$1001&gt;$G93),Movements!$D$2:$D$1001)))</f>
        <v/>
      </c>
      <c r="I93" s="15" t="str">
        <f>IF(COUNTA($A93:$B93,$D93:$G93)=0,"",IF(OR($A93="",$B93="",NOT(AND(ISNUMBER(G93),N(G93)&gt;=18264,N(G93)&lt;=73050))),"n/a",SUMPRODUCT(((Movements!$B$2:$B$1001="Restock")+(Movements!$B$2:$B$1001="Transfer"))*(Movements!$F$2:$F$1001=$A93)*(Movements!$C$2:$C$1001=$B93)*(Movements!$A$2:$A$1001&gt;$G93),Movements!$D$2:$D$1001)))</f>
        <v/>
      </c>
      <c r="J93" s="21" t="str">
        <f>IF(COUNTA($A93:$B93,$D93:$G93)=0,"",IF(OR(NOT(ISNUMBER($H93)),NOT(ISNUMBER($F93))),"n/a",$F93-$H93+$I93))</f>
        <v/>
      </c>
      <c r="K93" s="21" t="str">
        <f>IF(COUNTA($A93:$B93,$D93:$G93)=0,"",IF(OR(NOT(ISNUMBER($J93)),NOT(ISNUMBER($D93)),NOT(ISNUMBER($E93))),"n/a",IF($J93&lt;=$D93,$E93-$J93,0)))</f>
        <v/>
      </c>
      <c r="L93" s="16" t="str">
        <f>IF(COUNTA($A93:$B93,$D93:$G93)=0,"",IF(OR(NOT(ISNUMBER($J93)),NOT(ISNUMBER($D93)),NOT(ISNUMBER($E93))),"n/a",IF($J93&lt;0,"Check count",IF($J93&lt;=$D93,"Reorder",IF($J93&gt;$E93,"Over max","OK")))))</f>
        <v/>
      </c>
      <c r="M93" s="14" t="str">
        <f>IF(COUNTA($A93:$B93,$D93:$G93)=0,"",IF(OR($B93="",SUMPRODUCT(--(Parts!$A$2:$A$201=$B93))=0),"n/a",INDEX(Parts!$C$2:$C$201,SUMPRODUCT(MAX((Parts!$A$2:$A$201=$B93)*(ROW(Parts!$A$2:$A$201)-MIN(ROW(Parts!$A$2:$A$201))+1))))))</f>
        <v/>
      </c>
      <c r="N93" s="14" t="str">
        <f>IF(COUNTA($A93:$B93,$D93:$G93)=0,"",IF(AND(ISNUMBER($J93),ISNUMBER($M93)),$J93*$M93,"n/a"))</f>
        <v/>
      </c>
      <c r="O93" s="16" t="str">
        <f>IF(COUNTA($A93:$B93,$D93:$G93)=0,"",IF(OR($A93="",$B93="",SUMPRODUCT(--(Vans!$A$2:$A$51=$A93))=0,SUMPRODUCT(--(Parts!$A$2:$A$201=$B93))=0),"Check ID",IF(SUMPRODUCT(('Van Stock'!$A$2:$A$501=$A93)*('Van Stock'!$B$2:$B$501=$B93))&gt;1,"Duplicate line",IF(OR(NOT(AND(ISNUMBER(D93),N(D93)&gt;=0,N(D93)&lt;=10000,INT(N(D93))=N(D93))),NOT(AND(ISNUMBER(E93),N(E93)&gt;=0,N(E93)&lt;=10000,INT(N(E93))=N(E93))),N($D93)&gt;N($E93),NOT(AND(ISNUMBER(F93),N(F93)&gt;=0,N(F93)&lt;=100000,INT(N(F93))=N(F93))),NOT(AND(ISNUMBER(G93),N(G93)&gt;=18264,N(G93)&lt;=73050))),"Check inputs",IF(AND(ISNUMBER($J93),N($J93)&lt;0),"Check count","OK")))))</f>
        <v/>
      </c>
      <c r="P93" s="15" t="str">
        <f>IF(COUNTA($A93:$B93,$D93:$G93)=0,"",IF(OR($A93="",$B93="",NOT(AND(ISNUMBER(G93),N(G93)&gt;=18264,N(G93)&lt;=73050))),"n/a",SUMPRODUCT(((Movements!$B$2:$B$1001="Used"))*(Movements!$E$2:$E$1001=$A93)*(Movements!$C$2:$C$1001=$B93)*(Movements!$A$2:$A$1001&gt;$G93),Movements!$D$2:$D$1001)))</f>
        <v/>
      </c>
    </row>
    <row r="94" spans="1:16" x14ac:dyDescent="0.25">
      <c r="A94" s="12"/>
      <c r="B94" s="12"/>
      <c r="C94" s="18" t="str">
        <f>IF(COUNTA($A94:$B94,$D94:$G94)=0,"",IF(OR($B94="",SUMPRODUCT(--(Parts!$A$2:$A$201=$B94))=0),"n/a",INDEX(Parts!$B$2:$B$201,SUMPRODUCT(MAX((Parts!$A$2:$A$201=$B94)*(ROW(Parts!$A$2:$A$201)-MIN(ROW(Parts!$A$2:$A$201))+1))))))</f>
        <v/>
      </c>
      <c r="D94" s="19"/>
      <c r="E94" s="19"/>
      <c r="F94" s="19"/>
      <c r="G94" s="20"/>
      <c r="H94" s="15" t="str">
        <f>IF(COUNTA($A94:$B94,$D94:$G94)=0,"",IF(OR($A94="",$B94="",NOT(AND(ISNUMBER(G94),N(G94)&gt;=18264,N(G94)&lt;=73050))),"n/a",SUMPRODUCT(((Movements!$B$2:$B$1001="Used")+(Movements!$B$2:$B$1001="Transfer"))*(Movements!$E$2:$E$1001=$A94)*(Movements!$C$2:$C$1001=$B94)*(Movements!$A$2:$A$1001&gt;$G94),Movements!$D$2:$D$1001)))</f>
        <v/>
      </c>
      <c r="I94" s="15" t="str">
        <f>IF(COUNTA($A94:$B94,$D94:$G94)=0,"",IF(OR($A94="",$B94="",NOT(AND(ISNUMBER(G94),N(G94)&gt;=18264,N(G94)&lt;=73050))),"n/a",SUMPRODUCT(((Movements!$B$2:$B$1001="Restock")+(Movements!$B$2:$B$1001="Transfer"))*(Movements!$F$2:$F$1001=$A94)*(Movements!$C$2:$C$1001=$B94)*(Movements!$A$2:$A$1001&gt;$G94),Movements!$D$2:$D$1001)))</f>
        <v/>
      </c>
      <c r="J94" s="21" t="str">
        <f>IF(COUNTA($A94:$B94,$D94:$G94)=0,"",IF(OR(NOT(ISNUMBER($H94)),NOT(ISNUMBER($F94))),"n/a",$F94-$H94+$I94))</f>
        <v/>
      </c>
      <c r="K94" s="21" t="str">
        <f>IF(COUNTA($A94:$B94,$D94:$G94)=0,"",IF(OR(NOT(ISNUMBER($J94)),NOT(ISNUMBER($D94)),NOT(ISNUMBER($E94))),"n/a",IF($J94&lt;=$D94,$E94-$J94,0)))</f>
        <v/>
      </c>
      <c r="L94" s="16" t="str">
        <f>IF(COUNTA($A94:$B94,$D94:$G94)=0,"",IF(OR(NOT(ISNUMBER($J94)),NOT(ISNUMBER($D94)),NOT(ISNUMBER($E94))),"n/a",IF($J94&lt;0,"Check count",IF($J94&lt;=$D94,"Reorder",IF($J94&gt;$E94,"Over max","OK")))))</f>
        <v/>
      </c>
      <c r="M94" s="14" t="str">
        <f>IF(COUNTA($A94:$B94,$D94:$G94)=0,"",IF(OR($B94="",SUMPRODUCT(--(Parts!$A$2:$A$201=$B94))=0),"n/a",INDEX(Parts!$C$2:$C$201,SUMPRODUCT(MAX((Parts!$A$2:$A$201=$B94)*(ROW(Parts!$A$2:$A$201)-MIN(ROW(Parts!$A$2:$A$201))+1))))))</f>
        <v/>
      </c>
      <c r="N94" s="14" t="str">
        <f>IF(COUNTA($A94:$B94,$D94:$G94)=0,"",IF(AND(ISNUMBER($J94),ISNUMBER($M94)),$J94*$M94,"n/a"))</f>
        <v/>
      </c>
      <c r="O94" s="16" t="str">
        <f>IF(COUNTA($A94:$B94,$D94:$G94)=0,"",IF(OR($A94="",$B94="",SUMPRODUCT(--(Vans!$A$2:$A$51=$A94))=0,SUMPRODUCT(--(Parts!$A$2:$A$201=$B94))=0),"Check ID",IF(SUMPRODUCT(('Van Stock'!$A$2:$A$501=$A94)*('Van Stock'!$B$2:$B$501=$B94))&gt;1,"Duplicate line",IF(OR(NOT(AND(ISNUMBER(D94),N(D94)&gt;=0,N(D94)&lt;=10000,INT(N(D94))=N(D94))),NOT(AND(ISNUMBER(E94),N(E94)&gt;=0,N(E94)&lt;=10000,INT(N(E94))=N(E94))),N($D94)&gt;N($E94),NOT(AND(ISNUMBER(F94),N(F94)&gt;=0,N(F94)&lt;=100000,INT(N(F94))=N(F94))),NOT(AND(ISNUMBER(G94),N(G94)&gt;=18264,N(G94)&lt;=73050))),"Check inputs",IF(AND(ISNUMBER($J94),N($J94)&lt;0),"Check count","OK")))))</f>
        <v/>
      </c>
      <c r="P94" s="15" t="str">
        <f>IF(COUNTA($A94:$B94,$D94:$G94)=0,"",IF(OR($A94="",$B94="",NOT(AND(ISNUMBER(G94),N(G94)&gt;=18264,N(G94)&lt;=73050))),"n/a",SUMPRODUCT(((Movements!$B$2:$B$1001="Used"))*(Movements!$E$2:$E$1001=$A94)*(Movements!$C$2:$C$1001=$B94)*(Movements!$A$2:$A$1001&gt;$G94),Movements!$D$2:$D$1001)))</f>
        <v/>
      </c>
    </row>
    <row r="95" spans="1:16" x14ac:dyDescent="0.25">
      <c r="A95" s="12"/>
      <c r="B95" s="12"/>
      <c r="C95" s="18" t="str">
        <f>IF(COUNTA($A95:$B95,$D95:$G95)=0,"",IF(OR($B95="",SUMPRODUCT(--(Parts!$A$2:$A$201=$B95))=0),"n/a",INDEX(Parts!$B$2:$B$201,SUMPRODUCT(MAX((Parts!$A$2:$A$201=$B95)*(ROW(Parts!$A$2:$A$201)-MIN(ROW(Parts!$A$2:$A$201))+1))))))</f>
        <v/>
      </c>
      <c r="D95" s="19"/>
      <c r="E95" s="19"/>
      <c r="F95" s="19"/>
      <c r="G95" s="20"/>
      <c r="H95" s="15" t="str">
        <f>IF(COUNTA($A95:$B95,$D95:$G95)=0,"",IF(OR($A95="",$B95="",NOT(AND(ISNUMBER(G95),N(G95)&gt;=18264,N(G95)&lt;=73050))),"n/a",SUMPRODUCT(((Movements!$B$2:$B$1001="Used")+(Movements!$B$2:$B$1001="Transfer"))*(Movements!$E$2:$E$1001=$A95)*(Movements!$C$2:$C$1001=$B95)*(Movements!$A$2:$A$1001&gt;$G95),Movements!$D$2:$D$1001)))</f>
        <v/>
      </c>
      <c r="I95" s="15" t="str">
        <f>IF(COUNTA($A95:$B95,$D95:$G95)=0,"",IF(OR($A95="",$B95="",NOT(AND(ISNUMBER(G95),N(G95)&gt;=18264,N(G95)&lt;=73050))),"n/a",SUMPRODUCT(((Movements!$B$2:$B$1001="Restock")+(Movements!$B$2:$B$1001="Transfer"))*(Movements!$F$2:$F$1001=$A95)*(Movements!$C$2:$C$1001=$B95)*(Movements!$A$2:$A$1001&gt;$G95),Movements!$D$2:$D$1001)))</f>
        <v/>
      </c>
      <c r="J95" s="21" t="str">
        <f>IF(COUNTA($A95:$B95,$D95:$G95)=0,"",IF(OR(NOT(ISNUMBER($H95)),NOT(ISNUMBER($F95))),"n/a",$F95-$H95+$I95))</f>
        <v/>
      </c>
      <c r="K95" s="21" t="str">
        <f>IF(COUNTA($A95:$B95,$D95:$G95)=0,"",IF(OR(NOT(ISNUMBER($J95)),NOT(ISNUMBER($D95)),NOT(ISNUMBER($E95))),"n/a",IF($J95&lt;=$D95,$E95-$J95,0)))</f>
        <v/>
      </c>
      <c r="L95" s="16" t="str">
        <f>IF(COUNTA($A95:$B95,$D95:$G95)=0,"",IF(OR(NOT(ISNUMBER($J95)),NOT(ISNUMBER($D95)),NOT(ISNUMBER($E95))),"n/a",IF($J95&lt;0,"Check count",IF($J95&lt;=$D95,"Reorder",IF($J95&gt;$E95,"Over max","OK")))))</f>
        <v/>
      </c>
      <c r="M95" s="14" t="str">
        <f>IF(COUNTA($A95:$B95,$D95:$G95)=0,"",IF(OR($B95="",SUMPRODUCT(--(Parts!$A$2:$A$201=$B95))=0),"n/a",INDEX(Parts!$C$2:$C$201,SUMPRODUCT(MAX((Parts!$A$2:$A$201=$B95)*(ROW(Parts!$A$2:$A$201)-MIN(ROW(Parts!$A$2:$A$201))+1))))))</f>
        <v/>
      </c>
      <c r="N95" s="14" t="str">
        <f>IF(COUNTA($A95:$B95,$D95:$G95)=0,"",IF(AND(ISNUMBER($J95),ISNUMBER($M95)),$J95*$M95,"n/a"))</f>
        <v/>
      </c>
      <c r="O95" s="16" t="str">
        <f>IF(COUNTA($A95:$B95,$D95:$G95)=0,"",IF(OR($A95="",$B95="",SUMPRODUCT(--(Vans!$A$2:$A$51=$A95))=0,SUMPRODUCT(--(Parts!$A$2:$A$201=$B95))=0),"Check ID",IF(SUMPRODUCT(('Van Stock'!$A$2:$A$501=$A95)*('Van Stock'!$B$2:$B$501=$B95))&gt;1,"Duplicate line",IF(OR(NOT(AND(ISNUMBER(D95),N(D95)&gt;=0,N(D95)&lt;=10000,INT(N(D95))=N(D95))),NOT(AND(ISNUMBER(E95),N(E95)&gt;=0,N(E95)&lt;=10000,INT(N(E95))=N(E95))),N($D95)&gt;N($E95),NOT(AND(ISNUMBER(F95),N(F95)&gt;=0,N(F95)&lt;=100000,INT(N(F95))=N(F95))),NOT(AND(ISNUMBER(G95),N(G95)&gt;=18264,N(G95)&lt;=73050))),"Check inputs",IF(AND(ISNUMBER($J95),N($J95)&lt;0),"Check count","OK")))))</f>
        <v/>
      </c>
      <c r="P95" s="15" t="str">
        <f>IF(COUNTA($A95:$B95,$D95:$G95)=0,"",IF(OR($A95="",$B95="",NOT(AND(ISNUMBER(G95),N(G95)&gt;=18264,N(G95)&lt;=73050))),"n/a",SUMPRODUCT(((Movements!$B$2:$B$1001="Used"))*(Movements!$E$2:$E$1001=$A95)*(Movements!$C$2:$C$1001=$B95)*(Movements!$A$2:$A$1001&gt;$G95),Movements!$D$2:$D$1001)))</f>
        <v/>
      </c>
    </row>
    <row r="96" spans="1:16" x14ac:dyDescent="0.25">
      <c r="A96" s="12"/>
      <c r="B96" s="12"/>
      <c r="C96" s="18" t="str">
        <f>IF(COUNTA($A96:$B96,$D96:$G96)=0,"",IF(OR($B96="",SUMPRODUCT(--(Parts!$A$2:$A$201=$B96))=0),"n/a",INDEX(Parts!$B$2:$B$201,SUMPRODUCT(MAX((Parts!$A$2:$A$201=$B96)*(ROW(Parts!$A$2:$A$201)-MIN(ROW(Parts!$A$2:$A$201))+1))))))</f>
        <v/>
      </c>
      <c r="D96" s="19"/>
      <c r="E96" s="19"/>
      <c r="F96" s="19"/>
      <c r="G96" s="20"/>
      <c r="H96" s="15" t="str">
        <f>IF(COUNTA($A96:$B96,$D96:$G96)=0,"",IF(OR($A96="",$B96="",NOT(AND(ISNUMBER(G96),N(G96)&gt;=18264,N(G96)&lt;=73050))),"n/a",SUMPRODUCT(((Movements!$B$2:$B$1001="Used")+(Movements!$B$2:$B$1001="Transfer"))*(Movements!$E$2:$E$1001=$A96)*(Movements!$C$2:$C$1001=$B96)*(Movements!$A$2:$A$1001&gt;$G96),Movements!$D$2:$D$1001)))</f>
        <v/>
      </c>
      <c r="I96" s="15" t="str">
        <f>IF(COUNTA($A96:$B96,$D96:$G96)=0,"",IF(OR($A96="",$B96="",NOT(AND(ISNUMBER(G96),N(G96)&gt;=18264,N(G96)&lt;=73050))),"n/a",SUMPRODUCT(((Movements!$B$2:$B$1001="Restock")+(Movements!$B$2:$B$1001="Transfer"))*(Movements!$F$2:$F$1001=$A96)*(Movements!$C$2:$C$1001=$B96)*(Movements!$A$2:$A$1001&gt;$G96),Movements!$D$2:$D$1001)))</f>
        <v/>
      </c>
      <c r="J96" s="21" t="str">
        <f>IF(COUNTA($A96:$B96,$D96:$G96)=0,"",IF(OR(NOT(ISNUMBER($H96)),NOT(ISNUMBER($F96))),"n/a",$F96-$H96+$I96))</f>
        <v/>
      </c>
      <c r="K96" s="21" t="str">
        <f>IF(COUNTA($A96:$B96,$D96:$G96)=0,"",IF(OR(NOT(ISNUMBER($J96)),NOT(ISNUMBER($D96)),NOT(ISNUMBER($E96))),"n/a",IF($J96&lt;=$D96,$E96-$J96,0)))</f>
        <v/>
      </c>
      <c r="L96" s="16" t="str">
        <f>IF(COUNTA($A96:$B96,$D96:$G96)=0,"",IF(OR(NOT(ISNUMBER($J96)),NOT(ISNUMBER($D96)),NOT(ISNUMBER($E96))),"n/a",IF($J96&lt;0,"Check count",IF($J96&lt;=$D96,"Reorder",IF($J96&gt;$E96,"Over max","OK")))))</f>
        <v/>
      </c>
      <c r="M96" s="14" t="str">
        <f>IF(COUNTA($A96:$B96,$D96:$G96)=0,"",IF(OR($B96="",SUMPRODUCT(--(Parts!$A$2:$A$201=$B96))=0),"n/a",INDEX(Parts!$C$2:$C$201,SUMPRODUCT(MAX((Parts!$A$2:$A$201=$B96)*(ROW(Parts!$A$2:$A$201)-MIN(ROW(Parts!$A$2:$A$201))+1))))))</f>
        <v/>
      </c>
      <c r="N96" s="14" t="str">
        <f>IF(COUNTA($A96:$B96,$D96:$G96)=0,"",IF(AND(ISNUMBER($J96),ISNUMBER($M96)),$J96*$M96,"n/a"))</f>
        <v/>
      </c>
      <c r="O96" s="16" t="str">
        <f>IF(COUNTA($A96:$B96,$D96:$G96)=0,"",IF(OR($A96="",$B96="",SUMPRODUCT(--(Vans!$A$2:$A$51=$A96))=0,SUMPRODUCT(--(Parts!$A$2:$A$201=$B96))=0),"Check ID",IF(SUMPRODUCT(('Van Stock'!$A$2:$A$501=$A96)*('Van Stock'!$B$2:$B$501=$B96))&gt;1,"Duplicate line",IF(OR(NOT(AND(ISNUMBER(D96),N(D96)&gt;=0,N(D96)&lt;=10000,INT(N(D96))=N(D96))),NOT(AND(ISNUMBER(E96),N(E96)&gt;=0,N(E96)&lt;=10000,INT(N(E96))=N(E96))),N($D96)&gt;N($E96),NOT(AND(ISNUMBER(F96),N(F96)&gt;=0,N(F96)&lt;=100000,INT(N(F96))=N(F96))),NOT(AND(ISNUMBER(G96),N(G96)&gt;=18264,N(G96)&lt;=73050))),"Check inputs",IF(AND(ISNUMBER($J96),N($J96)&lt;0),"Check count","OK")))))</f>
        <v/>
      </c>
      <c r="P96" s="15" t="str">
        <f>IF(COUNTA($A96:$B96,$D96:$G96)=0,"",IF(OR($A96="",$B96="",NOT(AND(ISNUMBER(G96),N(G96)&gt;=18264,N(G96)&lt;=73050))),"n/a",SUMPRODUCT(((Movements!$B$2:$B$1001="Used"))*(Movements!$E$2:$E$1001=$A96)*(Movements!$C$2:$C$1001=$B96)*(Movements!$A$2:$A$1001&gt;$G96),Movements!$D$2:$D$1001)))</f>
        <v/>
      </c>
    </row>
    <row r="97" spans="1:16" x14ac:dyDescent="0.25">
      <c r="A97" s="12"/>
      <c r="B97" s="12"/>
      <c r="C97" s="18" t="str">
        <f>IF(COUNTA($A97:$B97,$D97:$G97)=0,"",IF(OR($B97="",SUMPRODUCT(--(Parts!$A$2:$A$201=$B97))=0),"n/a",INDEX(Parts!$B$2:$B$201,SUMPRODUCT(MAX((Parts!$A$2:$A$201=$B97)*(ROW(Parts!$A$2:$A$201)-MIN(ROW(Parts!$A$2:$A$201))+1))))))</f>
        <v/>
      </c>
      <c r="D97" s="19"/>
      <c r="E97" s="19"/>
      <c r="F97" s="19"/>
      <c r="G97" s="20"/>
      <c r="H97" s="15" t="str">
        <f>IF(COUNTA($A97:$B97,$D97:$G97)=0,"",IF(OR($A97="",$B97="",NOT(AND(ISNUMBER(G97),N(G97)&gt;=18264,N(G97)&lt;=73050))),"n/a",SUMPRODUCT(((Movements!$B$2:$B$1001="Used")+(Movements!$B$2:$B$1001="Transfer"))*(Movements!$E$2:$E$1001=$A97)*(Movements!$C$2:$C$1001=$B97)*(Movements!$A$2:$A$1001&gt;$G97),Movements!$D$2:$D$1001)))</f>
        <v/>
      </c>
      <c r="I97" s="15" t="str">
        <f>IF(COUNTA($A97:$B97,$D97:$G97)=0,"",IF(OR($A97="",$B97="",NOT(AND(ISNUMBER(G97),N(G97)&gt;=18264,N(G97)&lt;=73050))),"n/a",SUMPRODUCT(((Movements!$B$2:$B$1001="Restock")+(Movements!$B$2:$B$1001="Transfer"))*(Movements!$F$2:$F$1001=$A97)*(Movements!$C$2:$C$1001=$B97)*(Movements!$A$2:$A$1001&gt;$G97),Movements!$D$2:$D$1001)))</f>
        <v/>
      </c>
      <c r="J97" s="21" t="str">
        <f>IF(COUNTA($A97:$B97,$D97:$G97)=0,"",IF(OR(NOT(ISNUMBER($H97)),NOT(ISNUMBER($F97))),"n/a",$F97-$H97+$I97))</f>
        <v/>
      </c>
      <c r="K97" s="21" t="str">
        <f>IF(COUNTA($A97:$B97,$D97:$G97)=0,"",IF(OR(NOT(ISNUMBER($J97)),NOT(ISNUMBER($D97)),NOT(ISNUMBER($E97))),"n/a",IF($J97&lt;=$D97,$E97-$J97,0)))</f>
        <v/>
      </c>
      <c r="L97" s="16" t="str">
        <f>IF(COUNTA($A97:$B97,$D97:$G97)=0,"",IF(OR(NOT(ISNUMBER($J97)),NOT(ISNUMBER($D97)),NOT(ISNUMBER($E97))),"n/a",IF($J97&lt;0,"Check count",IF($J97&lt;=$D97,"Reorder",IF($J97&gt;$E97,"Over max","OK")))))</f>
        <v/>
      </c>
      <c r="M97" s="14" t="str">
        <f>IF(COUNTA($A97:$B97,$D97:$G97)=0,"",IF(OR($B97="",SUMPRODUCT(--(Parts!$A$2:$A$201=$B97))=0),"n/a",INDEX(Parts!$C$2:$C$201,SUMPRODUCT(MAX((Parts!$A$2:$A$201=$B97)*(ROW(Parts!$A$2:$A$201)-MIN(ROW(Parts!$A$2:$A$201))+1))))))</f>
        <v/>
      </c>
      <c r="N97" s="14" t="str">
        <f>IF(COUNTA($A97:$B97,$D97:$G97)=0,"",IF(AND(ISNUMBER($J97),ISNUMBER($M97)),$J97*$M97,"n/a"))</f>
        <v/>
      </c>
      <c r="O97" s="16" t="str">
        <f>IF(COUNTA($A97:$B97,$D97:$G97)=0,"",IF(OR($A97="",$B97="",SUMPRODUCT(--(Vans!$A$2:$A$51=$A97))=0,SUMPRODUCT(--(Parts!$A$2:$A$201=$B97))=0),"Check ID",IF(SUMPRODUCT(('Van Stock'!$A$2:$A$501=$A97)*('Van Stock'!$B$2:$B$501=$B97))&gt;1,"Duplicate line",IF(OR(NOT(AND(ISNUMBER(D97),N(D97)&gt;=0,N(D97)&lt;=10000,INT(N(D97))=N(D97))),NOT(AND(ISNUMBER(E97),N(E97)&gt;=0,N(E97)&lt;=10000,INT(N(E97))=N(E97))),N($D97)&gt;N($E97),NOT(AND(ISNUMBER(F97),N(F97)&gt;=0,N(F97)&lt;=100000,INT(N(F97))=N(F97))),NOT(AND(ISNUMBER(G97),N(G97)&gt;=18264,N(G97)&lt;=73050))),"Check inputs",IF(AND(ISNUMBER($J97),N($J97)&lt;0),"Check count","OK")))))</f>
        <v/>
      </c>
      <c r="P97" s="15" t="str">
        <f>IF(COUNTA($A97:$B97,$D97:$G97)=0,"",IF(OR($A97="",$B97="",NOT(AND(ISNUMBER(G97),N(G97)&gt;=18264,N(G97)&lt;=73050))),"n/a",SUMPRODUCT(((Movements!$B$2:$B$1001="Used"))*(Movements!$E$2:$E$1001=$A97)*(Movements!$C$2:$C$1001=$B97)*(Movements!$A$2:$A$1001&gt;$G97),Movements!$D$2:$D$1001)))</f>
        <v/>
      </c>
    </row>
    <row r="98" spans="1:16" x14ac:dyDescent="0.25">
      <c r="A98" s="12"/>
      <c r="B98" s="12"/>
      <c r="C98" s="18" t="str">
        <f>IF(COUNTA($A98:$B98,$D98:$G98)=0,"",IF(OR($B98="",SUMPRODUCT(--(Parts!$A$2:$A$201=$B98))=0),"n/a",INDEX(Parts!$B$2:$B$201,SUMPRODUCT(MAX((Parts!$A$2:$A$201=$B98)*(ROW(Parts!$A$2:$A$201)-MIN(ROW(Parts!$A$2:$A$201))+1))))))</f>
        <v/>
      </c>
      <c r="D98" s="19"/>
      <c r="E98" s="19"/>
      <c r="F98" s="19"/>
      <c r="G98" s="20"/>
      <c r="H98" s="15" t="str">
        <f>IF(COUNTA($A98:$B98,$D98:$G98)=0,"",IF(OR($A98="",$B98="",NOT(AND(ISNUMBER(G98),N(G98)&gt;=18264,N(G98)&lt;=73050))),"n/a",SUMPRODUCT(((Movements!$B$2:$B$1001="Used")+(Movements!$B$2:$B$1001="Transfer"))*(Movements!$E$2:$E$1001=$A98)*(Movements!$C$2:$C$1001=$B98)*(Movements!$A$2:$A$1001&gt;$G98),Movements!$D$2:$D$1001)))</f>
        <v/>
      </c>
      <c r="I98" s="15" t="str">
        <f>IF(COUNTA($A98:$B98,$D98:$G98)=0,"",IF(OR($A98="",$B98="",NOT(AND(ISNUMBER(G98),N(G98)&gt;=18264,N(G98)&lt;=73050))),"n/a",SUMPRODUCT(((Movements!$B$2:$B$1001="Restock")+(Movements!$B$2:$B$1001="Transfer"))*(Movements!$F$2:$F$1001=$A98)*(Movements!$C$2:$C$1001=$B98)*(Movements!$A$2:$A$1001&gt;$G98),Movements!$D$2:$D$1001)))</f>
        <v/>
      </c>
      <c r="J98" s="21" t="str">
        <f>IF(COUNTA($A98:$B98,$D98:$G98)=0,"",IF(OR(NOT(ISNUMBER($H98)),NOT(ISNUMBER($F98))),"n/a",$F98-$H98+$I98))</f>
        <v/>
      </c>
      <c r="K98" s="21" t="str">
        <f>IF(COUNTA($A98:$B98,$D98:$G98)=0,"",IF(OR(NOT(ISNUMBER($J98)),NOT(ISNUMBER($D98)),NOT(ISNUMBER($E98))),"n/a",IF($J98&lt;=$D98,$E98-$J98,0)))</f>
        <v/>
      </c>
      <c r="L98" s="16" t="str">
        <f>IF(COUNTA($A98:$B98,$D98:$G98)=0,"",IF(OR(NOT(ISNUMBER($J98)),NOT(ISNUMBER($D98)),NOT(ISNUMBER($E98))),"n/a",IF($J98&lt;0,"Check count",IF($J98&lt;=$D98,"Reorder",IF($J98&gt;$E98,"Over max","OK")))))</f>
        <v/>
      </c>
      <c r="M98" s="14" t="str">
        <f>IF(COUNTA($A98:$B98,$D98:$G98)=0,"",IF(OR($B98="",SUMPRODUCT(--(Parts!$A$2:$A$201=$B98))=0),"n/a",INDEX(Parts!$C$2:$C$201,SUMPRODUCT(MAX((Parts!$A$2:$A$201=$B98)*(ROW(Parts!$A$2:$A$201)-MIN(ROW(Parts!$A$2:$A$201))+1))))))</f>
        <v/>
      </c>
      <c r="N98" s="14" t="str">
        <f>IF(COUNTA($A98:$B98,$D98:$G98)=0,"",IF(AND(ISNUMBER($J98),ISNUMBER($M98)),$J98*$M98,"n/a"))</f>
        <v/>
      </c>
      <c r="O98" s="16" t="str">
        <f>IF(COUNTA($A98:$B98,$D98:$G98)=0,"",IF(OR($A98="",$B98="",SUMPRODUCT(--(Vans!$A$2:$A$51=$A98))=0,SUMPRODUCT(--(Parts!$A$2:$A$201=$B98))=0),"Check ID",IF(SUMPRODUCT(('Van Stock'!$A$2:$A$501=$A98)*('Van Stock'!$B$2:$B$501=$B98))&gt;1,"Duplicate line",IF(OR(NOT(AND(ISNUMBER(D98),N(D98)&gt;=0,N(D98)&lt;=10000,INT(N(D98))=N(D98))),NOT(AND(ISNUMBER(E98),N(E98)&gt;=0,N(E98)&lt;=10000,INT(N(E98))=N(E98))),N($D98)&gt;N($E98),NOT(AND(ISNUMBER(F98),N(F98)&gt;=0,N(F98)&lt;=100000,INT(N(F98))=N(F98))),NOT(AND(ISNUMBER(G98),N(G98)&gt;=18264,N(G98)&lt;=73050))),"Check inputs",IF(AND(ISNUMBER($J98),N($J98)&lt;0),"Check count","OK")))))</f>
        <v/>
      </c>
      <c r="P98" s="15" t="str">
        <f>IF(COUNTA($A98:$B98,$D98:$G98)=0,"",IF(OR($A98="",$B98="",NOT(AND(ISNUMBER(G98),N(G98)&gt;=18264,N(G98)&lt;=73050))),"n/a",SUMPRODUCT(((Movements!$B$2:$B$1001="Used"))*(Movements!$E$2:$E$1001=$A98)*(Movements!$C$2:$C$1001=$B98)*(Movements!$A$2:$A$1001&gt;$G98),Movements!$D$2:$D$1001)))</f>
        <v/>
      </c>
    </row>
    <row r="99" spans="1:16" x14ac:dyDescent="0.25">
      <c r="A99" s="12"/>
      <c r="B99" s="12"/>
      <c r="C99" s="18" t="str">
        <f>IF(COUNTA($A99:$B99,$D99:$G99)=0,"",IF(OR($B99="",SUMPRODUCT(--(Parts!$A$2:$A$201=$B99))=0),"n/a",INDEX(Parts!$B$2:$B$201,SUMPRODUCT(MAX((Parts!$A$2:$A$201=$B99)*(ROW(Parts!$A$2:$A$201)-MIN(ROW(Parts!$A$2:$A$201))+1))))))</f>
        <v/>
      </c>
      <c r="D99" s="19"/>
      <c r="E99" s="19"/>
      <c r="F99" s="19"/>
      <c r="G99" s="20"/>
      <c r="H99" s="15" t="str">
        <f>IF(COUNTA($A99:$B99,$D99:$G99)=0,"",IF(OR($A99="",$B99="",NOT(AND(ISNUMBER(G99),N(G99)&gt;=18264,N(G99)&lt;=73050))),"n/a",SUMPRODUCT(((Movements!$B$2:$B$1001="Used")+(Movements!$B$2:$B$1001="Transfer"))*(Movements!$E$2:$E$1001=$A99)*(Movements!$C$2:$C$1001=$B99)*(Movements!$A$2:$A$1001&gt;$G99),Movements!$D$2:$D$1001)))</f>
        <v/>
      </c>
      <c r="I99" s="15" t="str">
        <f>IF(COUNTA($A99:$B99,$D99:$G99)=0,"",IF(OR($A99="",$B99="",NOT(AND(ISNUMBER(G99),N(G99)&gt;=18264,N(G99)&lt;=73050))),"n/a",SUMPRODUCT(((Movements!$B$2:$B$1001="Restock")+(Movements!$B$2:$B$1001="Transfer"))*(Movements!$F$2:$F$1001=$A99)*(Movements!$C$2:$C$1001=$B99)*(Movements!$A$2:$A$1001&gt;$G99),Movements!$D$2:$D$1001)))</f>
        <v/>
      </c>
      <c r="J99" s="21" t="str">
        <f>IF(COUNTA($A99:$B99,$D99:$G99)=0,"",IF(OR(NOT(ISNUMBER($H99)),NOT(ISNUMBER($F99))),"n/a",$F99-$H99+$I99))</f>
        <v/>
      </c>
      <c r="K99" s="21" t="str">
        <f>IF(COUNTA($A99:$B99,$D99:$G99)=0,"",IF(OR(NOT(ISNUMBER($J99)),NOT(ISNUMBER($D99)),NOT(ISNUMBER($E99))),"n/a",IF($J99&lt;=$D99,$E99-$J99,0)))</f>
        <v/>
      </c>
      <c r="L99" s="16" t="str">
        <f>IF(COUNTA($A99:$B99,$D99:$G99)=0,"",IF(OR(NOT(ISNUMBER($J99)),NOT(ISNUMBER($D99)),NOT(ISNUMBER($E99))),"n/a",IF($J99&lt;0,"Check count",IF($J99&lt;=$D99,"Reorder",IF($J99&gt;$E99,"Over max","OK")))))</f>
        <v/>
      </c>
      <c r="M99" s="14" t="str">
        <f>IF(COUNTA($A99:$B99,$D99:$G99)=0,"",IF(OR($B99="",SUMPRODUCT(--(Parts!$A$2:$A$201=$B99))=0),"n/a",INDEX(Parts!$C$2:$C$201,SUMPRODUCT(MAX((Parts!$A$2:$A$201=$B99)*(ROW(Parts!$A$2:$A$201)-MIN(ROW(Parts!$A$2:$A$201))+1))))))</f>
        <v/>
      </c>
      <c r="N99" s="14" t="str">
        <f>IF(COUNTA($A99:$B99,$D99:$G99)=0,"",IF(AND(ISNUMBER($J99),ISNUMBER($M99)),$J99*$M99,"n/a"))</f>
        <v/>
      </c>
      <c r="O99" s="16" t="str">
        <f>IF(COUNTA($A99:$B99,$D99:$G99)=0,"",IF(OR($A99="",$B99="",SUMPRODUCT(--(Vans!$A$2:$A$51=$A99))=0,SUMPRODUCT(--(Parts!$A$2:$A$201=$B99))=0),"Check ID",IF(SUMPRODUCT(('Van Stock'!$A$2:$A$501=$A99)*('Van Stock'!$B$2:$B$501=$B99))&gt;1,"Duplicate line",IF(OR(NOT(AND(ISNUMBER(D99),N(D99)&gt;=0,N(D99)&lt;=10000,INT(N(D99))=N(D99))),NOT(AND(ISNUMBER(E99),N(E99)&gt;=0,N(E99)&lt;=10000,INT(N(E99))=N(E99))),N($D99)&gt;N($E99),NOT(AND(ISNUMBER(F99),N(F99)&gt;=0,N(F99)&lt;=100000,INT(N(F99))=N(F99))),NOT(AND(ISNUMBER(G99),N(G99)&gt;=18264,N(G99)&lt;=73050))),"Check inputs",IF(AND(ISNUMBER($J99),N($J99)&lt;0),"Check count","OK")))))</f>
        <v/>
      </c>
      <c r="P99" s="15" t="str">
        <f>IF(COUNTA($A99:$B99,$D99:$G99)=0,"",IF(OR($A99="",$B99="",NOT(AND(ISNUMBER(G99),N(G99)&gt;=18264,N(G99)&lt;=73050))),"n/a",SUMPRODUCT(((Movements!$B$2:$B$1001="Used"))*(Movements!$E$2:$E$1001=$A99)*(Movements!$C$2:$C$1001=$B99)*(Movements!$A$2:$A$1001&gt;$G99),Movements!$D$2:$D$1001)))</f>
        <v/>
      </c>
    </row>
    <row r="100" spans="1:16" x14ac:dyDescent="0.25">
      <c r="A100" s="12"/>
      <c r="B100" s="12"/>
      <c r="C100" s="18" t="str">
        <f>IF(COUNTA($A100:$B100,$D100:$G100)=0,"",IF(OR($B100="",SUMPRODUCT(--(Parts!$A$2:$A$201=$B100))=0),"n/a",INDEX(Parts!$B$2:$B$201,SUMPRODUCT(MAX((Parts!$A$2:$A$201=$B100)*(ROW(Parts!$A$2:$A$201)-MIN(ROW(Parts!$A$2:$A$201))+1))))))</f>
        <v/>
      </c>
      <c r="D100" s="19"/>
      <c r="E100" s="19"/>
      <c r="F100" s="19"/>
      <c r="G100" s="20"/>
      <c r="H100" s="15" t="str">
        <f>IF(COUNTA($A100:$B100,$D100:$G100)=0,"",IF(OR($A100="",$B100="",NOT(AND(ISNUMBER(G100),N(G100)&gt;=18264,N(G100)&lt;=73050))),"n/a",SUMPRODUCT(((Movements!$B$2:$B$1001="Used")+(Movements!$B$2:$B$1001="Transfer"))*(Movements!$E$2:$E$1001=$A100)*(Movements!$C$2:$C$1001=$B100)*(Movements!$A$2:$A$1001&gt;$G100),Movements!$D$2:$D$1001)))</f>
        <v/>
      </c>
      <c r="I100" s="15" t="str">
        <f>IF(COUNTA($A100:$B100,$D100:$G100)=0,"",IF(OR($A100="",$B100="",NOT(AND(ISNUMBER(G100),N(G100)&gt;=18264,N(G100)&lt;=73050))),"n/a",SUMPRODUCT(((Movements!$B$2:$B$1001="Restock")+(Movements!$B$2:$B$1001="Transfer"))*(Movements!$F$2:$F$1001=$A100)*(Movements!$C$2:$C$1001=$B100)*(Movements!$A$2:$A$1001&gt;$G100),Movements!$D$2:$D$1001)))</f>
        <v/>
      </c>
      <c r="J100" s="21" t="str">
        <f>IF(COUNTA($A100:$B100,$D100:$G100)=0,"",IF(OR(NOT(ISNUMBER($H100)),NOT(ISNUMBER($F100))),"n/a",$F100-$H100+$I100))</f>
        <v/>
      </c>
      <c r="K100" s="21" t="str">
        <f>IF(COUNTA($A100:$B100,$D100:$G100)=0,"",IF(OR(NOT(ISNUMBER($J100)),NOT(ISNUMBER($D100)),NOT(ISNUMBER($E100))),"n/a",IF($J100&lt;=$D100,$E100-$J100,0)))</f>
        <v/>
      </c>
      <c r="L100" s="16" t="str">
        <f>IF(COUNTA($A100:$B100,$D100:$G100)=0,"",IF(OR(NOT(ISNUMBER($J100)),NOT(ISNUMBER($D100)),NOT(ISNUMBER($E100))),"n/a",IF($J100&lt;0,"Check count",IF($J100&lt;=$D100,"Reorder",IF($J100&gt;$E100,"Over max","OK")))))</f>
        <v/>
      </c>
      <c r="M100" s="14" t="str">
        <f>IF(COUNTA($A100:$B100,$D100:$G100)=0,"",IF(OR($B100="",SUMPRODUCT(--(Parts!$A$2:$A$201=$B100))=0),"n/a",INDEX(Parts!$C$2:$C$201,SUMPRODUCT(MAX((Parts!$A$2:$A$201=$B100)*(ROW(Parts!$A$2:$A$201)-MIN(ROW(Parts!$A$2:$A$201))+1))))))</f>
        <v/>
      </c>
      <c r="N100" s="14" t="str">
        <f>IF(COUNTA($A100:$B100,$D100:$G100)=0,"",IF(AND(ISNUMBER($J100),ISNUMBER($M100)),$J100*$M100,"n/a"))</f>
        <v/>
      </c>
      <c r="O100" s="16" t="str">
        <f>IF(COUNTA($A100:$B100,$D100:$G100)=0,"",IF(OR($A100="",$B100="",SUMPRODUCT(--(Vans!$A$2:$A$51=$A100))=0,SUMPRODUCT(--(Parts!$A$2:$A$201=$B100))=0),"Check ID",IF(SUMPRODUCT(('Van Stock'!$A$2:$A$501=$A100)*('Van Stock'!$B$2:$B$501=$B100))&gt;1,"Duplicate line",IF(OR(NOT(AND(ISNUMBER(D100),N(D100)&gt;=0,N(D100)&lt;=10000,INT(N(D100))=N(D100))),NOT(AND(ISNUMBER(E100),N(E100)&gt;=0,N(E100)&lt;=10000,INT(N(E100))=N(E100))),N($D100)&gt;N($E100),NOT(AND(ISNUMBER(F100),N(F100)&gt;=0,N(F100)&lt;=100000,INT(N(F100))=N(F100))),NOT(AND(ISNUMBER(G100),N(G100)&gt;=18264,N(G100)&lt;=73050))),"Check inputs",IF(AND(ISNUMBER($J100),N($J100)&lt;0),"Check count","OK")))))</f>
        <v/>
      </c>
      <c r="P100" s="15" t="str">
        <f>IF(COUNTA($A100:$B100,$D100:$G100)=0,"",IF(OR($A100="",$B100="",NOT(AND(ISNUMBER(G100),N(G100)&gt;=18264,N(G100)&lt;=73050))),"n/a",SUMPRODUCT(((Movements!$B$2:$B$1001="Used"))*(Movements!$E$2:$E$1001=$A100)*(Movements!$C$2:$C$1001=$B100)*(Movements!$A$2:$A$1001&gt;$G100),Movements!$D$2:$D$1001)))</f>
        <v/>
      </c>
    </row>
    <row r="101" spans="1:16" x14ac:dyDescent="0.25">
      <c r="A101" s="12"/>
      <c r="B101" s="12"/>
      <c r="C101" s="18" t="str">
        <f>IF(COUNTA($A101:$B101,$D101:$G101)=0,"",IF(OR($B101="",SUMPRODUCT(--(Parts!$A$2:$A$201=$B101))=0),"n/a",INDEX(Parts!$B$2:$B$201,SUMPRODUCT(MAX((Parts!$A$2:$A$201=$B101)*(ROW(Parts!$A$2:$A$201)-MIN(ROW(Parts!$A$2:$A$201))+1))))))</f>
        <v/>
      </c>
      <c r="D101" s="19"/>
      <c r="E101" s="19"/>
      <c r="F101" s="19"/>
      <c r="G101" s="20"/>
      <c r="H101" s="15" t="str">
        <f>IF(COUNTA($A101:$B101,$D101:$G101)=0,"",IF(OR($A101="",$B101="",NOT(AND(ISNUMBER(G101),N(G101)&gt;=18264,N(G101)&lt;=73050))),"n/a",SUMPRODUCT(((Movements!$B$2:$B$1001="Used")+(Movements!$B$2:$B$1001="Transfer"))*(Movements!$E$2:$E$1001=$A101)*(Movements!$C$2:$C$1001=$B101)*(Movements!$A$2:$A$1001&gt;$G101),Movements!$D$2:$D$1001)))</f>
        <v/>
      </c>
      <c r="I101" s="15" t="str">
        <f>IF(COUNTA($A101:$B101,$D101:$G101)=0,"",IF(OR($A101="",$B101="",NOT(AND(ISNUMBER(G101),N(G101)&gt;=18264,N(G101)&lt;=73050))),"n/a",SUMPRODUCT(((Movements!$B$2:$B$1001="Restock")+(Movements!$B$2:$B$1001="Transfer"))*(Movements!$F$2:$F$1001=$A101)*(Movements!$C$2:$C$1001=$B101)*(Movements!$A$2:$A$1001&gt;$G101),Movements!$D$2:$D$1001)))</f>
        <v/>
      </c>
      <c r="J101" s="21" t="str">
        <f>IF(COUNTA($A101:$B101,$D101:$G101)=0,"",IF(OR(NOT(ISNUMBER($H101)),NOT(ISNUMBER($F101))),"n/a",$F101-$H101+$I101))</f>
        <v/>
      </c>
      <c r="K101" s="21" t="str">
        <f>IF(COUNTA($A101:$B101,$D101:$G101)=0,"",IF(OR(NOT(ISNUMBER($J101)),NOT(ISNUMBER($D101)),NOT(ISNUMBER($E101))),"n/a",IF($J101&lt;=$D101,$E101-$J101,0)))</f>
        <v/>
      </c>
      <c r="L101" s="16" t="str">
        <f>IF(COUNTA($A101:$B101,$D101:$G101)=0,"",IF(OR(NOT(ISNUMBER($J101)),NOT(ISNUMBER($D101)),NOT(ISNUMBER($E101))),"n/a",IF($J101&lt;0,"Check count",IF($J101&lt;=$D101,"Reorder",IF($J101&gt;$E101,"Over max","OK")))))</f>
        <v/>
      </c>
      <c r="M101" s="14" t="str">
        <f>IF(COUNTA($A101:$B101,$D101:$G101)=0,"",IF(OR($B101="",SUMPRODUCT(--(Parts!$A$2:$A$201=$B101))=0),"n/a",INDEX(Parts!$C$2:$C$201,SUMPRODUCT(MAX((Parts!$A$2:$A$201=$B101)*(ROW(Parts!$A$2:$A$201)-MIN(ROW(Parts!$A$2:$A$201))+1))))))</f>
        <v/>
      </c>
      <c r="N101" s="14" t="str">
        <f>IF(COUNTA($A101:$B101,$D101:$G101)=0,"",IF(AND(ISNUMBER($J101),ISNUMBER($M101)),$J101*$M101,"n/a"))</f>
        <v/>
      </c>
      <c r="O101" s="16" t="str">
        <f>IF(COUNTA($A101:$B101,$D101:$G101)=0,"",IF(OR($A101="",$B101="",SUMPRODUCT(--(Vans!$A$2:$A$51=$A101))=0,SUMPRODUCT(--(Parts!$A$2:$A$201=$B101))=0),"Check ID",IF(SUMPRODUCT(('Van Stock'!$A$2:$A$501=$A101)*('Van Stock'!$B$2:$B$501=$B101))&gt;1,"Duplicate line",IF(OR(NOT(AND(ISNUMBER(D101),N(D101)&gt;=0,N(D101)&lt;=10000,INT(N(D101))=N(D101))),NOT(AND(ISNUMBER(E101),N(E101)&gt;=0,N(E101)&lt;=10000,INT(N(E101))=N(E101))),N($D101)&gt;N($E101),NOT(AND(ISNUMBER(F101),N(F101)&gt;=0,N(F101)&lt;=100000,INT(N(F101))=N(F101))),NOT(AND(ISNUMBER(G101),N(G101)&gt;=18264,N(G101)&lt;=73050))),"Check inputs",IF(AND(ISNUMBER($J101),N($J101)&lt;0),"Check count","OK")))))</f>
        <v/>
      </c>
      <c r="P101" s="15" t="str">
        <f>IF(COUNTA($A101:$B101,$D101:$G101)=0,"",IF(OR($A101="",$B101="",NOT(AND(ISNUMBER(G101),N(G101)&gt;=18264,N(G101)&lt;=73050))),"n/a",SUMPRODUCT(((Movements!$B$2:$B$1001="Used"))*(Movements!$E$2:$E$1001=$A101)*(Movements!$C$2:$C$1001=$B101)*(Movements!$A$2:$A$1001&gt;$G101),Movements!$D$2:$D$1001)))</f>
        <v/>
      </c>
    </row>
    <row r="102" spans="1:16" x14ac:dyDescent="0.25">
      <c r="A102" s="12"/>
      <c r="B102" s="12"/>
      <c r="C102" s="18" t="str">
        <f>IF(COUNTA($A102:$B102,$D102:$G102)=0,"",IF(OR($B102="",SUMPRODUCT(--(Parts!$A$2:$A$201=$B102))=0),"n/a",INDEX(Parts!$B$2:$B$201,SUMPRODUCT(MAX((Parts!$A$2:$A$201=$B102)*(ROW(Parts!$A$2:$A$201)-MIN(ROW(Parts!$A$2:$A$201))+1))))))</f>
        <v/>
      </c>
      <c r="D102" s="19"/>
      <c r="E102" s="19"/>
      <c r="F102" s="19"/>
      <c r="G102" s="20"/>
      <c r="H102" s="15" t="str">
        <f>IF(COUNTA($A102:$B102,$D102:$G102)=0,"",IF(OR($A102="",$B102="",NOT(AND(ISNUMBER(G102),N(G102)&gt;=18264,N(G102)&lt;=73050))),"n/a",SUMPRODUCT(((Movements!$B$2:$B$1001="Used")+(Movements!$B$2:$B$1001="Transfer"))*(Movements!$E$2:$E$1001=$A102)*(Movements!$C$2:$C$1001=$B102)*(Movements!$A$2:$A$1001&gt;$G102),Movements!$D$2:$D$1001)))</f>
        <v/>
      </c>
      <c r="I102" s="15" t="str">
        <f>IF(COUNTA($A102:$B102,$D102:$G102)=0,"",IF(OR($A102="",$B102="",NOT(AND(ISNUMBER(G102),N(G102)&gt;=18264,N(G102)&lt;=73050))),"n/a",SUMPRODUCT(((Movements!$B$2:$B$1001="Restock")+(Movements!$B$2:$B$1001="Transfer"))*(Movements!$F$2:$F$1001=$A102)*(Movements!$C$2:$C$1001=$B102)*(Movements!$A$2:$A$1001&gt;$G102),Movements!$D$2:$D$1001)))</f>
        <v/>
      </c>
      <c r="J102" s="21" t="str">
        <f>IF(COUNTA($A102:$B102,$D102:$G102)=0,"",IF(OR(NOT(ISNUMBER($H102)),NOT(ISNUMBER($F102))),"n/a",$F102-$H102+$I102))</f>
        <v/>
      </c>
      <c r="K102" s="21" t="str">
        <f>IF(COUNTA($A102:$B102,$D102:$G102)=0,"",IF(OR(NOT(ISNUMBER($J102)),NOT(ISNUMBER($D102)),NOT(ISNUMBER($E102))),"n/a",IF($J102&lt;=$D102,$E102-$J102,0)))</f>
        <v/>
      </c>
      <c r="L102" s="16" t="str">
        <f>IF(COUNTA($A102:$B102,$D102:$G102)=0,"",IF(OR(NOT(ISNUMBER($J102)),NOT(ISNUMBER($D102)),NOT(ISNUMBER($E102))),"n/a",IF($J102&lt;0,"Check count",IF($J102&lt;=$D102,"Reorder",IF($J102&gt;$E102,"Over max","OK")))))</f>
        <v/>
      </c>
      <c r="M102" s="14" t="str">
        <f>IF(COUNTA($A102:$B102,$D102:$G102)=0,"",IF(OR($B102="",SUMPRODUCT(--(Parts!$A$2:$A$201=$B102))=0),"n/a",INDEX(Parts!$C$2:$C$201,SUMPRODUCT(MAX((Parts!$A$2:$A$201=$B102)*(ROW(Parts!$A$2:$A$201)-MIN(ROW(Parts!$A$2:$A$201))+1))))))</f>
        <v/>
      </c>
      <c r="N102" s="14" t="str">
        <f>IF(COUNTA($A102:$B102,$D102:$G102)=0,"",IF(AND(ISNUMBER($J102),ISNUMBER($M102)),$J102*$M102,"n/a"))</f>
        <v/>
      </c>
      <c r="O102" s="16" t="str">
        <f>IF(COUNTA($A102:$B102,$D102:$G102)=0,"",IF(OR($A102="",$B102="",SUMPRODUCT(--(Vans!$A$2:$A$51=$A102))=0,SUMPRODUCT(--(Parts!$A$2:$A$201=$B102))=0),"Check ID",IF(SUMPRODUCT(('Van Stock'!$A$2:$A$501=$A102)*('Van Stock'!$B$2:$B$501=$B102))&gt;1,"Duplicate line",IF(OR(NOT(AND(ISNUMBER(D102),N(D102)&gt;=0,N(D102)&lt;=10000,INT(N(D102))=N(D102))),NOT(AND(ISNUMBER(E102),N(E102)&gt;=0,N(E102)&lt;=10000,INT(N(E102))=N(E102))),N($D102)&gt;N($E102),NOT(AND(ISNUMBER(F102),N(F102)&gt;=0,N(F102)&lt;=100000,INT(N(F102))=N(F102))),NOT(AND(ISNUMBER(G102),N(G102)&gt;=18264,N(G102)&lt;=73050))),"Check inputs",IF(AND(ISNUMBER($J102),N($J102)&lt;0),"Check count","OK")))))</f>
        <v/>
      </c>
      <c r="P102" s="15" t="str">
        <f>IF(COUNTA($A102:$B102,$D102:$G102)=0,"",IF(OR($A102="",$B102="",NOT(AND(ISNUMBER(G102),N(G102)&gt;=18264,N(G102)&lt;=73050))),"n/a",SUMPRODUCT(((Movements!$B$2:$B$1001="Used"))*(Movements!$E$2:$E$1001=$A102)*(Movements!$C$2:$C$1001=$B102)*(Movements!$A$2:$A$1001&gt;$G102),Movements!$D$2:$D$1001)))</f>
        <v/>
      </c>
    </row>
    <row r="103" spans="1:16" x14ac:dyDescent="0.25">
      <c r="A103" s="12"/>
      <c r="B103" s="12"/>
      <c r="C103" s="18" t="str">
        <f>IF(COUNTA($A103:$B103,$D103:$G103)=0,"",IF(OR($B103="",SUMPRODUCT(--(Parts!$A$2:$A$201=$B103))=0),"n/a",INDEX(Parts!$B$2:$B$201,SUMPRODUCT(MAX((Parts!$A$2:$A$201=$B103)*(ROW(Parts!$A$2:$A$201)-MIN(ROW(Parts!$A$2:$A$201))+1))))))</f>
        <v/>
      </c>
      <c r="D103" s="19"/>
      <c r="E103" s="19"/>
      <c r="F103" s="19"/>
      <c r="G103" s="20"/>
      <c r="H103" s="15" t="str">
        <f>IF(COUNTA($A103:$B103,$D103:$G103)=0,"",IF(OR($A103="",$B103="",NOT(AND(ISNUMBER(G103),N(G103)&gt;=18264,N(G103)&lt;=73050))),"n/a",SUMPRODUCT(((Movements!$B$2:$B$1001="Used")+(Movements!$B$2:$B$1001="Transfer"))*(Movements!$E$2:$E$1001=$A103)*(Movements!$C$2:$C$1001=$B103)*(Movements!$A$2:$A$1001&gt;$G103),Movements!$D$2:$D$1001)))</f>
        <v/>
      </c>
      <c r="I103" s="15" t="str">
        <f>IF(COUNTA($A103:$B103,$D103:$G103)=0,"",IF(OR($A103="",$B103="",NOT(AND(ISNUMBER(G103),N(G103)&gt;=18264,N(G103)&lt;=73050))),"n/a",SUMPRODUCT(((Movements!$B$2:$B$1001="Restock")+(Movements!$B$2:$B$1001="Transfer"))*(Movements!$F$2:$F$1001=$A103)*(Movements!$C$2:$C$1001=$B103)*(Movements!$A$2:$A$1001&gt;$G103),Movements!$D$2:$D$1001)))</f>
        <v/>
      </c>
      <c r="J103" s="21" t="str">
        <f>IF(COUNTA($A103:$B103,$D103:$G103)=0,"",IF(OR(NOT(ISNUMBER($H103)),NOT(ISNUMBER($F103))),"n/a",$F103-$H103+$I103))</f>
        <v/>
      </c>
      <c r="K103" s="21" t="str">
        <f>IF(COUNTA($A103:$B103,$D103:$G103)=0,"",IF(OR(NOT(ISNUMBER($J103)),NOT(ISNUMBER($D103)),NOT(ISNUMBER($E103))),"n/a",IF($J103&lt;=$D103,$E103-$J103,0)))</f>
        <v/>
      </c>
      <c r="L103" s="16" t="str">
        <f>IF(COUNTA($A103:$B103,$D103:$G103)=0,"",IF(OR(NOT(ISNUMBER($J103)),NOT(ISNUMBER($D103)),NOT(ISNUMBER($E103))),"n/a",IF($J103&lt;0,"Check count",IF($J103&lt;=$D103,"Reorder",IF($J103&gt;$E103,"Over max","OK")))))</f>
        <v/>
      </c>
      <c r="M103" s="14" t="str">
        <f>IF(COUNTA($A103:$B103,$D103:$G103)=0,"",IF(OR($B103="",SUMPRODUCT(--(Parts!$A$2:$A$201=$B103))=0),"n/a",INDEX(Parts!$C$2:$C$201,SUMPRODUCT(MAX((Parts!$A$2:$A$201=$B103)*(ROW(Parts!$A$2:$A$201)-MIN(ROW(Parts!$A$2:$A$201))+1))))))</f>
        <v/>
      </c>
      <c r="N103" s="14" t="str">
        <f>IF(COUNTA($A103:$B103,$D103:$G103)=0,"",IF(AND(ISNUMBER($J103),ISNUMBER($M103)),$J103*$M103,"n/a"))</f>
        <v/>
      </c>
      <c r="O103" s="16" t="str">
        <f>IF(COUNTA($A103:$B103,$D103:$G103)=0,"",IF(OR($A103="",$B103="",SUMPRODUCT(--(Vans!$A$2:$A$51=$A103))=0,SUMPRODUCT(--(Parts!$A$2:$A$201=$B103))=0),"Check ID",IF(SUMPRODUCT(('Van Stock'!$A$2:$A$501=$A103)*('Van Stock'!$B$2:$B$501=$B103))&gt;1,"Duplicate line",IF(OR(NOT(AND(ISNUMBER(D103),N(D103)&gt;=0,N(D103)&lt;=10000,INT(N(D103))=N(D103))),NOT(AND(ISNUMBER(E103),N(E103)&gt;=0,N(E103)&lt;=10000,INT(N(E103))=N(E103))),N($D103)&gt;N($E103),NOT(AND(ISNUMBER(F103),N(F103)&gt;=0,N(F103)&lt;=100000,INT(N(F103))=N(F103))),NOT(AND(ISNUMBER(G103),N(G103)&gt;=18264,N(G103)&lt;=73050))),"Check inputs",IF(AND(ISNUMBER($J103),N($J103)&lt;0),"Check count","OK")))))</f>
        <v/>
      </c>
      <c r="P103" s="15" t="str">
        <f>IF(COUNTA($A103:$B103,$D103:$G103)=0,"",IF(OR($A103="",$B103="",NOT(AND(ISNUMBER(G103),N(G103)&gt;=18264,N(G103)&lt;=73050))),"n/a",SUMPRODUCT(((Movements!$B$2:$B$1001="Used"))*(Movements!$E$2:$E$1001=$A103)*(Movements!$C$2:$C$1001=$B103)*(Movements!$A$2:$A$1001&gt;$G103),Movements!$D$2:$D$1001)))</f>
        <v/>
      </c>
    </row>
    <row r="104" spans="1:16" x14ac:dyDescent="0.25">
      <c r="A104" s="12"/>
      <c r="B104" s="12"/>
      <c r="C104" s="18" t="str">
        <f>IF(COUNTA($A104:$B104,$D104:$G104)=0,"",IF(OR($B104="",SUMPRODUCT(--(Parts!$A$2:$A$201=$B104))=0),"n/a",INDEX(Parts!$B$2:$B$201,SUMPRODUCT(MAX((Parts!$A$2:$A$201=$B104)*(ROW(Parts!$A$2:$A$201)-MIN(ROW(Parts!$A$2:$A$201))+1))))))</f>
        <v/>
      </c>
      <c r="D104" s="19"/>
      <c r="E104" s="19"/>
      <c r="F104" s="19"/>
      <c r="G104" s="20"/>
      <c r="H104" s="15" t="str">
        <f>IF(COUNTA($A104:$B104,$D104:$G104)=0,"",IF(OR($A104="",$B104="",NOT(AND(ISNUMBER(G104),N(G104)&gt;=18264,N(G104)&lt;=73050))),"n/a",SUMPRODUCT(((Movements!$B$2:$B$1001="Used")+(Movements!$B$2:$B$1001="Transfer"))*(Movements!$E$2:$E$1001=$A104)*(Movements!$C$2:$C$1001=$B104)*(Movements!$A$2:$A$1001&gt;$G104),Movements!$D$2:$D$1001)))</f>
        <v/>
      </c>
      <c r="I104" s="15" t="str">
        <f>IF(COUNTA($A104:$B104,$D104:$G104)=0,"",IF(OR($A104="",$B104="",NOT(AND(ISNUMBER(G104),N(G104)&gt;=18264,N(G104)&lt;=73050))),"n/a",SUMPRODUCT(((Movements!$B$2:$B$1001="Restock")+(Movements!$B$2:$B$1001="Transfer"))*(Movements!$F$2:$F$1001=$A104)*(Movements!$C$2:$C$1001=$B104)*(Movements!$A$2:$A$1001&gt;$G104),Movements!$D$2:$D$1001)))</f>
        <v/>
      </c>
      <c r="J104" s="21" t="str">
        <f>IF(COUNTA($A104:$B104,$D104:$G104)=0,"",IF(OR(NOT(ISNUMBER($H104)),NOT(ISNUMBER($F104))),"n/a",$F104-$H104+$I104))</f>
        <v/>
      </c>
      <c r="K104" s="21" t="str">
        <f>IF(COUNTA($A104:$B104,$D104:$G104)=0,"",IF(OR(NOT(ISNUMBER($J104)),NOT(ISNUMBER($D104)),NOT(ISNUMBER($E104))),"n/a",IF($J104&lt;=$D104,$E104-$J104,0)))</f>
        <v/>
      </c>
      <c r="L104" s="16" t="str">
        <f>IF(COUNTA($A104:$B104,$D104:$G104)=0,"",IF(OR(NOT(ISNUMBER($J104)),NOT(ISNUMBER($D104)),NOT(ISNUMBER($E104))),"n/a",IF($J104&lt;0,"Check count",IF($J104&lt;=$D104,"Reorder",IF($J104&gt;$E104,"Over max","OK")))))</f>
        <v/>
      </c>
      <c r="M104" s="14" t="str">
        <f>IF(COUNTA($A104:$B104,$D104:$G104)=0,"",IF(OR($B104="",SUMPRODUCT(--(Parts!$A$2:$A$201=$B104))=0),"n/a",INDEX(Parts!$C$2:$C$201,SUMPRODUCT(MAX((Parts!$A$2:$A$201=$B104)*(ROW(Parts!$A$2:$A$201)-MIN(ROW(Parts!$A$2:$A$201))+1))))))</f>
        <v/>
      </c>
      <c r="N104" s="14" t="str">
        <f>IF(COUNTA($A104:$B104,$D104:$G104)=0,"",IF(AND(ISNUMBER($J104),ISNUMBER($M104)),$J104*$M104,"n/a"))</f>
        <v/>
      </c>
      <c r="O104" s="16" t="str">
        <f>IF(COUNTA($A104:$B104,$D104:$G104)=0,"",IF(OR($A104="",$B104="",SUMPRODUCT(--(Vans!$A$2:$A$51=$A104))=0,SUMPRODUCT(--(Parts!$A$2:$A$201=$B104))=0),"Check ID",IF(SUMPRODUCT(('Van Stock'!$A$2:$A$501=$A104)*('Van Stock'!$B$2:$B$501=$B104))&gt;1,"Duplicate line",IF(OR(NOT(AND(ISNUMBER(D104),N(D104)&gt;=0,N(D104)&lt;=10000,INT(N(D104))=N(D104))),NOT(AND(ISNUMBER(E104),N(E104)&gt;=0,N(E104)&lt;=10000,INT(N(E104))=N(E104))),N($D104)&gt;N($E104),NOT(AND(ISNUMBER(F104),N(F104)&gt;=0,N(F104)&lt;=100000,INT(N(F104))=N(F104))),NOT(AND(ISNUMBER(G104),N(G104)&gt;=18264,N(G104)&lt;=73050))),"Check inputs",IF(AND(ISNUMBER($J104),N($J104)&lt;0),"Check count","OK")))))</f>
        <v/>
      </c>
      <c r="P104" s="15" t="str">
        <f>IF(COUNTA($A104:$B104,$D104:$G104)=0,"",IF(OR($A104="",$B104="",NOT(AND(ISNUMBER(G104),N(G104)&gt;=18264,N(G104)&lt;=73050))),"n/a",SUMPRODUCT(((Movements!$B$2:$B$1001="Used"))*(Movements!$E$2:$E$1001=$A104)*(Movements!$C$2:$C$1001=$B104)*(Movements!$A$2:$A$1001&gt;$G104),Movements!$D$2:$D$1001)))</f>
        <v/>
      </c>
    </row>
    <row r="105" spans="1:16" x14ac:dyDescent="0.25">
      <c r="A105" s="12"/>
      <c r="B105" s="12"/>
      <c r="C105" s="18" t="str">
        <f>IF(COUNTA($A105:$B105,$D105:$G105)=0,"",IF(OR($B105="",SUMPRODUCT(--(Parts!$A$2:$A$201=$B105))=0),"n/a",INDEX(Parts!$B$2:$B$201,SUMPRODUCT(MAX((Parts!$A$2:$A$201=$B105)*(ROW(Parts!$A$2:$A$201)-MIN(ROW(Parts!$A$2:$A$201))+1))))))</f>
        <v/>
      </c>
      <c r="D105" s="19"/>
      <c r="E105" s="19"/>
      <c r="F105" s="19"/>
      <c r="G105" s="20"/>
      <c r="H105" s="15" t="str">
        <f>IF(COUNTA($A105:$B105,$D105:$G105)=0,"",IF(OR($A105="",$B105="",NOT(AND(ISNUMBER(G105),N(G105)&gt;=18264,N(G105)&lt;=73050))),"n/a",SUMPRODUCT(((Movements!$B$2:$B$1001="Used")+(Movements!$B$2:$B$1001="Transfer"))*(Movements!$E$2:$E$1001=$A105)*(Movements!$C$2:$C$1001=$B105)*(Movements!$A$2:$A$1001&gt;$G105),Movements!$D$2:$D$1001)))</f>
        <v/>
      </c>
      <c r="I105" s="15" t="str">
        <f>IF(COUNTA($A105:$B105,$D105:$G105)=0,"",IF(OR($A105="",$B105="",NOT(AND(ISNUMBER(G105),N(G105)&gt;=18264,N(G105)&lt;=73050))),"n/a",SUMPRODUCT(((Movements!$B$2:$B$1001="Restock")+(Movements!$B$2:$B$1001="Transfer"))*(Movements!$F$2:$F$1001=$A105)*(Movements!$C$2:$C$1001=$B105)*(Movements!$A$2:$A$1001&gt;$G105),Movements!$D$2:$D$1001)))</f>
        <v/>
      </c>
      <c r="J105" s="21" t="str">
        <f>IF(COUNTA($A105:$B105,$D105:$G105)=0,"",IF(OR(NOT(ISNUMBER($H105)),NOT(ISNUMBER($F105))),"n/a",$F105-$H105+$I105))</f>
        <v/>
      </c>
      <c r="K105" s="21" t="str">
        <f>IF(COUNTA($A105:$B105,$D105:$G105)=0,"",IF(OR(NOT(ISNUMBER($J105)),NOT(ISNUMBER($D105)),NOT(ISNUMBER($E105))),"n/a",IF($J105&lt;=$D105,$E105-$J105,0)))</f>
        <v/>
      </c>
      <c r="L105" s="16" t="str">
        <f>IF(COUNTA($A105:$B105,$D105:$G105)=0,"",IF(OR(NOT(ISNUMBER($J105)),NOT(ISNUMBER($D105)),NOT(ISNUMBER($E105))),"n/a",IF($J105&lt;0,"Check count",IF($J105&lt;=$D105,"Reorder",IF($J105&gt;$E105,"Over max","OK")))))</f>
        <v/>
      </c>
      <c r="M105" s="14" t="str">
        <f>IF(COUNTA($A105:$B105,$D105:$G105)=0,"",IF(OR($B105="",SUMPRODUCT(--(Parts!$A$2:$A$201=$B105))=0),"n/a",INDEX(Parts!$C$2:$C$201,SUMPRODUCT(MAX((Parts!$A$2:$A$201=$B105)*(ROW(Parts!$A$2:$A$201)-MIN(ROW(Parts!$A$2:$A$201))+1))))))</f>
        <v/>
      </c>
      <c r="N105" s="14" t="str">
        <f>IF(COUNTA($A105:$B105,$D105:$G105)=0,"",IF(AND(ISNUMBER($J105),ISNUMBER($M105)),$J105*$M105,"n/a"))</f>
        <v/>
      </c>
      <c r="O105" s="16" t="str">
        <f>IF(COUNTA($A105:$B105,$D105:$G105)=0,"",IF(OR($A105="",$B105="",SUMPRODUCT(--(Vans!$A$2:$A$51=$A105))=0,SUMPRODUCT(--(Parts!$A$2:$A$201=$B105))=0),"Check ID",IF(SUMPRODUCT(('Van Stock'!$A$2:$A$501=$A105)*('Van Stock'!$B$2:$B$501=$B105))&gt;1,"Duplicate line",IF(OR(NOT(AND(ISNUMBER(D105),N(D105)&gt;=0,N(D105)&lt;=10000,INT(N(D105))=N(D105))),NOT(AND(ISNUMBER(E105),N(E105)&gt;=0,N(E105)&lt;=10000,INT(N(E105))=N(E105))),N($D105)&gt;N($E105),NOT(AND(ISNUMBER(F105),N(F105)&gt;=0,N(F105)&lt;=100000,INT(N(F105))=N(F105))),NOT(AND(ISNUMBER(G105),N(G105)&gt;=18264,N(G105)&lt;=73050))),"Check inputs",IF(AND(ISNUMBER($J105),N($J105)&lt;0),"Check count","OK")))))</f>
        <v/>
      </c>
      <c r="P105" s="15" t="str">
        <f>IF(COUNTA($A105:$B105,$D105:$G105)=0,"",IF(OR($A105="",$B105="",NOT(AND(ISNUMBER(G105),N(G105)&gt;=18264,N(G105)&lt;=73050))),"n/a",SUMPRODUCT(((Movements!$B$2:$B$1001="Used"))*(Movements!$E$2:$E$1001=$A105)*(Movements!$C$2:$C$1001=$B105)*(Movements!$A$2:$A$1001&gt;$G105),Movements!$D$2:$D$1001)))</f>
        <v/>
      </c>
    </row>
    <row r="106" spans="1:16" x14ac:dyDescent="0.25">
      <c r="A106" s="12"/>
      <c r="B106" s="12"/>
      <c r="C106" s="18" t="str">
        <f>IF(COUNTA($A106:$B106,$D106:$G106)=0,"",IF(OR($B106="",SUMPRODUCT(--(Parts!$A$2:$A$201=$B106))=0),"n/a",INDEX(Parts!$B$2:$B$201,SUMPRODUCT(MAX((Parts!$A$2:$A$201=$B106)*(ROW(Parts!$A$2:$A$201)-MIN(ROW(Parts!$A$2:$A$201))+1))))))</f>
        <v/>
      </c>
      <c r="D106" s="19"/>
      <c r="E106" s="19"/>
      <c r="F106" s="19"/>
      <c r="G106" s="20"/>
      <c r="H106" s="15" t="str">
        <f>IF(COUNTA($A106:$B106,$D106:$G106)=0,"",IF(OR($A106="",$B106="",NOT(AND(ISNUMBER(G106),N(G106)&gt;=18264,N(G106)&lt;=73050))),"n/a",SUMPRODUCT(((Movements!$B$2:$B$1001="Used")+(Movements!$B$2:$B$1001="Transfer"))*(Movements!$E$2:$E$1001=$A106)*(Movements!$C$2:$C$1001=$B106)*(Movements!$A$2:$A$1001&gt;$G106),Movements!$D$2:$D$1001)))</f>
        <v/>
      </c>
      <c r="I106" s="15" t="str">
        <f>IF(COUNTA($A106:$B106,$D106:$G106)=0,"",IF(OR($A106="",$B106="",NOT(AND(ISNUMBER(G106),N(G106)&gt;=18264,N(G106)&lt;=73050))),"n/a",SUMPRODUCT(((Movements!$B$2:$B$1001="Restock")+(Movements!$B$2:$B$1001="Transfer"))*(Movements!$F$2:$F$1001=$A106)*(Movements!$C$2:$C$1001=$B106)*(Movements!$A$2:$A$1001&gt;$G106),Movements!$D$2:$D$1001)))</f>
        <v/>
      </c>
      <c r="J106" s="21" t="str">
        <f>IF(COUNTA($A106:$B106,$D106:$G106)=0,"",IF(OR(NOT(ISNUMBER($H106)),NOT(ISNUMBER($F106))),"n/a",$F106-$H106+$I106))</f>
        <v/>
      </c>
      <c r="K106" s="21" t="str">
        <f>IF(COUNTA($A106:$B106,$D106:$G106)=0,"",IF(OR(NOT(ISNUMBER($J106)),NOT(ISNUMBER($D106)),NOT(ISNUMBER($E106))),"n/a",IF($J106&lt;=$D106,$E106-$J106,0)))</f>
        <v/>
      </c>
      <c r="L106" s="16" t="str">
        <f>IF(COUNTA($A106:$B106,$D106:$G106)=0,"",IF(OR(NOT(ISNUMBER($J106)),NOT(ISNUMBER($D106)),NOT(ISNUMBER($E106))),"n/a",IF($J106&lt;0,"Check count",IF($J106&lt;=$D106,"Reorder",IF($J106&gt;$E106,"Over max","OK")))))</f>
        <v/>
      </c>
      <c r="M106" s="14" t="str">
        <f>IF(COUNTA($A106:$B106,$D106:$G106)=0,"",IF(OR($B106="",SUMPRODUCT(--(Parts!$A$2:$A$201=$B106))=0),"n/a",INDEX(Parts!$C$2:$C$201,SUMPRODUCT(MAX((Parts!$A$2:$A$201=$B106)*(ROW(Parts!$A$2:$A$201)-MIN(ROW(Parts!$A$2:$A$201))+1))))))</f>
        <v/>
      </c>
      <c r="N106" s="14" t="str">
        <f>IF(COUNTA($A106:$B106,$D106:$G106)=0,"",IF(AND(ISNUMBER($J106),ISNUMBER($M106)),$J106*$M106,"n/a"))</f>
        <v/>
      </c>
      <c r="O106" s="16" t="str">
        <f>IF(COUNTA($A106:$B106,$D106:$G106)=0,"",IF(OR($A106="",$B106="",SUMPRODUCT(--(Vans!$A$2:$A$51=$A106))=0,SUMPRODUCT(--(Parts!$A$2:$A$201=$B106))=0),"Check ID",IF(SUMPRODUCT(('Van Stock'!$A$2:$A$501=$A106)*('Van Stock'!$B$2:$B$501=$B106))&gt;1,"Duplicate line",IF(OR(NOT(AND(ISNUMBER(D106),N(D106)&gt;=0,N(D106)&lt;=10000,INT(N(D106))=N(D106))),NOT(AND(ISNUMBER(E106),N(E106)&gt;=0,N(E106)&lt;=10000,INT(N(E106))=N(E106))),N($D106)&gt;N($E106),NOT(AND(ISNUMBER(F106),N(F106)&gt;=0,N(F106)&lt;=100000,INT(N(F106))=N(F106))),NOT(AND(ISNUMBER(G106),N(G106)&gt;=18264,N(G106)&lt;=73050))),"Check inputs",IF(AND(ISNUMBER($J106),N($J106)&lt;0),"Check count","OK")))))</f>
        <v/>
      </c>
      <c r="P106" s="15" t="str">
        <f>IF(COUNTA($A106:$B106,$D106:$G106)=0,"",IF(OR($A106="",$B106="",NOT(AND(ISNUMBER(G106),N(G106)&gt;=18264,N(G106)&lt;=73050))),"n/a",SUMPRODUCT(((Movements!$B$2:$B$1001="Used"))*(Movements!$E$2:$E$1001=$A106)*(Movements!$C$2:$C$1001=$B106)*(Movements!$A$2:$A$1001&gt;$G106),Movements!$D$2:$D$1001)))</f>
        <v/>
      </c>
    </row>
    <row r="107" spans="1:16" x14ac:dyDescent="0.25">
      <c r="A107" s="12"/>
      <c r="B107" s="12"/>
      <c r="C107" s="18" t="str">
        <f>IF(COUNTA($A107:$B107,$D107:$G107)=0,"",IF(OR($B107="",SUMPRODUCT(--(Parts!$A$2:$A$201=$B107))=0),"n/a",INDEX(Parts!$B$2:$B$201,SUMPRODUCT(MAX((Parts!$A$2:$A$201=$B107)*(ROW(Parts!$A$2:$A$201)-MIN(ROW(Parts!$A$2:$A$201))+1))))))</f>
        <v/>
      </c>
      <c r="D107" s="19"/>
      <c r="E107" s="19"/>
      <c r="F107" s="19"/>
      <c r="G107" s="20"/>
      <c r="H107" s="15" t="str">
        <f>IF(COUNTA($A107:$B107,$D107:$G107)=0,"",IF(OR($A107="",$B107="",NOT(AND(ISNUMBER(G107),N(G107)&gt;=18264,N(G107)&lt;=73050))),"n/a",SUMPRODUCT(((Movements!$B$2:$B$1001="Used")+(Movements!$B$2:$B$1001="Transfer"))*(Movements!$E$2:$E$1001=$A107)*(Movements!$C$2:$C$1001=$B107)*(Movements!$A$2:$A$1001&gt;$G107),Movements!$D$2:$D$1001)))</f>
        <v/>
      </c>
      <c r="I107" s="15" t="str">
        <f>IF(COUNTA($A107:$B107,$D107:$G107)=0,"",IF(OR($A107="",$B107="",NOT(AND(ISNUMBER(G107),N(G107)&gt;=18264,N(G107)&lt;=73050))),"n/a",SUMPRODUCT(((Movements!$B$2:$B$1001="Restock")+(Movements!$B$2:$B$1001="Transfer"))*(Movements!$F$2:$F$1001=$A107)*(Movements!$C$2:$C$1001=$B107)*(Movements!$A$2:$A$1001&gt;$G107),Movements!$D$2:$D$1001)))</f>
        <v/>
      </c>
      <c r="J107" s="21" t="str">
        <f>IF(COUNTA($A107:$B107,$D107:$G107)=0,"",IF(OR(NOT(ISNUMBER($H107)),NOT(ISNUMBER($F107))),"n/a",$F107-$H107+$I107))</f>
        <v/>
      </c>
      <c r="K107" s="21" t="str">
        <f>IF(COUNTA($A107:$B107,$D107:$G107)=0,"",IF(OR(NOT(ISNUMBER($J107)),NOT(ISNUMBER($D107)),NOT(ISNUMBER($E107))),"n/a",IF($J107&lt;=$D107,$E107-$J107,0)))</f>
        <v/>
      </c>
      <c r="L107" s="16" t="str">
        <f>IF(COUNTA($A107:$B107,$D107:$G107)=0,"",IF(OR(NOT(ISNUMBER($J107)),NOT(ISNUMBER($D107)),NOT(ISNUMBER($E107))),"n/a",IF($J107&lt;0,"Check count",IF($J107&lt;=$D107,"Reorder",IF($J107&gt;$E107,"Over max","OK")))))</f>
        <v/>
      </c>
      <c r="M107" s="14" t="str">
        <f>IF(COUNTA($A107:$B107,$D107:$G107)=0,"",IF(OR($B107="",SUMPRODUCT(--(Parts!$A$2:$A$201=$B107))=0),"n/a",INDEX(Parts!$C$2:$C$201,SUMPRODUCT(MAX((Parts!$A$2:$A$201=$B107)*(ROW(Parts!$A$2:$A$201)-MIN(ROW(Parts!$A$2:$A$201))+1))))))</f>
        <v/>
      </c>
      <c r="N107" s="14" t="str">
        <f>IF(COUNTA($A107:$B107,$D107:$G107)=0,"",IF(AND(ISNUMBER($J107),ISNUMBER($M107)),$J107*$M107,"n/a"))</f>
        <v/>
      </c>
      <c r="O107" s="16" t="str">
        <f>IF(COUNTA($A107:$B107,$D107:$G107)=0,"",IF(OR($A107="",$B107="",SUMPRODUCT(--(Vans!$A$2:$A$51=$A107))=0,SUMPRODUCT(--(Parts!$A$2:$A$201=$B107))=0),"Check ID",IF(SUMPRODUCT(('Van Stock'!$A$2:$A$501=$A107)*('Van Stock'!$B$2:$B$501=$B107))&gt;1,"Duplicate line",IF(OR(NOT(AND(ISNUMBER(D107),N(D107)&gt;=0,N(D107)&lt;=10000,INT(N(D107))=N(D107))),NOT(AND(ISNUMBER(E107),N(E107)&gt;=0,N(E107)&lt;=10000,INT(N(E107))=N(E107))),N($D107)&gt;N($E107),NOT(AND(ISNUMBER(F107),N(F107)&gt;=0,N(F107)&lt;=100000,INT(N(F107))=N(F107))),NOT(AND(ISNUMBER(G107),N(G107)&gt;=18264,N(G107)&lt;=73050))),"Check inputs",IF(AND(ISNUMBER($J107),N($J107)&lt;0),"Check count","OK")))))</f>
        <v/>
      </c>
      <c r="P107" s="15" t="str">
        <f>IF(COUNTA($A107:$B107,$D107:$G107)=0,"",IF(OR($A107="",$B107="",NOT(AND(ISNUMBER(G107),N(G107)&gt;=18264,N(G107)&lt;=73050))),"n/a",SUMPRODUCT(((Movements!$B$2:$B$1001="Used"))*(Movements!$E$2:$E$1001=$A107)*(Movements!$C$2:$C$1001=$B107)*(Movements!$A$2:$A$1001&gt;$G107),Movements!$D$2:$D$1001)))</f>
        <v/>
      </c>
    </row>
    <row r="108" spans="1:16" x14ac:dyDescent="0.25">
      <c r="A108" s="12"/>
      <c r="B108" s="12"/>
      <c r="C108" s="18" t="str">
        <f>IF(COUNTA($A108:$B108,$D108:$G108)=0,"",IF(OR($B108="",SUMPRODUCT(--(Parts!$A$2:$A$201=$B108))=0),"n/a",INDEX(Parts!$B$2:$B$201,SUMPRODUCT(MAX((Parts!$A$2:$A$201=$B108)*(ROW(Parts!$A$2:$A$201)-MIN(ROW(Parts!$A$2:$A$201))+1))))))</f>
        <v/>
      </c>
      <c r="D108" s="19"/>
      <c r="E108" s="19"/>
      <c r="F108" s="19"/>
      <c r="G108" s="20"/>
      <c r="H108" s="15" t="str">
        <f>IF(COUNTA($A108:$B108,$D108:$G108)=0,"",IF(OR($A108="",$B108="",NOT(AND(ISNUMBER(G108),N(G108)&gt;=18264,N(G108)&lt;=73050))),"n/a",SUMPRODUCT(((Movements!$B$2:$B$1001="Used")+(Movements!$B$2:$B$1001="Transfer"))*(Movements!$E$2:$E$1001=$A108)*(Movements!$C$2:$C$1001=$B108)*(Movements!$A$2:$A$1001&gt;$G108),Movements!$D$2:$D$1001)))</f>
        <v/>
      </c>
      <c r="I108" s="15" t="str">
        <f>IF(COUNTA($A108:$B108,$D108:$G108)=0,"",IF(OR($A108="",$B108="",NOT(AND(ISNUMBER(G108),N(G108)&gt;=18264,N(G108)&lt;=73050))),"n/a",SUMPRODUCT(((Movements!$B$2:$B$1001="Restock")+(Movements!$B$2:$B$1001="Transfer"))*(Movements!$F$2:$F$1001=$A108)*(Movements!$C$2:$C$1001=$B108)*(Movements!$A$2:$A$1001&gt;$G108),Movements!$D$2:$D$1001)))</f>
        <v/>
      </c>
      <c r="J108" s="21" t="str">
        <f>IF(COUNTA($A108:$B108,$D108:$G108)=0,"",IF(OR(NOT(ISNUMBER($H108)),NOT(ISNUMBER($F108))),"n/a",$F108-$H108+$I108))</f>
        <v/>
      </c>
      <c r="K108" s="21" t="str">
        <f>IF(COUNTA($A108:$B108,$D108:$G108)=0,"",IF(OR(NOT(ISNUMBER($J108)),NOT(ISNUMBER($D108)),NOT(ISNUMBER($E108))),"n/a",IF($J108&lt;=$D108,$E108-$J108,0)))</f>
        <v/>
      </c>
      <c r="L108" s="16" t="str">
        <f>IF(COUNTA($A108:$B108,$D108:$G108)=0,"",IF(OR(NOT(ISNUMBER($J108)),NOT(ISNUMBER($D108)),NOT(ISNUMBER($E108))),"n/a",IF($J108&lt;0,"Check count",IF($J108&lt;=$D108,"Reorder",IF($J108&gt;$E108,"Over max","OK")))))</f>
        <v/>
      </c>
      <c r="M108" s="14" t="str">
        <f>IF(COUNTA($A108:$B108,$D108:$G108)=0,"",IF(OR($B108="",SUMPRODUCT(--(Parts!$A$2:$A$201=$B108))=0),"n/a",INDEX(Parts!$C$2:$C$201,SUMPRODUCT(MAX((Parts!$A$2:$A$201=$B108)*(ROW(Parts!$A$2:$A$201)-MIN(ROW(Parts!$A$2:$A$201))+1))))))</f>
        <v/>
      </c>
      <c r="N108" s="14" t="str">
        <f>IF(COUNTA($A108:$B108,$D108:$G108)=0,"",IF(AND(ISNUMBER($J108),ISNUMBER($M108)),$J108*$M108,"n/a"))</f>
        <v/>
      </c>
      <c r="O108" s="16" t="str">
        <f>IF(COUNTA($A108:$B108,$D108:$G108)=0,"",IF(OR($A108="",$B108="",SUMPRODUCT(--(Vans!$A$2:$A$51=$A108))=0,SUMPRODUCT(--(Parts!$A$2:$A$201=$B108))=0),"Check ID",IF(SUMPRODUCT(('Van Stock'!$A$2:$A$501=$A108)*('Van Stock'!$B$2:$B$501=$B108))&gt;1,"Duplicate line",IF(OR(NOT(AND(ISNUMBER(D108),N(D108)&gt;=0,N(D108)&lt;=10000,INT(N(D108))=N(D108))),NOT(AND(ISNUMBER(E108),N(E108)&gt;=0,N(E108)&lt;=10000,INT(N(E108))=N(E108))),N($D108)&gt;N($E108),NOT(AND(ISNUMBER(F108),N(F108)&gt;=0,N(F108)&lt;=100000,INT(N(F108))=N(F108))),NOT(AND(ISNUMBER(G108),N(G108)&gt;=18264,N(G108)&lt;=73050))),"Check inputs",IF(AND(ISNUMBER($J108),N($J108)&lt;0),"Check count","OK")))))</f>
        <v/>
      </c>
      <c r="P108" s="15" t="str">
        <f>IF(COUNTA($A108:$B108,$D108:$G108)=0,"",IF(OR($A108="",$B108="",NOT(AND(ISNUMBER(G108),N(G108)&gt;=18264,N(G108)&lt;=73050))),"n/a",SUMPRODUCT(((Movements!$B$2:$B$1001="Used"))*(Movements!$E$2:$E$1001=$A108)*(Movements!$C$2:$C$1001=$B108)*(Movements!$A$2:$A$1001&gt;$G108),Movements!$D$2:$D$1001)))</f>
        <v/>
      </c>
    </row>
    <row r="109" spans="1:16" x14ac:dyDescent="0.25">
      <c r="A109" s="12"/>
      <c r="B109" s="12"/>
      <c r="C109" s="18" t="str">
        <f>IF(COUNTA($A109:$B109,$D109:$G109)=0,"",IF(OR($B109="",SUMPRODUCT(--(Parts!$A$2:$A$201=$B109))=0),"n/a",INDEX(Parts!$B$2:$B$201,SUMPRODUCT(MAX((Parts!$A$2:$A$201=$B109)*(ROW(Parts!$A$2:$A$201)-MIN(ROW(Parts!$A$2:$A$201))+1))))))</f>
        <v/>
      </c>
      <c r="D109" s="19"/>
      <c r="E109" s="19"/>
      <c r="F109" s="19"/>
      <c r="G109" s="20"/>
      <c r="H109" s="15" t="str">
        <f>IF(COUNTA($A109:$B109,$D109:$G109)=0,"",IF(OR($A109="",$B109="",NOT(AND(ISNUMBER(G109),N(G109)&gt;=18264,N(G109)&lt;=73050))),"n/a",SUMPRODUCT(((Movements!$B$2:$B$1001="Used")+(Movements!$B$2:$B$1001="Transfer"))*(Movements!$E$2:$E$1001=$A109)*(Movements!$C$2:$C$1001=$B109)*(Movements!$A$2:$A$1001&gt;$G109),Movements!$D$2:$D$1001)))</f>
        <v/>
      </c>
      <c r="I109" s="15" t="str">
        <f>IF(COUNTA($A109:$B109,$D109:$G109)=0,"",IF(OR($A109="",$B109="",NOT(AND(ISNUMBER(G109),N(G109)&gt;=18264,N(G109)&lt;=73050))),"n/a",SUMPRODUCT(((Movements!$B$2:$B$1001="Restock")+(Movements!$B$2:$B$1001="Transfer"))*(Movements!$F$2:$F$1001=$A109)*(Movements!$C$2:$C$1001=$B109)*(Movements!$A$2:$A$1001&gt;$G109),Movements!$D$2:$D$1001)))</f>
        <v/>
      </c>
      <c r="J109" s="21" t="str">
        <f>IF(COUNTA($A109:$B109,$D109:$G109)=0,"",IF(OR(NOT(ISNUMBER($H109)),NOT(ISNUMBER($F109))),"n/a",$F109-$H109+$I109))</f>
        <v/>
      </c>
      <c r="K109" s="21" t="str">
        <f>IF(COUNTA($A109:$B109,$D109:$G109)=0,"",IF(OR(NOT(ISNUMBER($J109)),NOT(ISNUMBER($D109)),NOT(ISNUMBER($E109))),"n/a",IF($J109&lt;=$D109,$E109-$J109,0)))</f>
        <v/>
      </c>
      <c r="L109" s="16" t="str">
        <f>IF(COUNTA($A109:$B109,$D109:$G109)=0,"",IF(OR(NOT(ISNUMBER($J109)),NOT(ISNUMBER($D109)),NOT(ISNUMBER($E109))),"n/a",IF($J109&lt;0,"Check count",IF($J109&lt;=$D109,"Reorder",IF($J109&gt;$E109,"Over max","OK")))))</f>
        <v/>
      </c>
      <c r="M109" s="14" t="str">
        <f>IF(COUNTA($A109:$B109,$D109:$G109)=0,"",IF(OR($B109="",SUMPRODUCT(--(Parts!$A$2:$A$201=$B109))=0),"n/a",INDEX(Parts!$C$2:$C$201,SUMPRODUCT(MAX((Parts!$A$2:$A$201=$B109)*(ROW(Parts!$A$2:$A$201)-MIN(ROW(Parts!$A$2:$A$201))+1))))))</f>
        <v/>
      </c>
      <c r="N109" s="14" t="str">
        <f>IF(COUNTA($A109:$B109,$D109:$G109)=0,"",IF(AND(ISNUMBER($J109),ISNUMBER($M109)),$J109*$M109,"n/a"))</f>
        <v/>
      </c>
      <c r="O109" s="16" t="str">
        <f>IF(COUNTA($A109:$B109,$D109:$G109)=0,"",IF(OR($A109="",$B109="",SUMPRODUCT(--(Vans!$A$2:$A$51=$A109))=0,SUMPRODUCT(--(Parts!$A$2:$A$201=$B109))=0),"Check ID",IF(SUMPRODUCT(('Van Stock'!$A$2:$A$501=$A109)*('Van Stock'!$B$2:$B$501=$B109))&gt;1,"Duplicate line",IF(OR(NOT(AND(ISNUMBER(D109),N(D109)&gt;=0,N(D109)&lt;=10000,INT(N(D109))=N(D109))),NOT(AND(ISNUMBER(E109),N(E109)&gt;=0,N(E109)&lt;=10000,INT(N(E109))=N(E109))),N($D109)&gt;N($E109),NOT(AND(ISNUMBER(F109),N(F109)&gt;=0,N(F109)&lt;=100000,INT(N(F109))=N(F109))),NOT(AND(ISNUMBER(G109),N(G109)&gt;=18264,N(G109)&lt;=73050))),"Check inputs",IF(AND(ISNUMBER($J109),N($J109)&lt;0),"Check count","OK")))))</f>
        <v/>
      </c>
      <c r="P109" s="15" t="str">
        <f>IF(COUNTA($A109:$B109,$D109:$G109)=0,"",IF(OR($A109="",$B109="",NOT(AND(ISNUMBER(G109),N(G109)&gt;=18264,N(G109)&lt;=73050))),"n/a",SUMPRODUCT(((Movements!$B$2:$B$1001="Used"))*(Movements!$E$2:$E$1001=$A109)*(Movements!$C$2:$C$1001=$B109)*(Movements!$A$2:$A$1001&gt;$G109),Movements!$D$2:$D$1001)))</f>
        <v/>
      </c>
    </row>
    <row r="110" spans="1:16" x14ac:dyDescent="0.25">
      <c r="A110" s="12"/>
      <c r="B110" s="12"/>
      <c r="C110" s="18" t="str">
        <f>IF(COUNTA($A110:$B110,$D110:$G110)=0,"",IF(OR($B110="",SUMPRODUCT(--(Parts!$A$2:$A$201=$B110))=0),"n/a",INDEX(Parts!$B$2:$B$201,SUMPRODUCT(MAX((Parts!$A$2:$A$201=$B110)*(ROW(Parts!$A$2:$A$201)-MIN(ROW(Parts!$A$2:$A$201))+1))))))</f>
        <v/>
      </c>
      <c r="D110" s="19"/>
      <c r="E110" s="19"/>
      <c r="F110" s="19"/>
      <c r="G110" s="20"/>
      <c r="H110" s="15" t="str">
        <f>IF(COUNTA($A110:$B110,$D110:$G110)=0,"",IF(OR($A110="",$B110="",NOT(AND(ISNUMBER(G110),N(G110)&gt;=18264,N(G110)&lt;=73050))),"n/a",SUMPRODUCT(((Movements!$B$2:$B$1001="Used")+(Movements!$B$2:$B$1001="Transfer"))*(Movements!$E$2:$E$1001=$A110)*(Movements!$C$2:$C$1001=$B110)*(Movements!$A$2:$A$1001&gt;$G110),Movements!$D$2:$D$1001)))</f>
        <v/>
      </c>
      <c r="I110" s="15" t="str">
        <f>IF(COUNTA($A110:$B110,$D110:$G110)=0,"",IF(OR($A110="",$B110="",NOT(AND(ISNUMBER(G110),N(G110)&gt;=18264,N(G110)&lt;=73050))),"n/a",SUMPRODUCT(((Movements!$B$2:$B$1001="Restock")+(Movements!$B$2:$B$1001="Transfer"))*(Movements!$F$2:$F$1001=$A110)*(Movements!$C$2:$C$1001=$B110)*(Movements!$A$2:$A$1001&gt;$G110),Movements!$D$2:$D$1001)))</f>
        <v/>
      </c>
      <c r="J110" s="21" t="str">
        <f>IF(COUNTA($A110:$B110,$D110:$G110)=0,"",IF(OR(NOT(ISNUMBER($H110)),NOT(ISNUMBER($F110))),"n/a",$F110-$H110+$I110))</f>
        <v/>
      </c>
      <c r="K110" s="21" t="str">
        <f>IF(COUNTA($A110:$B110,$D110:$G110)=0,"",IF(OR(NOT(ISNUMBER($J110)),NOT(ISNUMBER($D110)),NOT(ISNUMBER($E110))),"n/a",IF($J110&lt;=$D110,$E110-$J110,0)))</f>
        <v/>
      </c>
      <c r="L110" s="16" t="str">
        <f>IF(COUNTA($A110:$B110,$D110:$G110)=0,"",IF(OR(NOT(ISNUMBER($J110)),NOT(ISNUMBER($D110)),NOT(ISNUMBER($E110))),"n/a",IF($J110&lt;0,"Check count",IF($J110&lt;=$D110,"Reorder",IF($J110&gt;$E110,"Over max","OK")))))</f>
        <v/>
      </c>
      <c r="M110" s="14" t="str">
        <f>IF(COUNTA($A110:$B110,$D110:$G110)=0,"",IF(OR($B110="",SUMPRODUCT(--(Parts!$A$2:$A$201=$B110))=0),"n/a",INDEX(Parts!$C$2:$C$201,SUMPRODUCT(MAX((Parts!$A$2:$A$201=$B110)*(ROW(Parts!$A$2:$A$201)-MIN(ROW(Parts!$A$2:$A$201))+1))))))</f>
        <v/>
      </c>
      <c r="N110" s="14" t="str">
        <f>IF(COUNTA($A110:$B110,$D110:$G110)=0,"",IF(AND(ISNUMBER($J110),ISNUMBER($M110)),$J110*$M110,"n/a"))</f>
        <v/>
      </c>
      <c r="O110" s="16" t="str">
        <f>IF(COUNTA($A110:$B110,$D110:$G110)=0,"",IF(OR($A110="",$B110="",SUMPRODUCT(--(Vans!$A$2:$A$51=$A110))=0,SUMPRODUCT(--(Parts!$A$2:$A$201=$B110))=0),"Check ID",IF(SUMPRODUCT(('Van Stock'!$A$2:$A$501=$A110)*('Van Stock'!$B$2:$B$501=$B110))&gt;1,"Duplicate line",IF(OR(NOT(AND(ISNUMBER(D110),N(D110)&gt;=0,N(D110)&lt;=10000,INT(N(D110))=N(D110))),NOT(AND(ISNUMBER(E110),N(E110)&gt;=0,N(E110)&lt;=10000,INT(N(E110))=N(E110))),N($D110)&gt;N($E110),NOT(AND(ISNUMBER(F110),N(F110)&gt;=0,N(F110)&lt;=100000,INT(N(F110))=N(F110))),NOT(AND(ISNUMBER(G110),N(G110)&gt;=18264,N(G110)&lt;=73050))),"Check inputs",IF(AND(ISNUMBER($J110),N($J110)&lt;0),"Check count","OK")))))</f>
        <v/>
      </c>
      <c r="P110" s="15" t="str">
        <f>IF(COUNTA($A110:$B110,$D110:$G110)=0,"",IF(OR($A110="",$B110="",NOT(AND(ISNUMBER(G110),N(G110)&gt;=18264,N(G110)&lt;=73050))),"n/a",SUMPRODUCT(((Movements!$B$2:$B$1001="Used"))*(Movements!$E$2:$E$1001=$A110)*(Movements!$C$2:$C$1001=$B110)*(Movements!$A$2:$A$1001&gt;$G110),Movements!$D$2:$D$1001)))</f>
        <v/>
      </c>
    </row>
    <row r="111" spans="1:16" x14ac:dyDescent="0.25">
      <c r="A111" s="12"/>
      <c r="B111" s="12"/>
      <c r="C111" s="18" t="str">
        <f>IF(COUNTA($A111:$B111,$D111:$G111)=0,"",IF(OR($B111="",SUMPRODUCT(--(Parts!$A$2:$A$201=$B111))=0),"n/a",INDEX(Parts!$B$2:$B$201,SUMPRODUCT(MAX((Parts!$A$2:$A$201=$B111)*(ROW(Parts!$A$2:$A$201)-MIN(ROW(Parts!$A$2:$A$201))+1))))))</f>
        <v/>
      </c>
      <c r="D111" s="19"/>
      <c r="E111" s="19"/>
      <c r="F111" s="19"/>
      <c r="G111" s="20"/>
      <c r="H111" s="15" t="str">
        <f>IF(COUNTA($A111:$B111,$D111:$G111)=0,"",IF(OR($A111="",$B111="",NOT(AND(ISNUMBER(G111),N(G111)&gt;=18264,N(G111)&lt;=73050))),"n/a",SUMPRODUCT(((Movements!$B$2:$B$1001="Used")+(Movements!$B$2:$B$1001="Transfer"))*(Movements!$E$2:$E$1001=$A111)*(Movements!$C$2:$C$1001=$B111)*(Movements!$A$2:$A$1001&gt;$G111),Movements!$D$2:$D$1001)))</f>
        <v/>
      </c>
      <c r="I111" s="15" t="str">
        <f>IF(COUNTA($A111:$B111,$D111:$G111)=0,"",IF(OR($A111="",$B111="",NOT(AND(ISNUMBER(G111),N(G111)&gt;=18264,N(G111)&lt;=73050))),"n/a",SUMPRODUCT(((Movements!$B$2:$B$1001="Restock")+(Movements!$B$2:$B$1001="Transfer"))*(Movements!$F$2:$F$1001=$A111)*(Movements!$C$2:$C$1001=$B111)*(Movements!$A$2:$A$1001&gt;$G111),Movements!$D$2:$D$1001)))</f>
        <v/>
      </c>
      <c r="J111" s="21" t="str">
        <f>IF(COUNTA($A111:$B111,$D111:$G111)=0,"",IF(OR(NOT(ISNUMBER($H111)),NOT(ISNUMBER($F111))),"n/a",$F111-$H111+$I111))</f>
        <v/>
      </c>
      <c r="K111" s="21" t="str">
        <f>IF(COUNTA($A111:$B111,$D111:$G111)=0,"",IF(OR(NOT(ISNUMBER($J111)),NOT(ISNUMBER($D111)),NOT(ISNUMBER($E111))),"n/a",IF($J111&lt;=$D111,$E111-$J111,0)))</f>
        <v/>
      </c>
      <c r="L111" s="16" t="str">
        <f>IF(COUNTA($A111:$B111,$D111:$G111)=0,"",IF(OR(NOT(ISNUMBER($J111)),NOT(ISNUMBER($D111)),NOT(ISNUMBER($E111))),"n/a",IF($J111&lt;0,"Check count",IF($J111&lt;=$D111,"Reorder",IF($J111&gt;$E111,"Over max","OK")))))</f>
        <v/>
      </c>
      <c r="M111" s="14" t="str">
        <f>IF(COUNTA($A111:$B111,$D111:$G111)=0,"",IF(OR($B111="",SUMPRODUCT(--(Parts!$A$2:$A$201=$B111))=0),"n/a",INDEX(Parts!$C$2:$C$201,SUMPRODUCT(MAX((Parts!$A$2:$A$201=$B111)*(ROW(Parts!$A$2:$A$201)-MIN(ROW(Parts!$A$2:$A$201))+1))))))</f>
        <v/>
      </c>
      <c r="N111" s="14" t="str">
        <f>IF(COUNTA($A111:$B111,$D111:$G111)=0,"",IF(AND(ISNUMBER($J111),ISNUMBER($M111)),$J111*$M111,"n/a"))</f>
        <v/>
      </c>
      <c r="O111" s="16" t="str">
        <f>IF(COUNTA($A111:$B111,$D111:$G111)=0,"",IF(OR($A111="",$B111="",SUMPRODUCT(--(Vans!$A$2:$A$51=$A111))=0,SUMPRODUCT(--(Parts!$A$2:$A$201=$B111))=0),"Check ID",IF(SUMPRODUCT(('Van Stock'!$A$2:$A$501=$A111)*('Van Stock'!$B$2:$B$501=$B111))&gt;1,"Duplicate line",IF(OR(NOT(AND(ISNUMBER(D111),N(D111)&gt;=0,N(D111)&lt;=10000,INT(N(D111))=N(D111))),NOT(AND(ISNUMBER(E111),N(E111)&gt;=0,N(E111)&lt;=10000,INT(N(E111))=N(E111))),N($D111)&gt;N($E111),NOT(AND(ISNUMBER(F111),N(F111)&gt;=0,N(F111)&lt;=100000,INT(N(F111))=N(F111))),NOT(AND(ISNUMBER(G111),N(G111)&gt;=18264,N(G111)&lt;=73050))),"Check inputs",IF(AND(ISNUMBER($J111),N($J111)&lt;0),"Check count","OK")))))</f>
        <v/>
      </c>
      <c r="P111" s="15" t="str">
        <f>IF(COUNTA($A111:$B111,$D111:$G111)=0,"",IF(OR($A111="",$B111="",NOT(AND(ISNUMBER(G111),N(G111)&gt;=18264,N(G111)&lt;=73050))),"n/a",SUMPRODUCT(((Movements!$B$2:$B$1001="Used"))*(Movements!$E$2:$E$1001=$A111)*(Movements!$C$2:$C$1001=$B111)*(Movements!$A$2:$A$1001&gt;$G111),Movements!$D$2:$D$1001)))</f>
        <v/>
      </c>
    </row>
    <row r="112" spans="1:16" x14ac:dyDescent="0.25">
      <c r="A112" s="12"/>
      <c r="B112" s="12"/>
      <c r="C112" s="18" t="str">
        <f>IF(COUNTA($A112:$B112,$D112:$G112)=0,"",IF(OR($B112="",SUMPRODUCT(--(Parts!$A$2:$A$201=$B112))=0),"n/a",INDEX(Parts!$B$2:$B$201,SUMPRODUCT(MAX((Parts!$A$2:$A$201=$B112)*(ROW(Parts!$A$2:$A$201)-MIN(ROW(Parts!$A$2:$A$201))+1))))))</f>
        <v/>
      </c>
      <c r="D112" s="19"/>
      <c r="E112" s="19"/>
      <c r="F112" s="19"/>
      <c r="G112" s="20"/>
      <c r="H112" s="15" t="str">
        <f>IF(COUNTA($A112:$B112,$D112:$G112)=0,"",IF(OR($A112="",$B112="",NOT(AND(ISNUMBER(G112),N(G112)&gt;=18264,N(G112)&lt;=73050))),"n/a",SUMPRODUCT(((Movements!$B$2:$B$1001="Used")+(Movements!$B$2:$B$1001="Transfer"))*(Movements!$E$2:$E$1001=$A112)*(Movements!$C$2:$C$1001=$B112)*(Movements!$A$2:$A$1001&gt;$G112),Movements!$D$2:$D$1001)))</f>
        <v/>
      </c>
      <c r="I112" s="15" t="str">
        <f>IF(COUNTA($A112:$B112,$D112:$G112)=0,"",IF(OR($A112="",$B112="",NOT(AND(ISNUMBER(G112),N(G112)&gt;=18264,N(G112)&lt;=73050))),"n/a",SUMPRODUCT(((Movements!$B$2:$B$1001="Restock")+(Movements!$B$2:$B$1001="Transfer"))*(Movements!$F$2:$F$1001=$A112)*(Movements!$C$2:$C$1001=$B112)*(Movements!$A$2:$A$1001&gt;$G112),Movements!$D$2:$D$1001)))</f>
        <v/>
      </c>
      <c r="J112" s="21" t="str">
        <f>IF(COUNTA($A112:$B112,$D112:$G112)=0,"",IF(OR(NOT(ISNUMBER($H112)),NOT(ISNUMBER($F112))),"n/a",$F112-$H112+$I112))</f>
        <v/>
      </c>
      <c r="K112" s="21" t="str">
        <f>IF(COUNTA($A112:$B112,$D112:$G112)=0,"",IF(OR(NOT(ISNUMBER($J112)),NOT(ISNUMBER($D112)),NOT(ISNUMBER($E112))),"n/a",IF($J112&lt;=$D112,$E112-$J112,0)))</f>
        <v/>
      </c>
      <c r="L112" s="16" t="str">
        <f>IF(COUNTA($A112:$B112,$D112:$G112)=0,"",IF(OR(NOT(ISNUMBER($J112)),NOT(ISNUMBER($D112)),NOT(ISNUMBER($E112))),"n/a",IF($J112&lt;0,"Check count",IF($J112&lt;=$D112,"Reorder",IF($J112&gt;$E112,"Over max","OK")))))</f>
        <v/>
      </c>
      <c r="M112" s="14" t="str">
        <f>IF(COUNTA($A112:$B112,$D112:$G112)=0,"",IF(OR($B112="",SUMPRODUCT(--(Parts!$A$2:$A$201=$B112))=0),"n/a",INDEX(Parts!$C$2:$C$201,SUMPRODUCT(MAX((Parts!$A$2:$A$201=$B112)*(ROW(Parts!$A$2:$A$201)-MIN(ROW(Parts!$A$2:$A$201))+1))))))</f>
        <v/>
      </c>
      <c r="N112" s="14" t="str">
        <f>IF(COUNTA($A112:$B112,$D112:$G112)=0,"",IF(AND(ISNUMBER($J112),ISNUMBER($M112)),$J112*$M112,"n/a"))</f>
        <v/>
      </c>
      <c r="O112" s="16" t="str">
        <f>IF(COUNTA($A112:$B112,$D112:$G112)=0,"",IF(OR($A112="",$B112="",SUMPRODUCT(--(Vans!$A$2:$A$51=$A112))=0,SUMPRODUCT(--(Parts!$A$2:$A$201=$B112))=0),"Check ID",IF(SUMPRODUCT(('Van Stock'!$A$2:$A$501=$A112)*('Van Stock'!$B$2:$B$501=$B112))&gt;1,"Duplicate line",IF(OR(NOT(AND(ISNUMBER(D112),N(D112)&gt;=0,N(D112)&lt;=10000,INT(N(D112))=N(D112))),NOT(AND(ISNUMBER(E112),N(E112)&gt;=0,N(E112)&lt;=10000,INT(N(E112))=N(E112))),N($D112)&gt;N($E112),NOT(AND(ISNUMBER(F112),N(F112)&gt;=0,N(F112)&lt;=100000,INT(N(F112))=N(F112))),NOT(AND(ISNUMBER(G112),N(G112)&gt;=18264,N(G112)&lt;=73050))),"Check inputs",IF(AND(ISNUMBER($J112),N($J112)&lt;0),"Check count","OK")))))</f>
        <v/>
      </c>
      <c r="P112" s="15" t="str">
        <f>IF(COUNTA($A112:$B112,$D112:$G112)=0,"",IF(OR($A112="",$B112="",NOT(AND(ISNUMBER(G112),N(G112)&gt;=18264,N(G112)&lt;=73050))),"n/a",SUMPRODUCT(((Movements!$B$2:$B$1001="Used"))*(Movements!$E$2:$E$1001=$A112)*(Movements!$C$2:$C$1001=$B112)*(Movements!$A$2:$A$1001&gt;$G112),Movements!$D$2:$D$1001)))</f>
        <v/>
      </c>
    </row>
    <row r="113" spans="1:16" x14ac:dyDescent="0.25">
      <c r="A113" s="12"/>
      <c r="B113" s="12"/>
      <c r="C113" s="18" t="str">
        <f>IF(COUNTA($A113:$B113,$D113:$G113)=0,"",IF(OR($B113="",SUMPRODUCT(--(Parts!$A$2:$A$201=$B113))=0),"n/a",INDEX(Parts!$B$2:$B$201,SUMPRODUCT(MAX((Parts!$A$2:$A$201=$B113)*(ROW(Parts!$A$2:$A$201)-MIN(ROW(Parts!$A$2:$A$201))+1))))))</f>
        <v/>
      </c>
      <c r="D113" s="19"/>
      <c r="E113" s="19"/>
      <c r="F113" s="19"/>
      <c r="G113" s="20"/>
      <c r="H113" s="15" t="str">
        <f>IF(COUNTA($A113:$B113,$D113:$G113)=0,"",IF(OR($A113="",$B113="",NOT(AND(ISNUMBER(G113),N(G113)&gt;=18264,N(G113)&lt;=73050))),"n/a",SUMPRODUCT(((Movements!$B$2:$B$1001="Used")+(Movements!$B$2:$B$1001="Transfer"))*(Movements!$E$2:$E$1001=$A113)*(Movements!$C$2:$C$1001=$B113)*(Movements!$A$2:$A$1001&gt;$G113),Movements!$D$2:$D$1001)))</f>
        <v/>
      </c>
      <c r="I113" s="15" t="str">
        <f>IF(COUNTA($A113:$B113,$D113:$G113)=0,"",IF(OR($A113="",$B113="",NOT(AND(ISNUMBER(G113),N(G113)&gt;=18264,N(G113)&lt;=73050))),"n/a",SUMPRODUCT(((Movements!$B$2:$B$1001="Restock")+(Movements!$B$2:$B$1001="Transfer"))*(Movements!$F$2:$F$1001=$A113)*(Movements!$C$2:$C$1001=$B113)*(Movements!$A$2:$A$1001&gt;$G113),Movements!$D$2:$D$1001)))</f>
        <v/>
      </c>
      <c r="J113" s="21" t="str">
        <f>IF(COUNTA($A113:$B113,$D113:$G113)=0,"",IF(OR(NOT(ISNUMBER($H113)),NOT(ISNUMBER($F113))),"n/a",$F113-$H113+$I113))</f>
        <v/>
      </c>
      <c r="K113" s="21" t="str">
        <f>IF(COUNTA($A113:$B113,$D113:$G113)=0,"",IF(OR(NOT(ISNUMBER($J113)),NOT(ISNUMBER($D113)),NOT(ISNUMBER($E113))),"n/a",IF($J113&lt;=$D113,$E113-$J113,0)))</f>
        <v/>
      </c>
      <c r="L113" s="16" t="str">
        <f>IF(COUNTA($A113:$B113,$D113:$G113)=0,"",IF(OR(NOT(ISNUMBER($J113)),NOT(ISNUMBER($D113)),NOT(ISNUMBER($E113))),"n/a",IF($J113&lt;0,"Check count",IF($J113&lt;=$D113,"Reorder",IF($J113&gt;$E113,"Over max","OK")))))</f>
        <v/>
      </c>
      <c r="M113" s="14" t="str">
        <f>IF(COUNTA($A113:$B113,$D113:$G113)=0,"",IF(OR($B113="",SUMPRODUCT(--(Parts!$A$2:$A$201=$B113))=0),"n/a",INDEX(Parts!$C$2:$C$201,SUMPRODUCT(MAX((Parts!$A$2:$A$201=$B113)*(ROW(Parts!$A$2:$A$201)-MIN(ROW(Parts!$A$2:$A$201))+1))))))</f>
        <v/>
      </c>
      <c r="N113" s="14" t="str">
        <f>IF(COUNTA($A113:$B113,$D113:$G113)=0,"",IF(AND(ISNUMBER($J113),ISNUMBER($M113)),$J113*$M113,"n/a"))</f>
        <v/>
      </c>
      <c r="O113" s="16" t="str">
        <f>IF(COUNTA($A113:$B113,$D113:$G113)=0,"",IF(OR($A113="",$B113="",SUMPRODUCT(--(Vans!$A$2:$A$51=$A113))=0,SUMPRODUCT(--(Parts!$A$2:$A$201=$B113))=0),"Check ID",IF(SUMPRODUCT(('Van Stock'!$A$2:$A$501=$A113)*('Van Stock'!$B$2:$B$501=$B113))&gt;1,"Duplicate line",IF(OR(NOT(AND(ISNUMBER(D113),N(D113)&gt;=0,N(D113)&lt;=10000,INT(N(D113))=N(D113))),NOT(AND(ISNUMBER(E113),N(E113)&gt;=0,N(E113)&lt;=10000,INT(N(E113))=N(E113))),N($D113)&gt;N($E113),NOT(AND(ISNUMBER(F113),N(F113)&gt;=0,N(F113)&lt;=100000,INT(N(F113))=N(F113))),NOT(AND(ISNUMBER(G113),N(G113)&gt;=18264,N(G113)&lt;=73050))),"Check inputs",IF(AND(ISNUMBER($J113),N($J113)&lt;0),"Check count","OK")))))</f>
        <v/>
      </c>
      <c r="P113" s="15" t="str">
        <f>IF(COUNTA($A113:$B113,$D113:$G113)=0,"",IF(OR($A113="",$B113="",NOT(AND(ISNUMBER(G113),N(G113)&gt;=18264,N(G113)&lt;=73050))),"n/a",SUMPRODUCT(((Movements!$B$2:$B$1001="Used"))*(Movements!$E$2:$E$1001=$A113)*(Movements!$C$2:$C$1001=$B113)*(Movements!$A$2:$A$1001&gt;$G113),Movements!$D$2:$D$1001)))</f>
        <v/>
      </c>
    </row>
    <row r="114" spans="1:16" x14ac:dyDescent="0.25">
      <c r="A114" s="12"/>
      <c r="B114" s="12"/>
      <c r="C114" s="18" t="str">
        <f>IF(COUNTA($A114:$B114,$D114:$G114)=0,"",IF(OR($B114="",SUMPRODUCT(--(Parts!$A$2:$A$201=$B114))=0),"n/a",INDEX(Parts!$B$2:$B$201,SUMPRODUCT(MAX((Parts!$A$2:$A$201=$B114)*(ROW(Parts!$A$2:$A$201)-MIN(ROW(Parts!$A$2:$A$201))+1))))))</f>
        <v/>
      </c>
      <c r="D114" s="19"/>
      <c r="E114" s="19"/>
      <c r="F114" s="19"/>
      <c r="G114" s="20"/>
      <c r="H114" s="15" t="str">
        <f>IF(COUNTA($A114:$B114,$D114:$G114)=0,"",IF(OR($A114="",$B114="",NOT(AND(ISNUMBER(G114),N(G114)&gt;=18264,N(G114)&lt;=73050))),"n/a",SUMPRODUCT(((Movements!$B$2:$B$1001="Used")+(Movements!$B$2:$B$1001="Transfer"))*(Movements!$E$2:$E$1001=$A114)*(Movements!$C$2:$C$1001=$B114)*(Movements!$A$2:$A$1001&gt;$G114),Movements!$D$2:$D$1001)))</f>
        <v/>
      </c>
      <c r="I114" s="15" t="str">
        <f>IF(COUNTA($A114:$B114,$D114:$G114)=0,"",IF(OR($A114="",$B114="",NOT(AND(ISNUMBER(G114),N(G114)&gt;=18264,N(G114)&lt;=73050))),"n/a",SUMPRODUCT(((Movements!$B$2:$B$1001="Restock")+(Movements!$B$2:$B$1001="Transfer"))*(Movements!$F$2:$F$1001=$A114)*(Movements!$C$2:$C$1001=$B114)*(Movements!$A$2:$A$1001&gt;$G114),Movements!$D$2:$D$1001)))</f>
        <v/>
      </c>
      <c r="J114" s="21" t="str">
        <f>IF(COUNTA($A114:$B114,$D114:$G114)=0,"",IF(OR(NOT(ISNUMBER($H114)),NOT(ISNUMBER($F114))),"n/a",$F114-$H114+$I114))</f>
        <v/>
      </c>
      <c r="K114" s="21" t="str">
        <f>IF(COUNTA($A114:$B114,$D114:$G114)=0,"",IF(OR(NOT(ISNUMBER($J114)),NOT(ISNUMBER($D114)),NOT(ISNUMBER($E114))),"n/a",IF($J114&lt;=$D114,$E114-$J114,0)))</f>
        <v/>
      </c>
      <c r="L114" s="16" t="str">
        <f>IF(COUNTA($A114:$B114,$D114:$G114)=0,"",IF(OR(NOT(ISNUMBER($J114)),NOT(ISNUMBER($D114)),NOT(ISNUMBER($E114))),"n/a",IF($J114&lt;0,"Check count",IF($J114&lt;=$D114,"Reorder",IF($J114&gt;$E114,"Over max","OK")))))</f>
        <v/>
      </c>
      <c r="M114" s="14" t="str">
        <f>IF(COUNTA($A114:$B114,$D114:$G114)=0,"",IF(OR($B114="",SUMPRODUCT(--(Parts!$A$2:$A$201=$B114))=0),"n/a",INDEX(Parts!$C$2:$C$201,SUMPRODUCT(MAX((Parts!$A$2:$A$201=$B114)*(ROW(Parts!$A$2:$A$201)-MIN(ROW(Parts!$A$2:$A$201))+1))))))</f>
        <v/>
      </c>
      <c r="N114" s="14" t="str">
        <f>IF(COUNTA($A114:$B114,$D114:$G114)=0,"",IF(AND(ISNUMBER($J114),ISNUMBER($M114)),$J114*$M114,"n/a"))</f>
        <v/>
      </c>
      <c r="O114" s="16" t="str">
        <f>IF(COUNTA($A114:$B114,$D114:$G114)=0,"",IF(OR($A114="",$B114="",SUMPRODUCT(--(Vans!$A$2:$A$51=$A114))=0,SUMPRODUCT(--(Parts!$A$2:$A$201=$B114))=0),"Check ID",IF(SUMPRODUCT(('Van Stock'!$A$2:$A$501=$A114)*('Van Stock'!$B$2:$B$501=$B114))&gt;1,"Duplicate line",IF(OR(NOT(AND(ISNUMBER(D114),N(D114)&gt;=0,N(D114)&lt;=10000,INT(N(D114))=N(D114))),NOT(AND(ISNUMBER(E114),N(E114)&gt;=0,N(E114)&lt;=10000,INT(N(E114))=N(E114))),N($D114)&gt;N($E114),NOT(AND(ISNUMBER(F114),N(F114)&gt;=0,N(F114)&lt;=100000,INT(N(F114))=N(F114))),NOT(AND(ISNUMBER(G114),N(G114)&gt;=18264,N(G114)&lt;=73050))),"Check inputs",IF(AND(ISNUMBER($J114),N($J114)&lt;0),"Check count","OK")))))</f>
        <v/>
      </c>
      <c r="P114" s="15" t="str">
        <f>IF(COUNTA($A114:$B114,$D114:$G114)=0,"",IF(OR($A114="",$B114="",NOT(AND(ISNUMBER(G114),N(G114)&gt;=18264,N(G114)&lt;=73050))),"n/a",SUMPRODUCT(((Movements!$B$2:$B$1001="Used"))*(Movements!$E$2:$E$1001=$A114)*(Movements!$C$2:$C$1001=$B114)*(Movements!$A$2:$A$1001&gt;$G114),Movements!$D$2:$D$1001)))</f>
        <v/>
      </c>
    </row>
    <row r="115" spans="1:16" x14ac:dyDescent="0.25">
      <c r="A115" s="12"/>
      <c r="B115" s="12"/>
      <c r="C115" s="18" t="str">
        <f>IF(COUNTA($A115:$B115,$D115:$G115)=0,"",IF(OR($B115="",SUMPRODUCT(--(Parts!$A$2:$A$201=$B115))=0),"n/a",INDEX(Parts!$B$2:$B$201,SUMPRODUCT(MAX((Parts!$A$2:$A$201=$B115)*(ROW(Parts!$A$2:$A$201)-MIN(ROW(Parts!$A$2:$A$201))+1))))))</f>
        <v/>
      </c>
      <c r="D115" s="19"/>
      <c r="E115" s="19"/>
      <c r="F115" s="19"/>
      <c r="G115" s="20"/>
      <c r="H115" s="15" t="str">
        <f>IF(COUNTA($A115:$B115,$D115:$G115)=0,"",IF(OR($A115="",$B115="",NOT(AND(ISNUMBER(G115),N(G115)&gt;=18264,N(G115)&lt;=73050))),"n/a",SUMPRODUCT(((Movements!$B$2:$B$1001="Used")+(Movements!$B$2:$B$1001="Transfer"))*(Movements!$E$2:$E$1001=$A115)*(Movements!$C$2:$C$1001=$B115)*(Movements!$A$2:$A$1001&gt;$G115),Movements!$D$2:$D$1001)))</f>
        <v/>
      </c>
      <c r="I115" s="15" t="str">
        <f>IF(COUNTA($A115:$B115,$D115:$G115)=0,"",IF(OR($A115="",$B115="",NOT(AND(ISNUMBER(G115),N(G115)&gt;=18264,N(G115)&lt;=73050))),"n/a",SUMPRODUCT(((Movements!$B$2:$B$1001="Restock")+(Movements!$B$2:$B$1001="Transfer"))*(Movements!$F$2:$F$1001=$A115)*(Movements!$C$2:$C$1001=$B115)*(Movements!$A$2:$A$1001&gt;$G115),Movements!$D$2:$D$1001)))</f>
        <v/>
      </c>
      <c r="J115" s="21" t="str">
        <f>IF(COUNTA($A115:$B115,$D115:$G115)=0,"",IF(OR(NOT(ISNUMBER($H115)),NOT(ISNUMBER($F115))),"n/a",$F115-$H115+$I115))</f>
        <v/>
      </c>
      <c r="K115" s="21" t="str">
        <f>IF(COUNTA($A115:$B115,$D115:$G115)=0,"",IF(OR(NOT(ISNUMBER($J115)),NOT(ISNUMBER($D115)),NOT(ISNUMBER($E115))),"n/a",IF($J115&lt;=$D115,$E115-$J115,0)))</f>
        <v/>
      </c>
      <c r="L115" s="16" t="str">
        <f>IF(COUNTA($A115:$B115,$D115:$G115)=0,"",IF(OR(NOT(ISNUMBER($J115)),NOT(ISNUMBER($D115)),NOT(ISNUMBER($E115))),"n/a",IF($J115&lt;0,"Check count",IF($J115&lt;=$D115,"Reorder",IF($J115&gt;$E115,"Over max","OK")))))</f>
        <v/>
      </c>
      <c r="M115" s="14" t="str">
        <f>IF(COUNTA($A115:$B115,$D115:$G115)=0,"",IF(OR($B115="",SUMPRODUCT(--(Parts!$A$2:$A$201=$B115))=0),"n/a",INDEX(Parts!$C$2:$C$201,SUMPRODUCT(MAX((Parts!$A$2:$A$201=$B115)*(ROW(Parts!$A$2:$A$201)-MIN(ROW(Parts!$A$2:$A$201))+1))))))</f>
        <v/>
      </c>
      <c r="N115" s="14" t="str">
        <f>IF(COUNTA($A115:$B115,$D115:$G115)=0,"",IF(AND(ISNUMBER($J115),ISNUMBER($M115)),$J115*$M115,"n/a"))</f>
        <v/>
      </c>
      <c r="O115" s="16" t="str">
        <f>IF(COUNTA($A115:$B115,$D115:$G115)=0,"",IF(OR($A115="",$B115="",SUMPRODUCT(--(Vans!$A$2:$A$51=$A115))=0,SUMPRODUCT(--(Parts!$A$2:$A$201=$B115))=0),"Check ID",IF(SUMPRODUCT(('Van Stock'!$A$2:$A$501=$A115)*('Van Stock'!$B$2:$B$501=$B115))&gt;1,"Duplicate line",IF(OR(NOT(AND(ISNUMBER(D115),N(D115)&gt;=0,N(D115)&lt;=10000,INT(N(D115))=N(D115))),NOT(AND(ISNUMBER(E115),N(E115)&gt;=0,N(E115)&lt;=10000,INT(N(E115))=N(E115))),N($D115)&gt;N($E115),NOT(AND(ISNUMBER(F115),N(F115)&gt;=0,N(F115)&lt;=100000,INT(N(F115))=N(F115))),NOT(AND(ISNUMBER(G115),N(G115)&gt;=18264,N(G115)&lt;=73050))),"Check inputs",IF(AND(ISNUMBER($J115),N($J115)&lt;0),"Check count","OK")))))</f>
        <v/>
      </c>
      <c r="P115" s="15" t="str">
        <f>IF(COUNTA($A115:$B115,$D115:$G115)=0,"",IF(OR($A115="",$B115="",NOT(AND(ISNUMBER(G115),N(G115)&gt;=18264,N(G115)&lt;=73050))),"n/a",SUMPRODUCT(((Movements!$B$2:$B$1001="Used"))*(Movements!$E$2:$E$1001=$A115)*(Movements!$C$2:$C$1001=$B115)*(Movements!$A$2:$A$1001&gt;$G115),Movements!$D$2:$D$1001)))</f>
        <v/>
      </c>
    </row>
    <row r="116" spans="1:16" x14ac:dyDescent="0.25">
      <c r="A116" s="12"/>
      <c r="B116" s="12"/>
      <c r="C116" s="18" t="str">
        <f>IF(COUNTA($A116:$B116,$D116:$G116)=0,"",IF(OR($B116="",SUMPRODUCT(--(Parts!$A$2:$A$201=$B116))=0),"n/a",INDEX(Parts!$B$2:$B$201,SUMPRODUCT(MAX((Parts!$A$2:$A$201=$B116)*(ROW(Parts!$A$2:$A$201)-MIN(ROW(Parts!$A$2:$A$201))+1))))))</f>
        <v/>
      </c>
      <c r="D116" s="19"/>
      <c r="E116" s="19"/>
      <c r="F116" s="19"/>
      <c r="G116" s="20"/>
      <c r="H116" s="15" t="str">
        <f>IF(COUNTA($A116:$B116,$D116:$G116)=0,"",IF(OR($A116="",$B116="",NOT(AND(ISNUMBER(G116),N(G116)&gt;=18264,N(G116)&lt;=73050))),"n/a",SUMPRODUCT(((Movements!$B$2:$B$1001="Used")+(Movements!$B$2:$B$1001="Transfer"))*(Movements!$E$2:$E$1001=$A116)*(Movements!$C$2:$C$1001=$B116)*(Movements!$A$2:$A$1001&gt;$G116),Movements!$D$2:$D$1001)))</f>
        <v/>
      </c>
      <c r="I116" s="15" t="str">
        <f>IF(COUNTA($A116:$B116,$D116:$G116)=0,"",IF(OR($A116="",$B116="",NOT(AND(ISNUMBER(G116),N(G116)&gt;=18264,N(G116)&lt;=73050))),"n/a",SUMPRODUCT(((Movements!$B$2:$B$1001="Restock")+(Movements!$B$2:$B$1001="Transfer"))*(Movements!$F$2:$F$1001=$A116)*(Movements!$C$2:$C$1001=$B116)*(Movements!$A$2:$A$1001&gt;$G116),Movements!$D$2:$D$1001)))</f>
        <v/>
      </c>
      <c r="J116" s="21" t="str">
        <f>IF(COUNTA($A116:$B116,$D116:$G116)=0,"",IF(OR(NOT(ISNUMBER($H116)),NOT(ISNUMBER($F116))),"n/a",$F116-$H116+$I116))</f>
        <v/>
      </c>
      <c r="K116" s="21" t="str">
        <f>IF(COUNTA($A116:$B116,$D116:$G116)=0,"",IF(OR(NOT(ISNUMBER($J116)),NOT(ISNUMBER($D116)),NOT(ISNUMBER($E116))),"n/a",IF($J116&lt;=$D116,$E116-$J116,0)))</f>
        <v/>
      </c>
      <c r="L116" s="16" t="str">
        <f>IF(COUNTA($A116:$B116,$D116:$G116)=0,"",IF(OR(NOT(ISNUMBER($J116)),NOT(ISNUMBER($D116)),NOT(ISNUMBER($E116))),"n/a",IF($J116&lt;0,"Check count",IF($J116&lt;=$D116,"Reorder",IF($J116&gt;$E116,"Over max","OK")))))</f>
        <v/>
      </c>
      <c r="M116" s="14" t="str">
        <f>IF(COUNTA($A116:$B116,$D116:$G116)=0,"",IF(OR($B116="",SUMPRODUCT(--(Parts!$A$2:$A$201=$B116))=0),"n/a",INDEX(Parts!$C$2:$C$201,SUMPRODUCT(MAX((Parts!$A$2:$A$201=$B116)*(ROW(Parts!$A$2:$A$201)-MIN(ROW(Parts!$A$2:$A$201))+1))))))</f>
        <v/>
      </c>
      <c r="N116" s="14" t="str">
        <f>IF(COUNTA($A116:$B116,$D116:$G116)=0,"",IF(AND(ISNUMBER($J116),ISNUMBER($M116)),$J116*$M116,"n/a"))</f>
        <v/>
      </c>
      <c r="O116" s="16" t="str">
        <f>IF(COUNTA($A116:$B116,$D116:$G116)=0,"",IF(OR($A116="",$B116="",SUMPRODUCT(--(Vans!$A$2:$A$51=$A116))=0,SUMPRODUCT(--(Parts!$A$2:$A$201=$B116))=0),"Check ID",IF(SUMPRODUCT(('Van Stock'!$A$2:$A$501=$A116)*('Van Stock'!$B$2:$B$501=$B116))&gt;1,"Duplicate line",IF(OR(NOT(AND(ISNUMBER(D116),N(D116)&gt;=0,N(D116)&lt;=10000,INT(N(D116))=N(D116))),NOT(AND(ISNUMBER(E116),N(E116)&gt;=0,N(E116)&lt;=10000,INT(N(E116))=N(E116))),N($D116)&gt;N($E116),NOT(AND(ISNUMBER(F116),N(F116)&gt;=0,N(F116)&lt;=100000,INT(N(F116))=N(F116))),NOT(AND(ISNUMBER(G116),N(G116)&gt;=18264,N(G116)&lt;=73050))),"Check inputs",IF(AND(ISNUMBER($J116),N($J116)&lt;0),"Check count","OK")))))</f>
        <v/>
      </c>
      <c r="P116" s="15" t="str">
        <f>IF(COUNTA($A116:$B116,$D116:$G116)=0,"",IF(OR($A116="",$B116="",NOT(AND(ISNUMBER(G116),N(G116)&gt;=18264,N(G116)&lt;=73050))),"n/a",SUMPRODUCT(((Movements!$B$2:$B$1001="Used"))*(Movements!$E$2:$E$1001=$A116)*(Movements!$C$2:$C$1001=$B116)*(Movements!$A$2:$A$1001&gt;$G116),Movements!$D$2:$D$1001)))</f>
        <v/>
      </c>
    </row>
    <row r="117" spans="1:16" x14ac:dyDescent="0.25">
      <c r="A117" s="12"/>
      <c r="B117" s="12"/>
      <c r="C117" s="18" t="str">
        <f>IF(COUNTA($A117:$B117,$D117:$G117)=0,"",IF(OR($B117="",SUMPRODUCT(--(Parts!$A$2:$A$201=$B117))=0),"n/a",INDEX(Parts!$B$2:$B$201,SUMPRODUCT(MAX((Parts!$A$2:$A$201=$B117)*(ROW(Parts!$A$2:$A$201)-MIN(ROW(Parts!$A$2:$A$201))+1))))))</f>
        <v/>
      </c>
      <c r="D117" s="19"/>
      <c r="E117" s="19"/>
      <c r="F117" s="19"/>
      <c r="G117" s="20"/>
      <c r="H117" s="15" t="str">
        <f>IF(COUNTA($A117:$B117,$D117:$G117)=0,"",IF(OR($A117="",$B117="",NOT(AND(ISNUMBER(G117),N(G117)&gt;=18264,N(G117)&lt;=73050))),"n/a",SUMPRODUCT(((Movements!$B$2:$B$1001="Used")+(Movements!$B$2:$B$1001="Transfer"))*(Movements!$E$2:$E$1001=$A117)*(Movements!$C$2:$C$1001=$B117)*(Movements!$A$2:$A$1001&gt;$G117),Movements!$D$2:$D$1001)))</f>
        <v/>
      </c>
      <c r="I117" s="15" t="str">
        <f>IF(COUNTA($A117:$B117,$D117:$G117)=0,"",IF(OR($A117="",$B117="",NOT(AND(ISNUMBER(G117),N(G117)&gt;=18264,N(G117)&lt;=73050))),"n/a",SUMPRODUCT(((Movements!$B$2:$B$1001="Restock")+(Movements!$B$2:$B$1001="Transfer"))*(Movements!$F$2:$F$1001=$A117)*(Movements!$C$2:$C$1001=$B117)*(Movements!$A$2:$A$1001&gt;$G117),Movements!$D$2:$D$1001)))</f>
        <v/>
      </c>
      <c r="J117" s="21" t="str">
        <f>IF(COUNTA($A117:$B117,$D117:$G117)=0,"",IF(OR(NOT(ISNUMBER($H117)),NOT(ISNUMBER($F117))),"n/a",$F117-$H117+$I117))</f>
        <v/>
      </c>
      <c r="K117" s="21" t="str">
        <f>IF(COUNTA($A117:$B117,$D117:$G117)=0,"",IF(OR(NOT(ISNUMBER($J117)),NOT(ISNUMBER($D117)),NOT(ISNUMBER($E117))),"n/a",IF($J117&lt;=$D117,$E117-$J117,0)))</f>
        <v/>
      </c>
      <c r="L117" s="16" t="str">
        <f>IF(COUNTA($A117:$B117,$D117:$G117)=0,"",IF(OR(NOT(ISNUMBER($J117)),NOT(ISNUMBER($D117)),NOT(ISNUMBER($E117))),"n/a",IF($J117&lt;0,"Check count",IF($J117&lt;=$D117,"Reorder",IF($J117&gt;$E117,"Over max","OK")))))</f>
        <v/>
      </c>
      <c r="M117" s="14" t="str">
        <f>IF(COUNTA($A117:$B117,$D117:$G117)=0,"",IF(OR($B117="",SUMPRODUCT(--(Parts!$A$2:$A$201=$B117))=0),"n/a",INDEX(Parts!$C$2:$C$201,SUMPRODUCT(MAX((Parts!$A$2:$A$201=$B117)*(ROW(Parts!$A$2:$A$201)-MIN(ROW(Parts!$A$2:$A$201))+1))))))</f>
        <v/>
      </c>
      <c r="N117" s="14" t="str">
        <f>IF(COUNTA($A117:$B117,$D117:$G117)=0,"",IF(AND(ISNUMBER($J117),ISNUMBER($M117)),$J117*$M117,"n/a"))</f>
        <v/>
      </c>
      <c r="O117" s="16" t="str">
        <f>IF(COUNTA($A117:$B117,$D117:$G117)=0,"",IF(OR($A117="",$B117="",SUMPRODUCT(--(Vans!$A$2:$A$51=$A117))=0,SUMPRODUCT(--(Parts!$A$2:$A$201=$B117))=0),"Check ID",IF(SUMPRODUCT(('Van Stock'!$A$2:$A$501=$A117)*('Van Stock'!$B$2:$B$501=$B117))&gt;1,"Duplicate line",IF(OR(NOT(AND(ISNUMBER(D117),N(D117)&gt;=0,N(D117)&lt;=10000,INT(N(D117))=N(D117))),NOT(AND(ISNUMBER(E117),N(E117)&gt;=0,N(E117)&lt;=10000,INT(N(E117))=N(E117))),N($D117)&gt;N($E117),NOT(AND(ISNUMBER(F117),N(F117)&gt;=0,N(F117)&lt;=100000,INT(N(F117))=N(F117))),NOT(AND(ISNUMBER(G117),N(G117)&gt;=18264,N(G117)&lt;=73050))),"Check inputs",IF(AND(ISNUMBER($J117),N($J117)&lt;0),"Check count","OK")))))</f>
        <v/>
      </c>
      <c r="P117" s="15" t="str">
        <f>IF(COUNTA($A117:$B117,$D117:$G117)=0,"",IF(OR($A117="",$B117="",NOT(AND(ISNUMBER(G117),N(G117)&gt;=18264,N(G117)&lt;=73050))),"n/a",SUMPRODUCT(((Movements!$B$2:$B$1001="Used"))*(Movements!$E$2:$E$1001=$A117)*(Movements!$C$2:$C$1001=$B117)*(Movements!$A$2:$A$1001&gt;$G117),Movements!$D$2:$D$1001)))</f>
        <v/>
      </c>
    </row>
    <row r="118" spans="1:16" x14ac:dyDescent="0.25">
      <c r="A118" s="12"/>
      <c r="B118" s="12"/>
      <c r="C118" s="18" t="str">
        <f>IF(COUNTA($A118:$B118,$D118:$G118)=0,"",IF(OR($B118="",SUMPRODUCT(--(Parts!$A$2:$A$201=$B118))=0),"n/a",INDEX(Parts!$B$2:$B$201,SUMPRODUCT(MAX((Parts!$A$2:$A$201=$B118)*(ROW(Parts!$A$2:$A$201)-MIN(ROW(Parts!$A$2:$A$201))+1))))))</f>
        <v/>
      </c>
      <c r="D118" s="19"/>
      <c r="E118" s="19"/>
      <c r="F118" s="19"/>
      <c r="G118" s="20"/>
      <c r="H118" s="15" t="str">
        <f>IF(COUNTA($A118:$B118,$D118:$G118)=0,"",IF(OR($A118="",$B118="",NOT(AND(ISNUMBER(G118),N(G118)&gt;=18264,N(G118)&lt;=73050))),"n/a",SUMPRODUCT(((Movements!$B$2:$B$1001="Used")+(Movements!$B$2:$B$1001="Transfer"))*(Movements!$E$2:$E$1001=$A118)*(Movements!$C$2:$C$1001=$B118)*(Movements!$A$2:$A$1001&gt;$G118),Movements!$D$2:$D$1001)))</f>
        <v/>
      </c>
      <c r="I118" s="15" t="str">
        <f>IF(COUNTA($A118:$B118,$D118:$G118)=0,"",IF(OR($A118="",$B118="",NOT(AND(ISNUMBER(G118),N(G118)&gt;=18264,N(G118)&lt;=73050))),"n/a",SUMPRODUCT(((Movements!$B$2:$B$1001="Restock")+(Movements!$B$2:$B$1001="Transfer"))*(Movements!$F$2:$F$1001=$A118)*(Movements!$C$2:$C$1001=$B118)*(Movements!$A$2:$A$1001&gt;$G118),Movements!$D$2:$D$1001)))</f>
        <v/>
      </c>
      <c r="J118" s="21" t="str">
        <f>IF(COUNTA($A118:$B118,$D118:$G118)=0,"",IF(OR(NOT(ISNUMBER($H118)),NOT(ISNUMBER($F118))),"n/a",$F118-$H118+$I118))</f>
        <v/>
      </c>
      <c r="K118" s="21" t="str">
        <f>IF(COUNTA($A118:$B118,$D118:$G118)=0,"",IF(OR(NOT(ISNUMBER($J118)),NOT(ISNUMBER($D118)),NOT(ISNUMBER($E118))),"n/a",IF($J118&lt;=$D118,$E118-$J118,0)))</f>
        <v/>
      </c>
      <c r="L118" s="16" t="str">
        <f>IF(COUNTA($A118:$B118,$D118:$G118)=0,"",IF(OR(NOT(ISNUMBER($J118)),NOT(ISNUMBER($D118)),NOT(ISNUMBER($E118))),"n/a",IF($J118&lt;0,"Check count",IF($J118&lt;=$D118,"Reorder",IF($J118&gt;$E118,"Over max","OK")))))</f>
        <v/>
      </c>
      <c r="M118" s="14" t="str">
        <f>IF(COUNTA($A118:$B118,$D118:$G118)=0,"",IF(OR($B118="",SUMPRODUCT(--(Parts!$A$2:$A$201=$B118))=0),"n/a",INDEX(Parts!$C$2:$C$201,SUMPRODUCT(MAX((Parts!$A$2:$A$201=$B118)*(ROW(Parts!$A$2:$A$201)-MIN(ROW(Parts!$A$2:$A$201))+1))))))</f>
        <v/>
      </c>
      <c r="N118" s="14" t="str">
        <f>IF(COUNTA($A118:$B118,$D118:$G118)=0,"",IF(AND(ISNUMBER($J118),ISNUMBER($M118)),$J118*$M118,"n/a"))</f>
        <v/>
      </c>
      <c r="O118" s="16" t="str">
        <f>IF(COUNTA($A118:$B118,$D118:$G118)=0,"",IF(OR($A118="",$B118="",SUMPRODUCT(--(Vans!$A$2:$A$51=$A118))=0,SUMPRODUCT(--(Parts!$A$2:$A$201=$B118))=0),"Check ID",IF(SUMPRODUCT(('Van Stock'!$A$2:$A$501=$A118)*('Van Stock'!$B$2:$B$501=$B118))&gt;1,"Duplicate line",IF(OR(NOT(AND(ISNUMBER(D118),N(D118)&gt;=0,N(D118)&lt;=10000,INT(N(D118))=N(D118))),NOT(AND(ISNUMBER(E118),N(E118)&gt;=0,N(E118)&lt;=10000,INT(N(E118))=N(E118))),N($D118)&gt;N($E118),NOT(AND(ISNUMBER(F118),N(F118)&gt;=0,N(F118)&lt;=100000,INT(N(F118))=N(F118))),NOT(AND(ISNUMBER(G118),N(G118)&gt;=18264,N(G118)&lt;=73050))),"Check inputs",IF(AND(ISNUMBER($J118),N($J118)&lt;0),"Check count","OK")))))</f>
        <v/>
      </c>
      <c r="P118" s="15" t="str">
        <f>IF(COUNTA($A118:$B118,$D118:$G118)=0,"",IF(OR($A118="",$B118="",NOT(AND(ISNUMBER(G118),N(G118)&gt;=18264,N(G118)&lt;=73050))),"n/a",SUMPRODUCT(((Movements!$B$2:$B$1001="Used"))*(Movements!$E$2:$E$1001=$A118)*(Movements!$C$2:$C$1001=$B118)*(Movements!$A$2:$A$1001&gt;$G118),Movements!$D$2:$D$1001)))</f>
        <v/>
      </c>
    </row>
    <row r="119" spans="1:16" x14ac:dyDescent="0.25">
      <c r="A119" s="12"/>
      <c r="B119" s="12"/>
      <c r="C119" s="18" t="str">
        <f>IF(COUNTA($A119:$B119,$D119:$G119)=0,"",IF(OR($B119="",SUMPRODUCT(--(Parts!$A$2:$A$201=$B119))=0),"n/a",INDEX(Parts!$B$2:$B$201,SUMPRODUCT(MAX((Parts!$A$2:$A$201=$B119)*(ROW(Parts!$A$2:$A$201)-MIN(ROW(Parts!$A$2:$A$201))+1))))))</f>
        <v/>
      </c>
      <c r="D119" s="19"/>
      <c r="E119" s="19"/>
      <c r="F119" s="19"/>
      <c r="G119" s="20"/>
      <c r="H119" s="15" t="str">
        <f>IF(COUNTA($A119:$B119,$D119:$G119)=0,"",IF(OR($A119="",$B119="",NOT(AND(ISNUMBER(G119),N(G119)&gt;=18264,N(G119)&lt;=73050))),"n/a",SUMPRODUCT(((Movements!$B$2:$B$1001="Used")+(Movements!$B$2:$B$1001="Transfer"))*(Movements!$E$2:$E$1001=$A119)*(Movements!$C$2:$C$1001=$B119)*(Movements!$A$2:$A$1001&gt;$G119),Movements!$D$2:$D$1001)))</f>
        <v/>
      </c>
      <c r="I119" s="15" t="str">
        <f>IF(COUNTA($A119:$B119,$D119:$G119)=0,"",IF(OR($A119="",$B119="",NOT(AND(ISNUMBER(G119),N(G119)&gt;=18264,N(G119)&lt;=73050))),"n/a",SUMPRODUCT(((Movements!$B$2:$B$1001="Restock")+(Movements!$B$2:$B$1001="Transfer"))*(Movements!$F$2:$F$1001=$A119)*(Movements!$C$2:$C$1001=$B119)*(Movements!$A$2:$A$1001&gt;$G119),Movements!$D$2:$D$1001)))</f>
        <v/>
      </c>
      <c r="J119" s="21" t="str">
        <f>IF(COUNTA($A119:$B119,$D119:$G119)=0,"",IF(OR(NOT(ISNUMBER($H119)),NOT(ISNUMBER($F119))),"n/a",$F119-$H119+$I119))</f>
        <v/>
      </c>
      <c r="K119" s="21" t="str">
        <f>IF(COUNTA($A119:$B119,$D119:$G119)=0,"",IF(OR(NOT(ISNUMBER($J119)),NOT(ISNUMBER($D119)),NOT(ISNUMBER($E119))),"n/a",IF($J119&lt;=$D119,$E119-$J119,0)))</f>
        <v/>
      </c>
      <c r="L119" s="16" t="str">
        <f>IF(COUNTA($A119:$B119,$D119:$G119)=0,"",IF(OR(NOT(ISNUMBER($J119)),NOT(ISNUMBER($D119)),NOT(ISNUMBER($E119))),"n/a",IF($J119&lt;0,"Check count",IF($J119&lt;=$D119,"Reorder",IF($J119&gt;$E119,"Over max","OK")))))</f>
        <v/>
      </c>
      <c r="M119" s="14" t="str">
        <f>IF(COUNTA($A119:$B119,$D119:$G119)=0,"",IF(OR($B119="",SUMPRODUCT(--(Parts!$A$2:$A$201=$B119))=0),"n/a",INDEX(Parts!$C$2:$C$201,SUMPRODUCT(MAX((Parts!$A$2:$A$201=$B119)*(ROW(Parts!$A$2:$A$201)-MIN(ROW(Parts!$A$2:$A$201))+1))))))</f>
        <v/>
      </c>
      <c r="N119" s="14" t="str">
        <f>IF(COUNTA($A119:$B119,$D119:$G119)=0,"",IF(AND(ISNUMBER($J119),ISNUMBER($M119)),$J119*$M119,"n/a"))</f>
        <v/>
      </c>
      <c r="O119" s="16" t="str">
        <f>IF(COUNTA($A119:$B119,$D119:$G119)=0,"",IF(OR($A119="",$B119="",SUMPRODUCT(--(Vans!$A$2:$A$51=$A119))=0,SUMPRODUCT(--(Parts!$A$2:$A$201=$B119))=0),"Check ID",IF(SUMPRODUCT(('Van Stock'!$A$2:$A$501=$A119)*('Van Stock'!$B$2:$B$501=$B119))&gt;1,"Duplicate line",IF(OR(NOT(AND(ISNUMBER(D119),N(D119)&gt;=0,N(D119)&lt;=10000,INT(N(D119))=N(D119))),NOT(AND(ISNUMBER(E119),N(E119)&gt;=0,N(E119)&lt;=10000,INT(N(E119))=N(E119))),N($D119)&gt;N($E119),NOT(AND(ISNUMBER(F119),N(F119)&gt;=0,N(F119)&lt;=100000,INT(N(F119))=N(F119))),NOT(AND(ISNUMBER(G119),N(G119)&gt;=18264,N(G119)&lt;=73050))),"Check inputs",IF(AND(ISNUMBER($J119),N($J119)&lt;0),"Check count","OK")))))</f>
        <v/>
      </c>
      <c r="P119" s="15" t="str">
        <f>IF(COUNTA($A119:$B119,$D119:$G119)=0,"",IF(OR($A119="",$B119="",NOT(AND(ISNUMBER(G119),N(G119)&gt;=18264,N(G119)&lt;=73050))),"n/a",SUMPRODUCT(((Movements!$B$2:$B$1001="Used"))*(Movements!$E$2:$E$1001=$A119)*(Movements!$C$2:$C$1001=$B119)*(Movements!$A$2:$A$1001&gt;$G119),Movements!$D$2:$D$1001)))</f>
        <v/>
      </c>
    </row>
    <row r="120" spans="1:16" x14ac:dyDescent="0.25">
      <c r="A120" s="12"/>
      <c r="B120" s="12"/>
      <c r="C120" s="18" t="str">
        <f>IF(COUNTA($A120:$B120,$D120:$G120)=0,"",IF(OR($B120="",SUMPRODUCT(--(Parts!$A$2:$A$201=$B120))=0),"n/a",INDEX(Parts!$B$2:$B$201,SUMPRODUCT(MAX((Parts!$A$2:$A$201=$B120)*(ROW(Parts!$A$2:$A$201)-MIN(ROW(Parts!$A$2:$A$201))+1))))))</f>
        <v/>
      </c>
      <c r="D120" s="19"/>
      <c r="E120" s="19"/>
      <c r="F120" s="19"/>
      <c r="G120" s="20"/>
      <c r="H120" s="15" t="str">
        <f>IF(COUNTA($A120:$B120,$D120:$G120)=0,"",IF(OR($A120="",$B120="",NOT(AND(ISNUMBER(G120),N(G120)&gt;=18264,N(G120)&lt;=73050))),"n/a",SUMPRODUCT(((Movements!$B$2:$B$1001="Used")+(Movements!$B$2:$B$1001="Transfer"))*(Movements!$E$2:$E$1001=$A120)*(Movements!$C$2:$C$1001=$B120)*(Movements!$A$2:$A$1001&gt;$G120),Movements!$D$2:$D$1001)))</f>
        <v/>
      </c>
      <c r="I120" s="15" t="str">
        <f>IF(COUNTA($A120:$B120,$D120:$G120)=0,"",IF(OR($A120="",$B120="",NOT(AND(ISNUMBER(G120),N(G120)&gt;=18264,N(G120)&lt;=73050))),"n/a",SUMPRODUCT(((Movements!$B$2:$B$1001="Restock")+(Movements!$B$2:$B$1001="Transfer"))*(Movements!$F$2:$F$1001=$A120)*(Movements!$C$2:$C$1001=$B120)*(Movements!$A$2:$A$1001&gt;$G120),Movements!$D$2:$D$1001)))</f>
        <v/>
      </c>
      <c r="J120" s="21" t="str">
        <f>IF(COUNTA($A120:$B120,$D120:$G120)=0,"",IF(OR(NOT(ISNUMBER($H120)),NOT(ISNUMBER($F120))),"n/a",$F120-$H120+$I120))</f>
        <v/>
      </c>
      <c r="K120" s="21" t="str">
        <f>IF(COUNTA($A120:$B120,$D120:$G120)=0,"",IF(OR(NOT(ISNUMBER($J120)),NOT(ISNUMBER($D120)),NOT(ISNUMBER($E120))),"n/a",IF($J120&lt;=$D120,$E120-$J120,0)))</f>
        <v/>
      </c>
      <c r="L120" s="16" t="str">
        <f>IF(COUNTA($A120:$B120,$D120:$G120)=0,"",IF(OR(NOT(ISNUMBER($J120)),NOT(ISNUMBER($D120)),NOT(ISNUMBER($E120))),"n/a",IF($J120&lt;0,"Check count",IF($J120&lt;=$D120,"Reorder",IF($J120&gt;$E120,"Over max","OK")))))</f>
        <v/>
      </c>
      <c r="M120" s="14" t="str">
        <f>IF(COUNTA($A120:$B120,$D120:$G120)=0,"",IF(OR($B120="",SUMPRODUCT(--(Parts!$A$2:$A$201=$B120))=0),"n/a",INDEX(Parts!$C$2:$C$201,SUMPRODUCT(MAX((Parts!$A$2:$A$201=$B120)*(ROW(Parts!$A$2:$A$201)-MIN(ROW(Parts!$A$2:$A$201))+1))))))</f>
        <v/>
      </c>
      <c r="N120" s="14" t="str">
        <f>IF(COUNTA($A120:$B120,$D120:$G120)=0,"",IF(AND(ISNUMBER($J120),ISNUMBER($M120)),$J120*$M120,"n/a"))</f>
        <v/>
      </c>
      <c r="O120" s="16" t="str">
        <f>IF(COUNTA($A120:$B120,$D120:$G120)=0,"",IF(OR($A120="",$B120="",SUMPRODUCT(--(Vans!$A$2:$A$51=$A120))=0,SUMPRODUCT(--(Parts!$A$2:$A$201=$B120))=0),"Check ID",IF(SUMPRODUCT(('Van Stock'!$A$2:$A$501=$A120)*('Van Stock'!$B$2:$B$501=$B120))&gt;1,"Duplicate line",IF(OR(NOT(AND(ISNUMBER(D120),N(D120)&gt;=0,N(D120)&lt;=10000,INT(N(D120))=N(D120))),NOT(AND(ISNUMBER(E120),N(E120)&gt;=0,N(E120)&lt;=10000,INT(N(E120))=N(E120))),N($D120)&gt;N($E120),NOT(AND(ISNUMBER(F120),N(F120)&gt;=0,N(F120)&lt;=100000,INT(N(F120))=N(F120))),NOT(AND(ISNUMBER(G120),N(G120)&gt;=18264,N(G120)&lt;=73050))),"Check inputs",IF(AND(ISNUMBER($J120),N($J120)&lt;0),"Check count","OK")))))</f>
        <v/>
      </c>
      <c r="P120" s="15" t="str">
        <f>IF(COUNTA($A120:$B120,$D120:$G120)=0,"",IF(OR($A120="",$B120="",NOT(AND(ISNUMBER(G120),N(G120)&gt;=18264,N(G120)&lt;=73050))),"n/a",SUMPRODUCT(((Movements!$B$2:$B$1001="Used"))*(Movements!$E$2:$E$1001=$A120)*(Movements!$C$2:$C$1001=$B120)*(Movements!$A$2:$A$1001&gt;$G120),Movements!$D$2:$D$1001)))</f>
        <v/>
      </c>
    </row>
    <row r="121" spans="1:16" x14ac:dyDescent="0.25">
      <c r="A121" s="12"/>
      <c r="B121" s="12"/>
      <c r="C121" s="18" t="str">
        <f>IF(COUNTA($A121:$B121,$D121:$G121)=0,"",IF(OR($B121="",SUMPRODUCT(--(Parts!$A$2:$A$201=$B121))=0),"n/a",INDEX(Parts!$B$2:$B$201,SUMPRODUCT(MAX((Parts!$A$2:$A$201=$B121)*(ROW(Parts!$A$2:$A$201)-MIN(ROW(Parts!$A$2:$A$201))+1))))))</f>
        <v/>
      </c>
      <c r="D121" s="19"/>
      <c r="E121" s="19"/>
      <c r="F121" s="19"/>
      <c r="G121" s="20"/>
      <c r="H121" s="15" t="str">
        <f>IF(COUNTA($A121:$B121,$D121:$G121)=0,"",IF(OR($A121="",$B121="",NOT(AND(ISNUMBER(G121),N(G121)&gt;=18264,N(G121)&lt;=73050))),"n/a",SUMPRODUCT(((Movements!$B$2:$B$1001="Used")+(Movements!$B$2:$B$1001="Transfer"))*(Movements!$E$2:$E$1001=$A121)*(Movements!$C$2:$C$1001=$B121)*(Movements!$A$2:$A$1001&gt;$G121),Movements!$D$2:$D$1001)))</f>
        <v/>
      </c>
      <c r="I121" s="15" t="str">
        <f>IF(COUNTA($A121:$B121,$D121:$G121)=0,"",IF(OR($A121="",$B121="",NOT(AND(ISNUMBER(G121),N(G121)&gt;=18264,N(G121)&lt;=73050))),"n/a",SUMPRODUCT(((Movements!$B$2:$B$1001="Restock")+(Movements!$B$2:$B$1001="Transfer"))*(Movements!$F$2:$F$1001=$A121)*(Movements!$C$2:$C$1001=$B121)*(Movements!$A$2:$A$1001&gt;$G121),Movements!$D$2:$D$1001)))</f>
        <v/>
      </c>
      <c r="J121" s="21" t="str">
        <f>IF(COUNTA($A121:$B121,$D121:$G121)=0,"",IF(OR(NOT(ISNUMBER($H121)),NOT(ISNUMBER($F121))),"n/a",$F121-$H121+$I121))</f>
        <v/>
      </c>
      <c r="K121" s="21" t="str">
        <f>IF(COUNTA($A121:$B121,$D121:$G121)=0,"",IF(OR(NOT(ISNUMBER($J121)),NOT(ISNUMBER($D121)),NOT(ISNUMBER($E121))),"n/a",IF($J121&lt;=$D121,$E121-$J121,0)))</f>
        <v/>
      </c>
      <c r="L121" s="16" t="str">
        <f>IF(COUNTA($A121:$B121,$D121:$G121)=0,"",IF(OR(NOT(ISNUMBER($J121)),NOT(ISNUMBER($D121)),NOT(ISNUMBER($E121))),"n/a",IF($J121&lt;0,"Check count",IF($J121&lt;=$D121,"Reorder",IF($J121&gt;$E121,"Over max","OK")))))</f>
        <v/>
      </c>
      <c r="M121" s="14" t="str">
        <f>IF(COUNTA($A121:$B121,$D121:$G121)=0,"",IF(OR($B121="",SUMPRODUCT(--(Parts!$A$2:$A$201=$B121))=0),"n/a",INDEX(Parts!$C$2:$C$201,SUMPRODUCT(MAX((Parts!$A$2:$A$201=$B121)*(ROW(Parts!$A$2:$A$201)-MIN(ROW(Parts!$A$2:$A$201))+1))))))</f>
        <v/>
      </c>
      <c r="N121" s="14" t="str">
        <f>IF(COUNTA($A121:$B121,$D121:$G121)=0,"",IF(AND(ISNUMBER($J121),ISNUMBER($M121)),$J121*$M121,"n/a"))</f>
        <v/>
      </c>
      <c r="O121" s="16" t="str">
        <f>IF(COUNTA($A121:$B121,$D121:$G121)=0,"",IF(OR($A121="",$B121="",SUMPRODUCT(--(Vans!$A$2:$A$51=$A121))=0,SUMPRODUCT(--(Parts!$A$2:$A$201=$B121))=0),"Check ID",IF(SUMPRODUCT(('Van Stock'!$A$2:$A$501=$A121)*('Van Stock'!$B$2:$B$501=$B121))&gt;1,"Duplicate line",IF(OR(NOT(AND(ISNUMBER(D121),N(D121)&gt;=0,N(D121)&lt;=10000,INT(N(D121))=N(D121))),NOT(AND(ISNUMBER(E121),N(E121)&gt;=0,N(E121)&lt;=10000,INT(N(E121))=N(E121))),N($D121)&gt;N($E121),NOT(AND(ISNUMBER(F121),N(F121)&gt;=0,N(F121)&lt;=100000,INT(N(F121))=N(F121))),NOT(AND(ISNUMBER(G121),N(G121)&gt;=18264,N(G121)&lt;=73050))),"Check inputs",IF(AND(ISNUMBER($J121),N($J121)&lt;0),"Check count","OK")))))</f>
        <v/>
      </c>
      <c r="P121" s="15" t="str">
        <f>IF(COUNTA($A121:$B121,$D121:$G121)=0,"",IF(OR($A121="",$B121="",NOT(AND(ISNUMBER(G121),N(G121)&gt;=18264,N(G121)&lt;=73050))),"n/a",SUMPRODUCT(((Movements!$B$2:$B$1001="Used"))*(Movements!$E$2:$E$1001=$A121)*(Movements!$C$2:$C$1001=$B121)*(Movements!$A$2:$A$1001&gt;$G121),Movements!$D$2:$D$1001)))</f>
        <v/>
      </c>
    </row>
    <row r="122" spans="1:16" x14ac:dyDescent="0.25">
      <c r="A122" s="12"/>
      <c r="B122" s="12"/>
      <c r="C122" s="18" t="str">
        <f>IF(COUNTA($A122:$B122,$D122:$G122)=0,"",IF(OR($B122="",SUMPRODUCT(--(Parts!$A$2:$A$201=$B122))=0),"n/a",INDEX(Parts!$B$2:$B$201,SUMPRODUCT(MAX((Parts!$A$2:$A$201=$B122)*(ROW(Parts!$A$2:$A$201)-MIN(ROW(Parts!$A$2:$A$201))+1))))))</f>
        <v/>
      </c>
      <c r="D122" s="19"/>
      <c r="E122" s="19"/>
      <c r="F122" s="19"/>
      <c r="G122" s="20"/>
      <c r="H122" s="15" t="str">
        <f>IF(COUNTA($A122:$B122,$D122:$G122)=0,"",IF(OR($A122="",$B122="",NOT(AND(ISNUMBER(G122),N(G122)&gt;=18264,N(G122)&lt;=73050))),"n/a",SUMPRODUCT(((Movements!$B$2:$B$1001="Used")+(Movements!$B$2:$B$1001="Transfer"))*(Movements!$E$2:$E$1001=$A122)*(Movements!$C$2:$C$1001=$B122)*(Movements!$A$2:$A$1001&gt;$G122),Movements!$D$2:$D$1001)))</f>
        <v/>
      </c>
      <c r="I122" s="15" t="str">
        <f>IF(COUNTA($A122:$B122,$D122:$G122)=0,"",IF(OR($A122="",$B122="",NOT(AND(ISNUMBER(G122),N(G122)&gt;=18264,N(G122)&lt;=73050))),"n/a",SUMPRODUCT(((Movements!$B$2:$B$1001="Restock")+(Movements!$B$2:$B$1001="Transfer"))*(Movements!$F$2:$F$1001=$A122)*(Movements!$C$2:$C$1001=$B122)*(Movements!$A$2:$A$1001&gt;$G122),Movements!$D$2:$D$1001)))</f>
        <v/>
      </c>
      <c r="J122" s="21" t="str">
        <f>IF(COUNTA($A122:$B122,$D122:$G122)=0,"",IF(OR(NOT(ISNUMBER($H122)),NOT(ISNUMBER($F122))),"n/a",$F122-$H122+$I122))</f>
        <v/>
      </c>
      <c r="K122" s="21" t="str">
        <f>IF(COUNTA($A122:$B122,$D122:$G122)=0,"",IF(OR(NOT(ISNUMBER($J122)),NOT(ISNUMBER($D122)),NOT(ISNUMBER($E122))),"n/a",IF($J122&lt;=$D122,$E122-$J122,0)))</f>
        <v/>
      </c>
      <c r="L122" s="16" t="str">
        <f>IF(COUNTA($A122:$B122,$D122:$G122)=0,"",IF(OR(NOT(ISNUMBER($J122)),NOT(ISNUMBER($D122)),NOT(ISNUMBER($E122))),"n/a",IF($J122&lt;0,"Check count",IF($J122&lt;=$D122,"Reorder",IF($J122&gt;$E122,"Over max","OK")))))</f>
        <v/>
      </c>
      <c r="M122" s="14" t="str">
        <f>IF(COUNTA($A122:$B122,$D122:$G122)=0,"",IF(OR($B122="",SUMPRODUCT(--(Parts!$A$2:$A$201=$B122))=0),"n/a",INDEX(Parts!$C$2:$C$201,SUMPRODUCT(MAX((Parts!$A$2:$A$201=$B122)*(ROW(Parts!$A$2:$A$201)-MIN(ROW(Parts!$A$2:$A$201))+1))))))</f>
        <v/>
      </c>
      <c r="N122" s="14" t="str">
        <f>IF(COUNTA($A122:$B122,$D122:$G122)=0,"",IF(AND(ISNUMBER($J122),ISNUMBER($M122)),$J122*$M122,"n/a"))</f>
        <v/>
      </c>
      <c r="O122" s="16" t="str">
        <f>IF(COUNTA($A122:$B122,$D122:$G122)=0,"",IF(OR($A122="",$B122="",SUMPRODUCT(--(Vans!$A$2:$A$51=$A122))=0,SUMPRODUCT(--(Parts!$A$2:$A$201=$B122))=0),"Check ID",IF(SUMPRODUCT(('Van Stock'!$A$2:$A$501=$A122)*('Van Stock'!$B$2:$B$501=$B122))&gt;1,"Duplicate line",IF(OR(NOT(AND(ISNUMBER(D122),N(D122)&gt;=0,N(D122)&lt;=10000,INT(N(D122))=N(D122))),NOT(AND(ISNUMBER(E122),N(E122)&gt;=0,N(E122)&lt;=10000,INT(N(E122))=N(E122))),N($D122)&gt;N($E122),NOT(AND(ISNUMBER(F122),N(F122)&gt;=0,N(F122)&lt;=100000,INT(N(F122))=N(F122))),NOT(AND(ISNUMBER(G122),N(G122)&gt;=18264,N(G122)&lt;=73050))),"Check inputs",IF(AND(ISNUMBER($J122),N($J122)&lt;0),"Check count","OK")))))</f>
        <v/>
      </c>
      <c r="P122" s="15" t="str">
        <f>IF(COUNTA($A122:$B122,$D122:$G122)=0,"",IF(OR($A122="",$B122="",NOT(AND(ISNUMBER(G122),N(G122)&gt;=18264,N(G122)&lt;=73050))),"n/a",SUMPRODUCT(((Movements!$B$2:$B$1001="Used"))*(Movements!$E$2:$E$1001=$A122)*(Movements!$C$2:$C$1001=$B122)*(Movements!$A$2:$A$1001&gt;$G122),Movements!$D$2:$D$1001)))</f>
        <v/>
      </c>
    </row>
    <row r="123" spans="1:16" x14ac:dyDescent="0.25">
      <c r="A123" s="12"/>
      <c r="B123" s="12"/>
      <c r="C123" s="18" t="str">
        <f>IF(COUNTA($A123:$B123,$D123:$G123)=0,"",IF(OR($B123="",SUMPRODUCT(--(Parts!$A$2:$A$201=$B123))=0),"n/a",INDEX(Parts!$B$2:$B$201,SUMPRODUCT(MAX((Parts!$A$2:$A$201=$B123)*(ROW(Parts!$A$2:$A$201)-MIN(ROW(Parts!$A$2:$A$201))+1))))))</f>
        <v/>
      </c>
      <c r="D123" s="19"/>
      <c r="E123" s="19"/>
      <c r="F123" s="19"/>
      <c r="G123" s="20"/>
      <c r="H123" s="15" t="str">
        <f>IF(COUNTA($A123:$B123,$D123:$G123)=0,"",IF(OR($A123="",$B123="",NOT(AND(ISNUMBER(G123),N(G123)&gt;=18264,N(G123)&lt;=73050))),"n/a",SUMPRODUCT(((Movements!$B$2:$B$1001="Used")+(Movements!$B$2:$B$1001="Transfer"))*(Movements!$E$2:$E$1001=$A123)*(Movements!$C$2:$C$1001=$B123)*(Movements!$A$2:$A$1001&gt;$G123),Movements!$D$2:$D$1001)))</f>
        <v/>
      </c>
      <c r="I123" s="15" t="str">
        <f>IF(COUNTA($A123:$B123,$D123:$G123)=0,"",IF(OR($A123="",$B123="",NOT(AND(ISNUMBER(G123),N(G123)&gt;=18264,N(G123)&lt;=73050))),"n/a",SUMPRODUCT(((Movements!$B$2:$B$1001="Restock")+(Movements!$B$2:$B$1001="Transfer"))*(Movements!$F$2:$F$1001=$A123)*(Movements!$C$2:$C$1001=$B123)*(Movements!$A$2:$A$1001&gt;$G123),Movements!$D$2:$D$1001)))</f>
        <v/>
      </c>
      <c r="J123" s="21" t="str">
        <f>IF(COUNTA($A123:$B123,$D123:$G123)=0,"",IF(OR(NOT(ISNUMBER($H123)),NOT(ISNUMBER($F123))),"n/a",$F123-$H123+$I123))</f>
        <v/>
      </c>
      <c r="K123" s="21" t="str">
        <f>IF(COUNTA($A123:$B123,$D123:$G123)=0,"",IF(OR(NOT(ISNUMBER($J123)),NOT(ISNUMBER($D123)),NOT(ISNUMBER($E123))),"n/a",IF($J123&lt;=$D123,$E123-$J123,0)))</f>
        <v/>
      </c>
      <c r="L123" s="16" t="str">
        <f>IF(COUNTA($A123:$B123,$D123:$G123)=0,"",IF(OR(NOT(ISNUMBER($J123)),NOT(ISNUMBER($D123)),NOT(ISNUMBER($E123))),"n/a",IF($J123&lt;0,"Check count",IF($J123&lt;=$D123,"Reorder",IF($J123&gt;$E123,"Over max","OK")))))</f>
        <v/>
      </c>
      <c r="M123" s="14" t="str">
        <f>IF(COUNTA($A123:$B123,$D123:$G123)=0,"",IF(OR($B123="",SUMPRODUCT(--(Parts!$A$2:$A$201=$B123))=0),"n/a",INDEX(Parts!$C$2:$C$201,SUMPRODUCT(MAX((Parts!$A$2:$A$201=$B123)*(ROW(Parts!$A$2:$A$201)-MIN(ROW(Parts!$A$2:$A$201))+1))))))</f>
        <v/>
      </c>
      <c r="N123" s="14" t="str">
        <f>IF(COUNTA($A123:$B123,$D123:$G123)=0,"",IF(AND(ISNUMBER($J123),ISNUMBER($M123)),$J123*$M123,"n/a"))</f>
        <v/>
      </c>
      <c r="O123" s="16" t="str">
        <f>IF(COUNTA($A123:$B123,$D123:$G123)=0,"",IF(OR($A123="",$B123="",SUMPRODUCT(--(Vans!$A$2:$A$51=$A123))=0,SUMPRODUCT(--(Parts!$A$2:$A$201=$B123))=0),"Check ID",IF(SUMPRODUCT(('Van Stock'!$A$2:$A$501=$A123)*('Van Stock'!$B$2:$B$501=$B123))&gt;1,"Duplicate line",IF(OR(NOT(AND(ISNUMBER(D123),N(D123)&gt;=0,N(D123)&lt;=10000,INT(N(D123))=N(D123))),NOT(AND(ISNUMBER(E123),N(E123)&gt;=0,N(E123)&lt;=10000,INT(N(E123))=N(E123))),N($D123)&gt;N($E123),NOT(AND(ISNUMBER(F123),N(F123)&gt;=0,N(F123)&lt;=100000,INT(N(F123))=N(F123))),NOT(AND(ISNUMBER(G123),N(G123)&gt;=18264,N(G123)&lt;=73050))),"Check inputs",IF(AND(ISNUMBER($J123),N($J123)&lt;0),"Check count","OK")))))</f>
        <v/>
      </c>
      <c r="P123" s="15" t="str">
        <f>IF(COUNTA($A123:$B123,$D123:$G123)=0,"",IF(OR($A123="",$B123="",NOT(AND(ISNUMBER(G123),N(G123)&gt;=18264,N(G123)&lt;=73050))),"n/a",SUMPRODUCT(((Movements!$B$2:$B$1001="Used"))*(Movements!$E$2:$E$1001=$A123)*(Movements!$C$2:$C$1001=$B123)*(Movements!$A$2:$A$1001&gt;$G123),Movements!$D$2:$D$1001)))</f>
        <v/>
      </c>
    </row>
    <row r="124" spans="1:16" x14ac:dyDescent="0.25">
      <c r="A124" s="12"/>
      <c r="B124" s="12"/>
      <c r="C124" s="18" t="str">
        <f>IF(COUNTA($A124:$B124,$D124:$G124)=0,"",IF(OR($B124="",SUMPRODUCT(--(Parts!$A$2:$A$201=$B124))=0),"n/a",INDEX(Parts!$B$2:$B$201,SUMPRODUCT(MAX((Parts!$A$2:$A$201=$B124)*(ROW(Parts!$A$2:$A$201)-MIN(ROW(Parts!$A$2:$A$201))+1))))))</f>
        <v/>
      </c>
      <c r="D124" s="19"/>
      <c r="E124" s="19"/>
      <c r="F124" s="19"/>
      <c r="G124" s="20"/>
      <c r="H124" s="15" t="str">
        <f>IF(COUNTA($A124:$B124,$D124:$G124)=0,"",IF(OR($A124="",$B124="",NOT(AND(ISNUMBER(G124),N(G124)&gt;=18264,N(G124)&lt;=73050))),"n/a",SUMPRODUCT(((Movements!$B$2:$B$1001="Used")+(Movements!$B$2:$B$1001="Transfer"))*(Movements!$E$2:$E$1001=$A124)*(Movements!$C$2:$C$1001=$B124)*(Movements!$A$2:$A$1001&gt;$G124),Movements!$D$2:$D$1001)))</f>
        <v/>
      </c>
      <c r="I124" s="15" t="str">
        <f>IF(COUNTA($A124:$B124,$D124:$G124)=0,"",IF(OR($A124="",$B124="",NOT(AND(ISNUMBER(G124),N(G124)&gt;=18264,N(G124)&lt;=73050))),"n/a",SUMPRODUCT(((Movements!$B$2:$B$1001="Restock")+(Movements!$B$2:$B$1001="Transfer"))*(Movements!$F$2:$F$1001=$A124)*(Movements!$C$2:$C$1001=$B124)*(Movements!$A$2:$A$1001&gt;$G124),Movements!$D$2:$D$1001)))</f>
        <v/>
      </c>
      <c r="J124" s="21" t="str">
        <f>IF(COUNTA($A124:$B124,$D124:$G124)=0,"",IF(OR(NOT(ISNUMBER($H124)),NOT(ISNUMBER($F124))),"n/a",$F124-$H124+$I124))</f>
        <v/>
      </c>
      <c r="K124" s="21" t="str">
        <f>IF(COUNTA($A124:$B124,$D124:$G124)=0,"",IF(OR(NOT(ISNUMBER($J124)),NOT(ISNUMBER($D124)),NOT(ISNUMBER($E124))),"n/a",IF($J124&lt;=$D124,$E124-$J124,0)))</f>
        <v/>
      </c>
      <c r="L124" s="16" t="str">
        <f>IF(COUNTA($A124:$B124,$D124:$G124)=0,"",IF(OR(NOT(ISNUMBER($J124)),NOT(ISNUMBER($D124)),NOT(ISNUMBER($E124))),"n/a",IF($J124&lt;0,"Check count",IF($J124&lt;=$D124,"Reorder",IF($J124&gt;$E124,"Over max","OK")))))</f>
        <v/>
      </c>
      <c r="M124" s="14" t="str">
        <f>IF(COUNTA($A124:$B124,$D124:$G124)=0,"",IF(OR($B124="",SUMPRODUCT(--(Parts!$A$2:$A$201=$B124))=0),"n/a",INDEX(Parts!$C$2:$C$201,SUMPRODUCT(MAX((Parts!$A$2:$A$201=$B124)*(ROW(Parts!$A$2:$A$201)-MIN(ROW(Parts!$A$2:$A$201))+1))))))</f>
        <v/>
      </c>
      <c r="N124" s="14" t="str">
        <f>IF(COUNTA($A124:$B124,$D124:$G124)=0,"",IF(AND(ISNUMBER($J124),ISNUMBER($M124)),$J124*$M124,"n/a"))</f>
        <v/>
      </c>
      <c r="O124" s="16" t="str">
        <f>IF(COUNTA($A124:$B124,$D124:$G124)=0,"",IF(OR($A124="",$B124="",SUMPRODUCT(--(Vans!$A$2:$A$51=$A124))=0,SUMPRODUCT(--(Parts!$A$2:$A$201=$B124))=0),"Check ID",IF(SUMPRODUCT(('Van Stock'!$A$2:$A$501=$A124)*('Van Stock'!$B$2:$B$501=$B124))&gt;1,"Duplicate line",IF(OR(NOT(AND(ISNUMBER(D124),N(D124)&gt;=0,N(D124)&lt;=10000,INT(N(D124))=N(D124))),NOT(AND(ISNUMBER(E124),N(E124)&gt;=0,N(E124)&lt;=10000,INT(N(E124))=N(E124))),N($D124)&gt;N($E124),NOT(AND(ISNUMBER(F124),N(F124)&gt;=0,N(F124)&lt;=100000,INT(N(F124))=N(F124))),NOT(AND(ISNUMBER(G124),N(G124)&gt;=18264,N(G124)&lt;=73050))),"Check inputs",IF(AND(ISNUMBER($J124),N($J124)&lt;0),"Check count","OK")))))</f>
        <v/>
      </c>
      <c r="P124" s="15" t="str">
        <f>IF(COUNTA($A124:$B124,$D124:$G124)=0,"",IF(OR($A124="",$B124="",NOT(AND(ISNUMBER(G124),N(G124)&gt;=18264,N(G124)&lt;=73050))),"n/a",SUMPRODUCT(((Movements!$B$2:$B$1001="Used"))*(Movements!$E$2:$E$1001=$A124)*(Movements!$C$2:$C$1001=$B124)*(Movements!$A$2:$A$1001&gt;$G124),Movements!$D$2:$D$1001)))</f>
        <v/>
      </c>
    </row>
    <row r="125" spans="1:16" x14ac:dyDescent="0.25">
      <c r="A125" s="12"/>
      <c r="B125" s="12"/>
      <c r="C125" s="18" t="str">
        <f>IF(COUNTA($A125:$B125,$D125:$G125)=0,"",IF(OR($B125="",SUMPRODUCT(--(Parts!$A$2:$A$201=$B125))=0),"n/a",INDEX(Parts!$B$2:$B$201,SUMPRODUCT(MAX((Parts!$A$2:$A$201=$B125)*(ROW(Parts!$A$2:$A$201)-MIN(ROW(Parts!$A$2:$A$201))+1))))))</f>
        <v/>
      </c>
      <c r="D125" s="19"/>
      <c r="E125" s="19"/>
      <c r="F125" s="19"/>
      <c r="G125" s="20"/>
      <c r="H125" s="15" t="str">
        <f>IF(COUNTA($A125:$B125,$D125:$G125)=0,"",IF(OR($A125="",$B125="",NOT(AND(ISNUMBER(G125),N(G125)&gt;=18264,N(G125)&lt;=73050))),"n/a",SUMPRODUCT(((Movements!$B$2:$B$1001="Used")+(Movements!$B$2:$B$1001="Transfer"))*(Movements!$E$2:$E$1001=$A125)*(Movements!$C$2:$C$1001=$B125)*(Movements!$A$2:$A$1001&gt;$G125),Movements!$D$2:$D$1001)))</f>
        <v/>
      </c>
      <c r="I125" s="15" t="str">
        <f>IF(COUNTA($A125:$B125,$D125:$G125)=0,"",IF(OR($A125="",$B125="",NOT(AND(ISNUMBER(G125),N(G125)&gt;=18264,N(G125)&lt;=73050))),"n/a",SUMPRODUCT(((Movements!$B$2:$B$1001="Restock")+(Movements!$B$2:$B$1001="Transfer"))*(Movements!$F$2:$F$1001=$A125)*(Movements!$C$2:$C$1001=$B125)*(Movements!$A$2:$A$1001&gt;$G125),Movements!$D$2:$D$1001)))</f>
        <v/>
      </c>
      <c r="J125" s="21" t="str">
        <f>IF(COUNTA($A125:$B125,$D125:$G125)=0,"",IF(OR(NOT(ISNUMBER($H125)),NOT(ISNUMBER($F125))),"n/a",$F125-$H125+$I125))</f>
        <v/>
      </c>
      <c r="K125" s="21" t="str">
        <f>IF(COUNTA($A125:$B125,$D125:$G125)=0,"",IF(OR(NOT(ISNUMBER($J125)),NOT(ISNUMBER($D125)),NOT(ISNUMBER($E125))),"n/a",IF($J125&lt;=$D125,$E125-$J125,0)))</f>
        <v/>
      </c>
      <c r="L125" s="16" t="str">
        <f>IF(COUNTA($A125:$B125,$D125:$G125)=0,"",IF(OR(NOT(ISNUMBER($J125)),NOT(ISNUMBER($D125)),NOT(ISNUMBER($E125))),"n/a",IF($J125&lt;0,"Check count",IF($J125&lt;=$D125,"Reorder",IF($J125&gt;$E125,"Over max","OK")))))</f>
        <v/>
      </c>
      <c r="M125" s="14" t="str">
        <f>IF(COUNTA($A125:$B125,$D125:$G125)=0,"",IF(OR($B125="",SUMPRODUCT(--(Parts!$A$2:$A$201=$B125))=0),"n/a",INDEX(Parts!$C$2:$C$201,SUMPRODUCT(MAX((Parts!$A$2:$A$201=$B125)*(ROW(Parts!$A$2:$A$201)-MIN(ROW(Parts!$A$2:$A$201))+1))))))</f>
        <v/>
      </c>
      <c r="N125" s="14" t="str">
        <f>IF(COUNTA($A125:$B125,$D125:$G125)=0,"",IF(AND(ISNUMBER($J125),ISNUMBER($M125)),$J125*$M125,"n/a"))</f>
        <v/>
      </c>
      <c r="O125" s="16" t="str">
        <f>IF(COUNTA($A125:$B125,$D125:$G125)=0,"",IF(OR($A125="",$B125="",SUMPRODUCT(--(Vans!$A$2:$A$51=$A125))=0,SUMPRODUCT(--(Parts!$A$2:$A$201=$B125))=0),"Check ID",IF(SUMPRODUCT(('Van Stock'!$A$2:$A$501=$A125)*('Van Stock'!$B$2:$B$501=$B125))&gt;1,"Duplicate line",IF(OR(NOT(AND(ISNUMBER(D125),N(D125)&gt;=0,N(D125)&lt;=10000,INT(N(D125))=N(D125))),NOT(AND(ISNUMBER(E125),N(E125)&gt;=0,N(E125)&lt;=10000,INT(N(E125))=N(E125))),N($D125)&gt;N($E125),NOT(AND(ISNUMBER(F125),N(F125)&gt;=0,N(F125)&lt;=100000,INT(N(F125))=N(F125))),NOT(AND(ISNUMBER(G125),N(G125)&gt;=18264,N(G125)&lt;=73050))),"Check inputs",IF(AND(ISNUMBER($J125),N($J125)&lt;0),"Check count","OK")))))</f>
        <v/>
      </c>
      <c r="P125" s="15" t="str">
        <f>IF(COUNTA($A125:$B125,$D125:$G125)=0,"",IF(OR($A125="",$B125="",NOT(AND(ISNUMBER(G125),N(G125)&gt;=18264,N(G125)&lt;=73050))),"n/a",SUMPRODUCT(((Movements!$B$2:$B$1001="Used"))*(Movements!$E$2:$E$1001=$A125)*(Movements!$C$2:$C$1001=$B125)*(Movements!$A$2:$A$1001&gt;$G125),Movements!$D$2:$D$1001)))</f>
        <v/>
      </c>
    </row>
    <row r="126" spans="1:16" x14ac:dyDescent="0.25">
      <c r="A126" s="12"/>
      <c r="B126" s="12"/>
      <c r="C126" s="18" t="str">
        <f>IF(COUNTA($A126:$B126,$D126:$G126)=0,"",IF(OR($B126="",SUMPRODUCT(--(Parts!$A$2:$A$201=$B126))=0),"n/a",INDEX(Parts!$B$2:$B$201,SUMPRODUCT(MAX((Parts!$A$2:$A$201=$B126)*(ROW(Parts!$A$2:$A$201)-MIN(ROW(Parts!$A$2:$A$201))+1))))))</f>
        <v/>
      </c>
      <c r="D126" s="19"/>
      <c r="E126" s="19"/>
      <c r="F126" s="19"/>
      <c r="G126" s="20"/>
      <c r="H126" s="15" t="str">
        <f>IF(COUNTA($A126:$B126,$D126:$G126)=0,"",IF(OR($A126="",$B126="",NOT(AND(ISNUMBER(G126),N(G126)&gt;=18264,N(G126)&lt;=73050))),"n/a",SUMPRODUCT(((Movements!$B$2:$B$1001="Used")+(Movements!$B$2:$B$1001="Transfer"))*(Movements!$E$2:$E$1001=$A126)*(Movements!$C$2:$C$1001=$B126)*(Movements!$A$2:$A$1001&gt;$G126),Movements!$D$2:$D$1001)))</f>
        <v/>
      </c>
      <c r="I126" s="15" t="str">
        <f>IF(COUNTA($A126:$B126,$D126:$G126)=0,"",IF(OR($A126="",$B126="",NOT(AND(ISNUMBER(G126),N(G126)&gt;=18264,N(G126)&lt;=73050))),"n/a",SUMPRODUCT(((Movements!$B$2:$B$1001="Restock")+(Movements!$B$2:$B$1001="Transfer"))*(Movements!$F$2:$F$1001=$A126)*(Movements!$C$2:$C$1001=$B126)*(Movements!$A$2:$A$1001&gt;$G126),Movements!$D$2:$D$1001)))</f>
        <v/>
      </c>
      <c r="J126" s="21" t="str">
        <f>IF(COUNTA($A126:$B126,$D126:$G126)=0,"",IF(OR(NOT(ISNUMBER($H126)),NOT(ISNUMBER($F126))),"n/a",$F126-$H126+$I126))</f>
        <v/>
      </c>
      <c r="K126" s="21" t="str">
        <f>IF(COUNTA($A126:$B126,$D126:$G126)=0,"",IF(OR(NOT(ISNUMBER($J126)),NOT(ISNUMBER($D126)),NOT(ISNUMBER($E126))),"n/a",IF($J126&lt;=$D126,$E126-$J126,0)))</f>
        <v/>
      </c>
      <c r="L126" s="16" t="str">
        <f>IF(COUNTA($A126:$B126,$D126:$G126)=0,"",IF(OR(NOT(ISNUMBER($J126)),NOT(ISNUMBER($D126)),NOT(ISNUMBER($E126))),"n/a",IF($J126&lt;0,"Check count",IF($J126&lt;=$D126,"Reorder",IF($J126&gt;$E126,"Over max","OK")))))</f>
        <v/>
      </c>
      <c r="M126" s="14" t="str">
        <f>IF(COUNTA($A126:$B126,$D126:$G126)=0,"",IF(OR($B126="",SUMPRODUCT(--(Parts!$A$2:$A$201=$B126))=0),"n/a",INDEX(Parts!$C$2:$C$201,SUMPRODUCT(MAX((Parts!$A$2:$A$201=$B126)*(ROW(Parts!$A$2:$A$201)-MIN(ROW(Parts!$A$2:$A$201))+1))))))</f>
        <v/>
      </c>
      <c r="N126" s="14" t="str">
        <f>IF(COUNTA($A126:$B126,$D126:$G126)=0,"",IF(AND(ISNUMBER($J126),ISNUMBER($M126)),$J126*$M126,"n/a"))</f>
        <v/>
      </c>
      <c r="O126" s="16" t="str">
        <f>IF(COUNTA($A126:$B126,$D126:$G126)=0,"",IF(OR($A126="",$B126="",SUMPRODUCT(--(Vans!$A$2:$A$51=$A126))=0,SUMPRODUCT(--(Parts!$A$2:$A$201=$B126))=0),"Check ID",IF(SUMPRODUCT(('Van Stock'!$A$2:$A$501=$A126)*('Van Stock'!$B$2:$B$501=$B126))&gt;1,"Duplicate line",IF(OR(NOT(AND(ISNUMBER(D126),N(D126)&gt;=0,N(D126)&lt;=10000,INT(N(D126))=N(D126))),NOT(AND(ISNUMBER(E126),N(E126)&gt;=0,N(E126)&lt;=10000,INT(N(E126))=N(E126))),N($D126)&gt;N($E126),NOT(AND(ISNUMBER(F126),N(F126)&gt;=0,N(F126)&lt;=100000,INT(N(F126))=N(F126))),NOT(AND(ISNUMBER(G126),N(G126)&gt;=18264,N(G126)&lt;=73050))),"Check inputs",IF(AND(ISNUMBER($J126),N($J126)&lt;0),"Check count","OK")))))</f>
        <v/>
      </c>
      <c r="P126" s="15" t="str">
        <f>IF(COUNTA($A126:$B126,$D126:$G126)=0,"",IF(OR($A126="",$B126="",NOT(AND(ISNUMBER(G126),N(G126)&gt;=18264,N(G126)&lt;=73050))),"n/a",SUMPRODUCT(((Movements!$B$2:$B$1001="Used"))*(Movements!$E$2:$E$1001=$A126)*(Movements!$C$2:$C$1001=$B126)*(Movements!$A$2:$A$1001&gt;$G126),Movements!$D$2:$D$1001)))</f>
        <v/>
      </c>
    </row>
    <row r="127" spans="1:16" x14ac:dyDescent="0.25">
      <c r="A127" s="12"/>
      <c r="B127" s="12"/>
      <c r="C127" s="18" t="str">
        <f>IF(COUNTA($A127:$B127,$D127:$G127)=0,"",IF(OR($B127="",SUMPRODUCT(--(Parts!$A$2:$A$201=$B127))=0),"n/a",INDEX(Parts!$B$2:$B$201,SUMPRODUCT(MAX((Parts!$A$2:$A$201=$B127)*(ROW(Parts!$A$2:$A$201)-MIN(ROW(Parts!$A$2:$A$201))+1))))))</f>
        <v/>
      </c>
      <c r="D127" s="19"/>
      <c r="E127" s="19"/>
      <c r="F127" s="19"/>
      <c r="G127" s="20"/>
      <c r="H127" s="15" t="str">
        <f>IF(COUNTA($A127:$B127,$D127:$G127)=0,"",IF(OR($A127="",$B127="",NOT(AND(ISNUMBER(G127),N(G127)&gt;=18264,N(G127)&lt;=73050))),"n/a",SUMPRODUCT(((Movements!$B$2:$B$1001="Used")+(Movements!$B$2:$B$1001="Transfer"))*(Movements!$E$2:$E$1001=$A127)*(Movements!$C$2:$C$1001=$B127)*(Movements!$A$2:$A$1001&gt;$G127),Movements!$D$2:$D$1001)))</f>
        <v/>
      </c>
      <c r="I127" s="15" t="str">
        <f>IF(COUNTA($A127:$B127,$D127:$G127)=0,"",IF(OR($A127="",$B127="",NOT(AND(ISNUMBER(G127),N(G127)&gt;=18264,N(G127)&lt;=73050))),"n/a",SUMPRODUCT(((Movements!$B$2:$B$1001="Restock")+(Movements!$B$2:$B$1001="Transfer"))*(Movements!$F$2:$F$1001=$A127)*(Movements!$C$2:$C$1001=$B127)*(Movements!$A$2:$A$1001&gt;$G127),Movements!$D$2:$D$1001)))</f>
        <v/>
      </c>
      <c r="J127" s="21" t="str">
        <f>IF(COUNTA($A127:$B127,$D127:$G127)=0,"",IF(OR(NOT(ISNUMBER($H127)),NOT(ISNUMBER($F127))),"n/a",$F127-$H127+$I127))</f>
        <v/>
      </c>
      <c r="K127" s="21" t="str">
        <f>IF(COUNTA($A127:$B127,$D127:$G127)=0,"",IF(OR(NOT(ISNUMBER($J127)),NOT(ISNUMBER($D127)),NOT(ISNUMBER($E127))),"n/a",IF($J127&lt;=$D127,$E127-$J127,0)))</f>
        <v/>
      </c>
      <c r="L127" s="16" t="str">
        <f>IF(COUNTA($A127:$B127,$D127:$G127)=0,"",IF(OR(NOT(ISNUMBER($J127)),NOT(ISNUMBER($D127)),NOT(ISNUMBER($E127))),"n/a",IF($J127&lt;0,"Check count",IF($J127&lt;=$D127,"Reorder",IF($J127&gt;$E127,"Over max","OK")))))</f>
        <v/>
      </c>
      <c r="M127" s="14" t="str">
        <f>IF(COUNTA($A127:$B127,$D127:$G127)=0,"",IF(OR($B127="",SUMPRODUCT(--(Parts!$A$2:$A$201=$B127))=0),"n/a",INDEX(Parts!$C$2:$C$201,SUMPRODUCT(MAX((Parts!$A$2:$A$201=$B127)*(ROW(Parts!$A$2:$A$201)-MIN(ROW(Parts!$A$2:$A$201))+1))))))</f>
        <v/>
      </c>
      <c r="N127" s="14" t="str">
        <f>IF(COUNTA($A127:$B127,$D127:$G127)=0,"",IF(AND(ISNUMBER($J127),ISNUMBER($M127)),$J127*$M127,"n/a"))</f>
        <v/>
      </c>
      <c r="O127" s="16" t="str">
        <f>IF(COUNTA($A127:$B127,$D127:$G127)=0,"",IF(OR($A127="",$B127="",SUMPRODUCT(--(Vans!$A$2:$A$51=$A127))=0,SUMPRODUCT(--(Parts!$A$2:$A$201=$B127))=0),"Check ID",IF(SUMPRODUCT(('Van Stock'!$A$2:$A$501=$A127)*('Van Stock'!$B$2:$B$501=$B127))&gt;1,"Duplicate line",IF(OR(NOT(AND(ISNUMBER(D127),N(D127)&gt;=0,N(D127)&lt;=10000,INT(N(D127))=N(D127))),NOT(AND(ISNUMBER(E127),N(E127)&gt;=0,N(E127)&lt;=10000,INT(N(E127))=N(E127))),N($D127)&gt;N($E127),NOT(AND(ISNUMBER(F127),N(F127)&gt;=0,N(F127)&lt;=100000,INT(N(F127))=N(F127))),NOT(AND(ISNUMBER(G127),N(G127)&gt;=18264,N(G127)&lt;=73050))),"Check inputs",IF(AND(ISNUMBER($J127),N($J127)&lt;0),"Check count","OK")))))</f>
        <v/>
      </c>
      <c r="P127" s="15" t="str">
        <f>IF(COUNTA($A127:$B127,$D127:$G127)=0,"",IF(OR($A127="",$B127="",NOT(AND(ISNUMBER(G127),N(G127)&gt;=18264,N(G127)&lt;=73050))),"n/a",SUMPRODUCT(((Movements!$B$2:$B$1001="Used"))*(Movements!$E$2:$E$1001=$A127)*(Movements!$C$2:$C$1001=$B127)*(Movements!$A$2:$A$1001&gt;$G127),Movements!$D$2:$D$1001)))</f>
        <v/>
      </c>
    </row>
    <row r="128" spans="1:16" x14ac:dyDescent="0.25">
      <c r="A128" s="12"/>
      <c r="B128" s="12"/>
      <c r="C128" s="18" t="str">
        <f>IF(COUNTA($A128:$B128,$D128:$G128)=0,"",IF(OR($B128="",SUMPRODUCT(--(Parts!$A$2:$A$201=$B128))=0),"n/a",INDEX(Parts!$B$2:$B$201,SUMPRODUCT(MAX((Parts!$A$2:$A$201=$B128)*(ROW(Parts!$A$2:$A$201)-MIN(ROW(Parts!$A$2:$A$201))+1))))))</f>
        <v/>
      </c>
      <c r="D128" s="19"/>
      <c r="E128" s="19"/>
      <c r="F128" s="19"/>
      <c r="G128" s="20"/>
      <c r="H128" s="15" t="str">
        <f>IF(COUNTA($A128:$B128,$D128:$G128)=0,"",IF(OR($A128="",$B128="",NOT(AND(ISNUMBER(G128),N(G128)&gt;=18264,N(G128)&lt;=73050))),"n/a",SUMPRODUCT(((Movements!$B$2:$B$1001="Used")+(Movements!$B$2:$B$1001="Transfer"))*(Movements!$E$2:$E$1001=$A128)*(Movements!$C$2:$C$1001=$B128)*(Movements!$A$2:$A$1001&gt;$G128),Movements!$D$2:$D$1001)))</f>
        <v/>
      </c>
      <c r="I128" s="15" t="str">
        <f>IF(COUNTA($A128:$B128,$D128:$G128)=0,"",IF(OR($A128="",$B128="",NOT(AND(ISNUMBER(G128),N(G128)&gt;=18264,N(G128)&lt;=73050))),"n/a",SUMPRODUCT(((Movements!$B$2:$B$1001="Restock")+(Movements!$B$2:$B$1001="Transfer"))*(Movements!$F$2:$F$1001=$A128)*(Movements!$C$2:$C$1001=$B128)*(Movements!$A$2:$A$1001&gt;$G128),Movements!$D$2:$D$1001)))</f>
        <v/>
      </c>
      <c r="J128" s="21" t="str">
        <f>IF(COUNTA($A128:$B128,$D128:$G128)=0,"",IF(OR(NOT(ISNUMBER($H128)),NOT(ISNUMBER($F128))),"n/a",$F128-$H128+$I128))</f>
        <v/>
      </c>
      <c r="K128" s="21" t="str">
        <f>IF(COUNTA($A128:$B128,$D128:$G128)=0,"",IF(OR(NOT(ISNUMBER($J128)),NOT(ISNUMBER($D128)),NOT(ISNUMBER($E128))),"n/a",IF($J128&lt;=$D128,$E128-$J128,0)))</f>
        <v/>
      </c>
      <c r="L128" s="16" t="str">
        <f>IF(COUNTA($A128:$B128,$D128:$G128)=0,"",IF(OR(NOT(ISNUMBER($J128)),NOT(ISNUMBER($D128)),NOT(ISNUMBER($E128))),"n/a",IF($J128&lt;0,"Check count",IF($J128&lt;=$D128,"Reorder",IF($J128&gt;$E128,"Over max","OK")))))</f>
        <v/>
      </c>
      <c r="M128" s="14" t="str">
        <f>IF(COUNTA($A128:$B128,$D128:$G128)=0,"",IF(OR($B128="",SUMPRODUCT(--(Parts!$A$2:$A$201=$B128))=0),"n/a",INDEX(Parts!$C$2:$C$201,SUMPRODUCT(MAX((Parts!$A$2:$A$201=$B128)*(ROW(Parts!$A$2:$A$201)-MIN(ROW(Parts!$A$2:$A$201))+1))))))</f>
        <v/>
      </c>
      <c r="N128" s="14" t="str">
        <f>IF(COUNTA($A128:$B128,$D128:$G128)=0,"",IF(AND(ISNUMBER($J128),ISNUMBER($M128)),$J128*$M128,"n/a"))</f>
        <v/>
      </c>
      <c r="O128" s="16" t="str">
        <f>IF(COUNTA($A128:$B128,$D128:$G128)=0,"",IF(OR($A128="",$B128="",SUMPRODUCT(--(Vans!$A$2:$A$51=$A128))=0,SUMPRODUCT(--(Parts!$A$2:$A$201=$B128))=0),"Check ID",IF(SUMPRODUCT(('Van Stock'!$A$2:$A$501=$A128)*('Van Stock'!$B$2:$B$501=$B128))&gt;1,"Duplicate line",IF(OR(NOT(AND(ISNUMBER(D128),N(D128)&gt;=0,N(D128)&lt;=10000,INT(N(D128))=N(D128))),NOT(AND(ISNUMBER(E128),N(E128)&gt;=0,N(E128)&lt;=10000,INT(N(E128))=N(E128))),N($D128)&gt;N($E128),NOT(AND(ISNUMBER(F128),N(F128)&gt;=0,N(F128)&lt;=100000,INT(N(F128))=N(F128))),NOT(AND(ISNUMBER(G128),N(G128)&gt;=18264,N(G128)&lt;=73050))),"Check inputs",IF(AND(ISNUMBER($J128),N($J128)&lt;0),"Check count","OK")))))</f>
        <v/>
      </c>
      <c r="P128" s="15" t="str">
        <f>IF(COUNTA($A128:$B128,$D128:$G128)=0,"",IF(OR($A128="",$B128="",NOT(AND(ISNUMBER(G128),N(G128)&gt;=18264,N(G128)&lt;=73050))),"n/a",SUMPRODUCT(((Movements!$B$2:$B$1001="Used"))*(Movements!$E$2:$E$1001=$A128)*(Movements!$C$2:$C$1001=$B128)*(Movements!$A$2:$A$1001&gt;$G128),Movements!$D$2:$D$1001)))</f>
        <v/>
      </c>
    </row>
    <row r="129" spans="1:16" x14ac:dyDescent="0.25">
      <c r="A129" s="12"/>
      <c r="B129" s="12"/>
      <c r="C129" s="18" t="str">
        <f>IF(COUNTA($A129:$B129,$D129:$G129)=0,"",IF(OR($B129="",SUMPRODUCT(--(Parts!$A$2:$A$201=$B129))=0),"n/a",INDEX(Parts!$B$2:$B$201,SUMPRODUCT(MAX((Parts!$A$2:$A$201=$B129)*(ROW(Parts!$A$2:$A$201)-MIN(ROW(Parts!$A$2:$A$201))+1))))))</f>
        <v/>
      </c>
      <c r="D129" s="19"/>
      <c r="E129" s="19"/>
      <c r="F129" s="19"/>
      <c r="G129" s="20"/>
      <c r="H129" s="15" t="str">
        <f>IF(COUNTA($A129:$B129,$D129:$G129)=0,"",IF(OR($A129="",$B129="",NOT(AND(ISNUMBER(G129),N(G129)&gt;=18264,N(G129)&lt;=73050))),"n/a",SUMPRODUCT(((Movements!$B$2:$B$1001="Used")+(Movements!$B$2:$B$1001="Transfer"))*(Movements!$E$2:$E$1001=$A129)*(Movements!$C$2:$C$1001=$B129)*(Movements!$A$2:$A$1001&gt;$G129),Movements!$D$2:$D$1001)))</f>
        <v/>
      </c>
      <c r="I129" s="15" t="str">
        <f>IF(COUNTA($A129:$B129,$D129:$G129)=0,"",IF(OR($A129="",$B129="",NOT(AND(ISNUMBER(G129),N(G129)&gt;=18264,N(G129)&lt;=73050))),"n/a",SUMPRODUCT(((Movements!$B$2:$B$1001="Restock")+(Movements!$B$2:$B$1001="Transfer"))*(Movements!$F$2:$F$1001=$A129)*(Movements!$C$2:$C$1001=$B129)*(Movements!$A$2:$A$1001&gt;$G129),Movements!$D$2:$D$1001)))</f>
        <v/>
      </c>
      <c r="J129" s="21" t="str">
        <f>IF(COUNTA($A129:$B129,$D129:$G129)=0,"",IF(OR(NOT(ISNUMBER($H129)),NOT(ISNUMBER($F129))),"n/a",$F129-$H129+$I129))</f>
        <v/>
      </c>
      <c r="K129" s="21" t="str">
        <f>IF(COUNTA($A129:$B129,$D129:$G129)=0,"",IF(OR(NOT(ISNUMBER($J129)),NOT(ISNUMBER($D129)),NOT(ISNUMBER($E129))),"n/a",IF($J129&lt;=$D129,$E129-$J129,0)))</f>
        <v/>
      </c>
      <c r="L129" s="16" t="str">
        <f>IF(COUNTA($A129:$B129,$D129:$G129)=0,"",IF(OR(NOT(ISNUMBER($J129)),NOT(ISNUMBER($D129)),NOT(ISNUMBER($E129))),"n/a",IF($J129&lt;0,"Check count",IF($J129&lt;=$D129,"Reorder",IF($J129&gt;$E129,"Over max","OK")))))</f>
        <v/>
      </c>
      <c r="M129" s="14" t="str">
        <f>IF(COUNTA($A129:$B129,$D129:$G129)=0,"",IF(OR($B129="",SUMPRODUCT(--(Parts!$A$2:$A$201=$B129))=0),"n/a",INDEX(Parts!$C$2:$C$201,SUMPRODUCT(MAX((Parts!$A$2:$A$201=$B129)*(ROW(Parts!$A$2:$A$201)-MIN(ROW(Parts!$A$2:$A$201))+1))))))</f>
        <v/>
      </c>
      <c r="N129" s="14" t="str">
        <f>IF(COUNTA($A129:$B129,$D129:$G129)=0,"",IF(AND(ISNUMBER($J129),ISNUMBER($M129)),$J129*$M129,"n/a"))</f>
        <v/>
      </c>
      <c r="O129" s="16" t="str">
        <f>IF(COUNTA($A129:$B129,$D129:$G129)=0,"",IF(OR($A129="",$B129="",SUMPRODUCT(--(Vans!$A$2:$A$51=$A129))=0,SUMPRODUCT(--(Parts!$A$2:$A$201=$B129))=0),"Check ID",IF(SUMPRODUCT(('Van Stock'!$A$2:$A$501=$A129)*('Van Stock'!$B$2:$B$501=$B129))&gt;1,"Duplicate line",IF(OR(NOT(AND(ISNUMBER(D129),N(D129)&gt;=0,N(D129)&lt;=10000,INT(N(D129))=N(D129))),NOT(AND(ISNUMBER(E129),N(E129)&gt;=0,N(E129)&lt;=10000,INT(N(E129))=N(E129))),N($D129)&gt;N($E129),NOT(AND(ISNUMBER(F129),N(F129)&gt;=0,N(F129)&lt;=100000,INT(N(F129))=N(F129))),NOT(AND(ISNUMBER(G129),N(G129)&gt;=18264,N(G129)&lt;=73050))),"Check inputs",IF(AND(ISNUMBER($J129),N($J129)&lt;0),"Check count","OK")))))</f>
        <v/>
      </c>
      <c r="P129" s="15" t="str">
        <f>IF(COUNTA($A129:$B129,$D129:$G129)=0,"",IF(OR($A129="",$B129="",NOT(AND(ISNUMBER(G129),N(G129)&gt;=18264,N(G129)&lt;=73050))),"n/a",SUMPRODUCT(((Movements!$B$2:$B$1001="Used"))*(Movements!$E$2:$E$1001=$A129)*(Movements!$C$2:$C$1001=$B129)*(Movements!$A$2:$A$1001&gt;$G129),Movements!$D$2:$D$1001)))</f>
        <v/>
      </c>
    </row>
    <row r="130" spans="1:16" x14ac:dyDescent="0.25">
      <c r="A130" s="12"/>
      <c r="B130" s="12"/>
      <c r="C130" s="18" t="str">
        <f>IF(COUNTA($A130:$B130,$D130:$G130)=0,"",IF(OR($B130="",SUMPRODUCT(--(Parts!$A$2:$A$201=$B130))=0),"n/a",INDEX(Parts!$B$2:$B$201,SUMPRODUCT(MAX((Parts!$A$2:$A$201=$B130)*(ROW(Parts!$A$2:$A$201)-MIN(ROW(Parts!$A$2:$A$201))+1))))))</f>
        <v/>
      </c>
      <c r="D130" s="19"/>
      <c r="E130" s="19"/>
      <c r="F130" s="19"/>
      <c r="G130" s="20"/>
      <c r="H130" s="15" t="str">
        <f>IF(COUNTA($A130:$B130,$D130:$G130)=0,"",IF(OR($A130="",$B130="",NOT(AND(ISNUMBER(G130),N(G130)&gt;=18264,N(G130)&lt;=73050))),"n/a",SUMPRODUCT(((Movements!$B$2:$B$1001="Used")+(Movements!$B$2:$B$1001="Transfer"))*(Movements!$E$2:$E$1001=$A130)*(Movements!$C$2:$C$1001=$B130)*(Movements!$A$2:$A$1001&gt;$G130),Movements!$D$2:$D$1001)))</f>
        <v/>
      </c>
      <c r="I130" s="15" t="str">
        <f>IF(COUNTA($A130:$B130,$D130:$G130)=0,"",IF(OR($A130="",$B130="",NOT(AND(ISNUMBER(G130),N(G130)&gt;=18264,N(G130)&lt;=73050))),"n/a",SUMPRODUCT(((Movements!$B$2:$B$1001="Restock")+(Movements!$B$2:$B$1001="Transfer"))*(Movements!$F$2:$F$1001=$A130)*(Movements!$C$2:$C$1001=$B130)*(Movements!$A$2:$A$1001&gt;$G130),Movements!$D$2:$D$1001)))</f>
        <v/>
      </c>
      <c r="J130" s="21" t="str">
        <f>IF(COUNTA($A130:$B130,$D130:$G130)=0,"",IF(OR(NOT(ISNUMBER($H130)),NOT(ISNUMBER($F130))),"n/a",$F130-$H130+$I130))</f>
        <v/>
      </c>
      <c r="K130" s="21" t="str">
        <f>IF(COUNTA($A130:$B130,$D130:$G130)=0,"",IF(OR(NOT(ISNUMBER($J130)),NOT(ISNUMBER($D130)),NOT(ISNUMBER($E130))),"n/a",IF($J130&lt;=$D130,$E130-$J130,0)))</f>
        <v/>
      </c>
      <c r="L130" s="16" t="str">
        <f>IF(COUNTA($A130:$B130,$D130:$G130)=0,"",IF(OR(NOT(ISNUMBER($J130)),NOT(ISNUMBER($D130)),NOT(ISNUMBER($E130))),"n/a",IF($J130&lt;0,"Check count",IF($J130&lt;=$D130,"Reorder",IF($J130&gt;$E130,"Over max","OK")))))</f>
        <v/>
      </c>
      <c r="M130" s="14" t="str">
        <f>IF(COUNTA($A130:$B130,$D130:$G130)=0,"",IF(OR($B130="",SUMPRODUCT(--(Parts!$A$2:$A$201=$B130))=0),"n/a",INDEX(Parts!$C$2:$C$201,SUMPRODUCT(MAX((Parts!$A$2:$A$201=$B130)*(ROW(Parts!$A$2:$A$201)-MIN(ROW(Parts!$A$2:$A$201))+1))))))</f>
        <v/>
      </c>
      <c r="N130" s="14" t="str">
        <f>IF(COUNTA($A130:$B130,$D130:$G130)=0,"",IF(AND(ISNUMBER($J130),ISNUMBER($M130)),$J130*$M130,"n/a"))</f>
        <v/>
      </c>
      <c r="O130" s="16" t="str">
        <f>IF(COUNTA($A130:$B130,$D130:$G130)=0,"",IF(OR($A130="",$B130="",SUMPRODUCT(--(Vans!$A$2:$A$51=$A130))=0,SUMPRODUCT(--(Parts!$A$2:$A$201=$B130))=0),"Check ID",IF(SUMPRODUCT(('Van Stock'!$A$2:$A$501=$A130)*('Van Stock'!$B$2:$B$501=$B130))&gt;1,"Duplicate line",IF(OR(NOT(AND(ISNUMBER(D130),N(D130)&gt;=0,N(D130)&lt;=10000,INT(N(D130))=N(D130))),NOT(AND(ISNUMBER(E130),N(E130)&gt;=0,N(E130)&lt;=10000,INT(N(E130))=N(E130))),N($D130)&gt;N($E130),NOT(AND(ISNUMBER(F130),N(F130)&gt;=0,N(F130)&lt;=100000,INT(N(F130))=N(F130))),NOT(AND(ISNUMBER(G130),N(G130)&gt;=18264,N(G130)&lt;=73050))),"Check inputs",IF(AND(ISNUMBER($J130),N($J130)&lt;0),"Check count","OK")))))</f>
        <v/>
      </c>
      <c r="P130" s="15" t="str">
        <f>IF(COUNTA($A130:$B130,$D130:$G130)=0,"",IF(OR($A130="",$B130="",NOT(AND(ISNUMBER(G130),N(G130)&gt;=18264,N(G130)&lt;=73050))),"n/a",SUMPRODUCT(((Movements!$B$2:$B$1001="Used"))*(Movements!$E$2:$E$1001=$A130)*(Movements!$C$2:$C$1001=$B130)*(Movements!$A$2:$A$1001&gt;$G130),Movements!$D$2:$D$1001)))</f>
        <v/>
      </c>
    </row>
    <row r="131" spans="1:16" x14ac:dyDescent="0.25">
      <c r="A131" s="12"/>
      <c r="B131" s="12"/>
      <c r="C131" s="18" t="str">
        <f>IF(COUNTA($A131:$B131,$D131:$G131)=0,"",IF(OR($B131="",SUMPRODUCT(--(Parts!$A$2:$A$201=$B131))=0),"n/a",INDEX(Parts!$B$2:$B$201,SUMPRODUCT(MAX((Parts!$A$2:$A$201=$B131)*(ROW(Parts!$A$2:$A$201)-MIN(ROW(Parts!$A$2:$A$201))+1))))))</f>
        <v/>
      </c>
      <c r="D131" s="19"/>
      <c r="E131" s="19"/>
      <c r="F131" s="19"/>
      <c r="G131" s="20"/>
      <c r="H131" s="15" t="str">
        <f>IF(COUNTA($A131:$B131,$D131:$G131)=0,"",IF(OR($A131="",$B131="",NOT(AND(ISNUMBER(G131),N(G131)&gt;=18264,N(G131)&lt;=73050))),"n/a",SUMPRODUCT(((Movements!$B$2:$B$1001="Used")+(Movements!$B$2:$B$1001="Transfer"))*(Movements!$E$2:$E$1001=$A131)*(Movements!$C$2:$C$1001=$B131)*(Movements!$A$2:$A$1001&gt;$G131),Movements!$D$2:$D$1001)))</f>
        <v/>
      </c>
      <c r="I131" s="15" t="str">
        <f>IF(COUNTA($A131:$B131,$D131:$G131)=0,"",IF(OR($A131="",$B131="",NOT(AND(ISNUMBER(G131),N(G131)&gt;=18264,N(G131)&lt;=73050))),"n/a",SUMPRODUCT(((Movements!$B$2:$B$1001="Restock")+(Movements!$B$2:$B$1001="Transfer"))*(Movements!$F$2:$F$1001=$A131)*(Movements!$C$2:$C$1001=$B131)*(Movements!$A$2:$A$1001&gt;$G131),Movements!$D$2:$D$1001)))</f>
        <v/>
      </c>
      <c r="J131" s="21" t="str">
        <f>IF(COUNTA($A131:$B131,$D131:$G131)=0,"",IF(OR(NOT(ISNUMBER($H131)),NOT(ISNUMBER($F131))),"n/a",$F131-$H131+$I131))</f>
        <v/>
      </c>
      <c r="K131" s="21" t="str">
        <f>IF(COUNTA($A131:$B131,$D131:$G131)=0,"",IF(OR(NOT(ISNUMBER($J131)),NOT(ISNUMBER($D131)),NOT(ISNUMBER($E131))),"n/a",IF($J131&lt;=$D131,$E131-$J131,0)))</f>
        <v/>
      </c>
      <c r="L131" s="16" t="str">
        <f>IF(COUNTA($A131:$B131,$D131:$G131)=0,"",IF(OR(NOT(ISNUMBER($J131)),NOT(ISNUMBER($D131)),NOT(ISNUMBER($E131))),"n/a",IF($J131&lt;0,"Check count",IF($J131&lt;=$D131,"Reorder",IF($J131&gt;$E131,"Over max","OK")))))</f>
        <v/>
      </c>
      <c r="M131" s="14" t="str">
        <f>IF(COUNTA($A131:$B131,$D131:$G131)=0,"",IF(OR($B131="",SUMPRODUCT(--(Parts!$A$2:$A$201=$B131))=0),"n/a",INDEX(Parts!$C$2:$C$201,SUMPRODUCT(MAX((Parts!$A$2:$A$201=$B131)*(ROW(Parts!$A$2:$A$201)-MIN(ROW(Parts!$A$2:$A$201))+1))))))</f>
        <v/>
      </c>
      <c r="N131" s="14" t="str">
        <f>IF(COUNTA($A131:$B131,$D131:$G131)=0,"",IF(AND(ISNUMBER($J131),ISNUMBER($M131)),$J131*$M131,"n/a"))</f>
        <v/>
      </c>
      <c r="O131" s="16" t="str">
        <f>IF(COUNTA($A131:$B131,$D131:$G131)=0,"",IF(OR($A131="",$B131="",SUMPRODUCT(--(Vans!$A$2:$A$51=$A131))=0,SUMPRODUCT(--(Parts!$A$2:$A$201=$B131))=0),"Check ID",IF(SUMPRODUCT(('Van Stock'!$A$2:$A$501=$A131)*('Van Stock'!$B$2:$B$501=$B131))&gt;1,"Duplicate line",IF(OR(NOT(AND(ISNUMBER(D131),N(D131)&gt;=0,N(D131)&lt;=10000,INT(N(D131))=N(D131))),NOT(AND(ISNUMBER(E131),N(E131)&gt;=0,N(E131)&lt;=10000,INT(N(E131))=N(E131))),N($D131)&gt;N($E131),NOT(AND(ISNUMBER(F131),N(F131)&gt;=0,N(F131)&lt;=100000,INT(N(F131))=N(F131))),NOT(AND(ISNUMBER(G131),N(G131)&gt;=18264,N(G131)&lt;=73050))),"Check inputs",IF(AND(ISNUMBER($J131),N($J131)&lt;0),"Check count","OK")))))</f>
        <v/>
      </c>
      <c r="P131" s="15" t="str">
        <f>IF(COUNTA($A131:$B131,$D131:$G131)=0,"",IF(OR($A131="",$B131="",NOT(AND(ISNUMBER(G131),N(G131)&gt;=18264,N(G131)&lt;=73050))),"n/a",SUMPRODUCT(((Movements!$B$2:$B$1001="Used"))*(Movements!$E$2:$E$1001=$A131)*(Movements!$C$2:$C$1001=$B131)*(Movements!$A$2:$A$1001&gt;$G131),Movements!$D$2:$D$1001)))</f>
        <v/>
      </c>
    </row>
    <row r="132" spans="1:16" x14ac:dyDescent="0.25">
      <c r="A132" s="12"/>
      <c r="B132" s="12"/>
      <c r="C132" s="18" t="str">
        <f>IF(COUNTA($A132:$B132,$D132:$G132)=0,"",IF(OR($B132="",SUMPRODUCT(--(Parts!$A$2:$A$201=$B132))=0),"n/a",INDEX(Parts!$B$2:$B$201,SUMPRODUCT(MAX((Parts!$A$2:$A$201=$B132)*(ROW(Parts!$A$2:$A$201)-MIN(ROW(Parts!$A$2:$A$201))+1))))))</f>
        <v/>
      </c>
      <c r="D132" s="19"/>
      <c r="E132" s="19"/>
      <c r="F132" s="19"/>
      <c r="G132" s="20"/>
      <c r="H132" s="15" t="str">
        <f>IF(COUNTA($A132:$B132,$D132:$G132)=0,"",IF(OR($A132="",$B132="",NOT(AND(ISNUMBER(G132),N(G132)&gt;=18264,N(G132)&lt;=73050))),"n/a",SUMPRODUCT(((Movements!$B$2:$B$1001="Used")+(Movements!$B$2:$B$1001="Transfer"))*(Movements!$E$2:$E$1001=$A132)*(Movements!$C$2:$C$1001=$B132)*(Movements!$A$2:$A$1001&gt;$G132),Movements!$D$2:$D$1001)))</f>
        <v/>
      </c>
      <c r="I132" s="15" t="str">
        <f>IF(COUNTA($A132:$B132,$D132:$G132)=0,"",IF(OR($A132="",$B132="",NOT(AND(ISNUMBER(G132),N(G132)&gt;=18264,N(G132)&lt;=73050))),"n/a",SUMPRODUCT(((Movements!$B$2:$B$1001="Restock")+(Movements!$B$2:$B$1001="Transfer"))*(Movements!$F$2:$F$1001=$A132)*(Movements!$C$2:$C$1001=$B132)*(Movements!$A$2:$A$1001&gt;$G132),Movements!$D$2:$D$1001)))</f>
        <v/>
      </c>
      <c r="J132" s="21" t="str">
        <f>IF(COUNTA($A132:$B132,$D132:$G132)=0,"",IF(OR(NOT(ISNUMBER($H132)),NOT(ISNUMBER($F132))),"n/a",$F132-$H132+$I132))</f>
        <v/>
      </c>
      <c r="K132" s="21" t="str">
        <f>IF(COUNTA($A132:$B132,$D132:$G132)=0,"",IF(OR(NOT(ISNUMBER($J132)),NOT(ISNUMBER($D132)),NOT(ISNUMBER($E132))),"n/a",IF($J132&lt;=$D132,$E132-$J132,0)))</f>
        <v/>
      </c>
      <c r="L132" s="16" t="str">
        <f>IF(COUNTA($A132:$B132,$D132:$G132)=0,"",IF(OR(NOT(ISNUMBER($J132)),NOT(ISNUMBER($D132)),NOT(ISNUMBER($E132))),"n/a",IF($J132&lt;0,"Check count",IF($J132&lt;=$D132,"Reorder",IF($J132&gt;$E132,"Over max","OK")))))</f>
        <v/>
      </c>
      <c r="M132" s="14" t="str">
        <f>IF(COUNTA($A132:$B132,$D132:$G132)=0,"",IF(OR($B132="",SUMPRODUCT(--(Parts!$A$2:$A$201=$B132))=0),"n/a",INDEX(Parts!$C$2:$C$201,SUMPRODUCT(MAX((Parts!$A$2:$A$201=$B132)*(ROW(Parts!$A$2:$A$201)-MIN(ROW(Parts!$A$2:$A$201))+1))))))</f>
        <v/>
      </c>
      <c r="N132" s="14" t="str">
        <f>IF(COUNTA($A132:$B132,$D132:$G132)=0,"",IF(AND(ISNUMBER($J132),ISNUMBER($M132)),$J132*$M132,"n/a"))</f>
        <v/>
      </c>
      <c r="O132" s="16" t="str">
        <f>IF(COUNTA($A132:$B132,$D132:$G132)=0,"",IF(OR($A132="",$B132="",SUMPRODUCT(--(Vans!$A$2:$A$51=$A132))=0,SUMPRODUCT(--(Parts!$A$2:$A$201=$B132))=0),"Check ID",IF(SUMPRODUCT(('Van Stock'!$A$2:$A$501=$A132)*('Van Stock'!$B$2:$B$501=$B132))&gt;1,"Duplicate line",IF(OR(NOT(AND(ISNUMBER(D132),N(D132)&gt;=0,N(D132)&lt;=10000,INT(N(D132))=N(D132))),NOT(AND(ISNUMBER(E132),N(E132)&gt;=0,N(E132)&lt;=10000,INT(N(E132))=N(E132))),N($D132)&gt;N($E132),NOT(AND(ISNUMBER(F132),N(F132)&gt;=0,N(F132)&lt;=100000,INT(N(F132))=N(F132))),NOT(AND(ISNUMBER(G132),N(G132)&gt;=18264,N(G132)&lt;=73050))),"Check inputs",IF(AND(ISNUMBER($J132),N($J132)&lt;0),"Check count","OK")))))</f>
        <v/>
      </c>
      <c r="P132" s="15" t="str">
        <f>IF(COUNTA($A132:$B132,$D132:$G132)=0,"",IF(OR($A132="",$B132="",NOT(AND(ISNUMBER(G132),N(G132)&gt;=18264,N(G132)&lt;=73050))),"n/a",SUMPRODUCT(((Movements!$B$2:$B$1001="Used"))*(Movements!$E$2:$E$1001=$A132)*(Movements!$C$2:$C$1001=$B132)*(Movements!$A$2:$A$1001&gt;$G132),Movements!$D$2:$D$1001)))</f>
        <v/>
      </c>
    </row>
    <row r="133" spans="1:16" x14ac:dyDescent="0.25">
      <c r="A133" s="12"/>
      <c r="B133" s="12"/>
      <c r="C133" s="18" t="str">
        <f>IF(COUNTA($A133:$B133,$D133:$G133)=0,"",IF(OR($B133="",SUMPRODUCT(--(Parts!$A$2:$A$201=$B133))=0),"n/a",INDEX(Parts!$B$2:$B$201,SUMPRODUCT(MAX((Parts!$A$2:$A$201=$B133)*(ROW(Parts!$A$2:$A$201)-MIN(ROW(Parts!$A$2:$A$201))+1))))))</f>
        <v/>
      </c>
      <c r="D133" s="19"/>
      <c r="E133" s="19"/>
      <c r="F133" s="19"/>
      <c r="G133" s="20"/>
      <c r="H133" s="15" t="str">
        <f>IF(COUNTA($A133:$B133,$D133:$G133)=0,"",IF(OR($A133="",$B133="",NOT(AND(ISNUMBER(G133),N(G133)&gt;=18264,N(G133)&lt;=73050))),"n/a",SUMPRODUCT(((Movements!$B$2:$B$1001="Used")+(Movements!$B$2:$B$1001="Transfer"))*(Movements!$E$2:$E$1001=$A133)*(Movements!$C$2:$C$1001=$B133)*(Movements!$A$2:$A$1001&gt;$G133),Movements!$D$2:$D$1001)))</f>
        <v/>
      </c>
      <c r="I133" s="15" t="str">
        <f>IF(COUNTA($A133:$B133,$D133:$G133)=0,"",IF(OR($A133="",$B133="",NOT(AND(ISNUMBER(G133),N(G133)&gt;=18264,N(G133)&lt;=73050))),"n/a",SUMPRODUCT(((Movements!$B$2:$B$1001="Restock")+(Movements!$B$2:$B$1001="Transfer"))*(Movements!$F$2:$F$1001=$A133)*(Movements!$C$2:$C$1001=$B133)*(Movements!$A$2:$A$1001&gt;$G133),Movements!$D$2:$D$1001)))</f>
        <v/>
      </c>
      <c r="J133" s="21" t="str">
        <f>IF(COUNTA($A133:$B133,$D133:$G133)=0,"",IF(OR(NOT(ISNUMBER($H133)),NOT(ISNUMBER($F133))),"n/a",$F133-$H133+$I133))</f>
        <v/>
      </c>
      <c r="K133" s="21" t="str">
        <f>IF(COUNTA($A133:$B133,$D133:$G133)=0,"",IF(OR(NOT(ISNUMBER($J133)),NOT(ISNUMBER($D133)),NOT(ISNUMBER($E133))),"n/a",IF($J133&lt;=$D133,$E133-$J133,0)))</f>
        <v/>
      </c>
      <c r="L133" s="16" t="str">
        <f>IF(COUNTA($A133:$B133,$D133:$G133)=0,"",IF(OR(NOT(ISNUMBER($J133)),NOT(ISNUMBER($D133)),NOT(ISNUMBER($E133))),"n/a",IF($J133&lt;0,"Check count",IF($J133&lt;=$D133,"Reorder",IF($J133&gt;$E133,"Over max","OK")))))</f>
        <v/>
      </c>
      <c r="M133" s="14" t="str">
        <f>IF(COUNTA($A133:$B133,$D133:$G133)=0,"",IF(OR($B133="",SUMPRODUCT(--(Parts!$A$2:$A$201=$B133))=0),"n/a",INDEX(Parts!$C$2:$C$201,SUMPRODUCT(MAX((Parts!$A$2:$A$201=$B133)*(ROW(Parts!$A$2:$A$201)-MIN(ROW(Parts!$A$2:$A$201))+1))))))</f>
        <v/>
      </c>
      <c r="N133" s="14" t="str">
        <f>IF(COUNTA($A133:$B133,$D133:$G133)=0,"",IF(AND(ISNUMBER($J133),ISNUMBER($M133)),$J133*$M133,"n/a"))</f>
        <v/>
      </c>
      <c r="O133" s="16" t="str">
        <f>IF(COUNTA($A133:$B133,$D133:$G133)=0,"",IF(OR($A133="",$B133="",SUMPRODUCT(--(Vans!$A$2:$A$51=$A133))=0,SUMPRODUCT(--(Parts!$A$2:$A$201=$B133))=0),"Check ID",IF(SUMPRODUCT(('Van Stock'!$A$2:$A$501=$A133)*('Van Stock'!$B$2:$B$501=$B133))&gt;1,"Duplicate line",IF(OR(NOT(AND(ISNUMBER(D133),N(D133)&gt;=0,N(D133)&lt;=10000,INT(N(D133))=N(D133))),NOT(AND(ISNUMBER(E133),N(E133)&gt;=0,N(E133)&lt;=10000,INT(N(E133))=N(E133))),N($D133)&gt;N($E133),NOT(AND(ISNUMBER(F133),N(F133)&gt;=0,N(F133)&lt;=100000,INT(N(F133))=N(F133))),NOT(AND(ISNUMBER(G133),N(G133)&gt;=18264,N(G133)&lt;=73050))),"Check inputs",IF(AND(ISNUMBER($J133),N($J133)&lt;0),"Check count","OK")))))</f>
        <v/>
      </c>
      <c r="P133" s="15" t="str">
        <f>IF(COUNTA($A133:$B133,$D133:$G133)=0,"",IF(OR($A133="",$B133="",NOT(AND(ISNUMBER(G133),N(G133)&gt;=18264,N(G133)&lt;=73050))),"n/a",SUMPRODUCT(((Movements!$B$2:$B$1001="Used"))*(Movements!$E$2:$E$1001=$A133)*(Movements!$C$2:$C$1001=$B133)*(Movements!$A$2:$A$1001&gt;$G133),Movements!$D$2:$D$1001)))</f>
        <v/>
      </c>
    </row>
    <row r="134" spans="1:16" x14ac:dyDescent="0.25">
      <c r="A134" s="12"/>
      <c r="B134" s="12"/>
      <c r="C134" s="18" t="str">
        <f>IF(COUNTA($A134:$B134,$D134:$G134)=0,"",IF(OR($B134="",SUMPRODUCT(--(Parts!$A$2:$A$201=$B134))=0),"n/a",INDEX(Parts!$B$2:$B$201,SUMPRODUCT(MAX((Parts!$A$2:$A$201=$B134)*(ROW(Parts!$A$2:$A$201)-MIN(ROW(Parts!$A$2:$A$201))+1))))))</f>
        <v/>
      </c>
      <c r="D134" s="19"/>
      <c r="E134" s="19"/>
      <c r="F134" s="19"/>
      <c r="G134" s="20"/>
      <c r="H134" s="15" t="str">
        <f>IF(COUNTA($A134:$B134,$D134:$G134)=0,"",IF(OR($A134="",$B134="",NOT(AND(ISNUMBER(G134),N(G134)&gt;=18264,N(G134)&lt;=73050))),"n/a",SUMPRODUCT(((Movements!$B$2:$B$1001="Used")+(Movements!$B$2:$B$1001="Transfer"))*(Movements!$E$2:$E$1001=$A134)*(Movements!$C$2:$C$1001=$B134)*(Movements!$A$2:$A$1001&gt;$G134),Movements!$D$2:$D$1001)))</f>
        <v/>
      </c>
      <c r="I134" s="15" t="str">
        <f>IF(COUNTA($A134:$B134,$D134:$G134)=0,"",IF(OR($A134="",$B134="",NOT(AND(ISNUMBER(G134),N(G134)&gt;=18264,N(G134)&lt;=73050))),"n/a",SUMPRODUCT(((Movements!$B$2:$B$1001="Restock")+(Movements!$B$2:$B$1001="Transfer"))*(Movements!$F$2:$F$1001=$A134)*(Movements!$C$2:$C$1001=$B134)*(Movements!$A$2:$A$1001&gt;$G134),Movements!$D$2:$D$1001)))</f>
        <v/>
      </c>
      <c r="J134" s="21" t="str">
        <f>IF(COUNTA($A134:$B134,$D134:$G134)=0,"",IF(OR(NOT(ISNUMBER($H134)),NOT(ISNUMBER($F134))),"n/a",$F134-$H134+$I134))</f>
        <v/>
      </c>
      <c r="K134" s="21" t="str">
        <f>IF(COUNTA($A134:$B134,$D134:$G134)=0,"",IF(OR(NOT(ISNUMBER($J134)),NOT(ISNUMBER($D134)),NOT(ISNUMBER($E134))),"n/a",IF($J134&lt;=$D134,$E134-$J134,0)))</f>
        <v/>
      </c>
      <c r="L134" s="16" t="str">
        <f>IF(COUNTA($A134:$B134,$D134:$G134)=0,"",IF(OR(NOT(ISNUMBER($J134)),NOT(ISNUMBER($D134)),NOT(ISNUMBER($E134))),"n/a",IF($J134&lt;0,"Check count",IF($J134&lt;=$D134,"Reorder",IF($J134&gt;$E134,"Over max","OK")))))</f>
        <v/>
      </c>
      <c r="M134" s="14" t="str">
        <f>IF(COUNTA($A134:$B134,$D134:$G134)=0,"",IF(OR($B134="",SUMPRODUCT(--(Parts!$A$2:$A$201=$B134))=0),"n/a",INDEX(Parts!$C$2:$C$201,SUMPRODUCT(MAX((Parts!$A$2:$A$201=$B134)*(ROW(Parts!$A$2:$A$201)-MIN(ROW(Parts!$A$2:$A$201))+1))))))</f>
        <v/>
      </c>
      <c r="N134" s="14" t="str">
        <f>IF(COUNTA($A134:$B134,$D134:$G134)=0,"",IF(AND(ISNUMBER($J134),ISNUMBER($M134)),$J134*$M134,"n/a"))</f>
        <v/>
      </c>
      <c r="O134" s="16" t="str">
        <f>IF(COUNTA($A134:$B134,$D134:$G134)=0,"",IF(OR($A134="",$B134="",SUMPRODUCT(--(Vans!$A$2:$A$51=$A134))=0,SUMPRODUCT(--(Parts!$A$2:$A$201=$B134))=0),"Check ID",IF(SUMPRODUCT(('Van Stock'!$A$2:$A$501=$A134)*('Van Stock'!$B$2:$B$501=$B134))&gt;1,"Duplicate line",IF(OR(NOT(AND(ISNUMBER(D134),N(D134)&gt;=0,N(D134)&lt;=10000,INT(N(D134))=N(D134))),NOT(AND(ISNUMBER(E134),N(E134)&gt;=0,N(E134)&lt;=10000,INT(N(E134))=N(E134))),N($D134)&gt;N($E134),NOT(AND(ISNUMBER(F134),N(F134)&gt;=0,N(F134)&lt;=100000,INT(N(F134))=N(F134))),NOT(AND(ISNUMBER(G134),N(G134)&gt;=18264,N(G134)&lt;=73050))),"Check inputs",IF(AND(ISNUMBER($J134),N($J134)&lt;0),"Check count","OK")))))</f>
        <v/>
      </c>
      <c r="P134" s="15" t="str">
        <f>IF(COUNTA($A134:$B134,$D134:$G134)=0,"",IF(OR($A134="",$B134="",NOT(AND(ISNUMBER(G134),N(G134)&gt;=18264,N(G134)&lt;=73050))),"n/a",SUMPRODUCT(((Movements!$B$2:$B$1001="Used"))*(Movements!$E$2:$E$1001=$A134)*(Movements!$C$2:$C$1001=$B134)*(Movements!$A$2:$A$1001&gt;$G134),Movements!$D$2:$D$1001)))</f>
        <v/>
      </c>
    </row>
    <row r="135" spans="1:16" x14ac:dyDescent="0.25">
      <c r="A135" s="12"/>
      <c r="B135" s="12"/>
      <c r="C135" s="18" t="str">
        <f>IF(COUNTA($A135:$B135,$D135:$G135)=0,"",IF(OR($B135="",SUMPRODUCT(--(Parts!$A$2:$A$201=$B135))=0),"n/a",INDEX(Parts!$B$2:$B$201,SUMPRODUCT(MAX((Parts!$A$2:$A$201=$B135)*(ROW(Parts!$A$2:$A$201)-MIN(ROW(Parts!$A$2:$A$201))+1))))))</f>
        <v/>
      </c>
      <c r="D135" s="19"/>
      <c r="E135" s="19"/>
      <c r="F135" s="19"/>
      <c r="G135" s="20"/>
      <c r="H135" s="15" t="str">
        <f>IF(COUNTA($A135:$B135,$D135:$G135)=0,"",IF(OR($A135="",$B135="",NOT(AND(ISNUMBER(G135),N(G135)&gt;=18264,N(G135)&lt;=73050))),"n/a",SUMPRODUCT(((Movements!$B$2:$B$1001="Used")+(Movements!$B$2:$B$1001="Transfer"))*(Movements!$E$2:$E$1001=$A135)*(Movements!$C$2:$C$1001=$B135)*(Movements!$A$2:$A$1001&gt;$G135),Movements!$D$2:$D$1001)))</f>
        <v/>
      </c>
      <c r="I135" s="15" t="str">
        <f>IF(COUNTA($A135:$B135,$D135:$G135)=0,"",IF(OR($A135="",$B135="",NOT(AND(ISNUMBER(G135),N(G135)&gt;=18264,N(G135)&lt;=73050))),"n/a",SUMPRODUCT(((Movements!$B$2:$B$1001="Restock")+(Movements!$B$2:$B$1001="Transfer"))*(Movements!$F$2:$F$1001=$A135)*(Movements!$C$2:$C$1001=$B135)*(Movements!$A$2:$A$1001&gt;$G135),Movements!$D$2:$D$1001)))</f>
        <v/>
      </c>
      <c r="J135" s="21" t="str">
        <f>IF(COUNTA($A135:$B135,$D135:$G135)=0,"",IF(OR(NOT(ISNUMBER($H135)),NOT(ISNUMBER($F135))),"n/a",$F135-$H135+$I135))</f>
        <v/>
      </c>
      <c r="K135" s="21" t="str">
        <f>IF(COUNTA($A135:$B135,$D135:$G135)=0,"",IF(OR(NOT(ISNUMBER($J135)),NOT(ISNUMBER($D135)),NOT(ISNUMBER($E135))),"n/a",IF($J135&lt;=$D135,$E135-$J135,0)))</f>
        <v/>
      </c>
      <c r="L135" s="16" t="str">
        <f>IF(COUNTA($A135:$B135,$D135:$G135)=0,"",IF(OR(NOT(ISNUMBER($J135)),NOT(ISNUMBER($D135)),NOT(ISNUMBER($E135))),"n/a",IF($J135&lt;0,"Check count",IF($J135&lt;=$D135,"Reorder",IF($J135&gt;$E135,"Over max","OK")))))</f>
        <v/>
      </c>
      <c r="M135" s="14" t="str">
        <f>IF(COUNTA($A135:$B135,$D135:$G135)=0,"",IF(OR($B135="",SUMPRODUCT(--(Parts!$A$2:$A$201=$B135))=0),"n/a",INDEX(Parts!$C$2:$C$201,SUMPRODUCT(MAX((Parts!$A$2:$A$201=$B135)*(ROW(Parts!$A$2:$A$201)-MIN(ROW(Parts!$A$2:$A$201))+1))))))</f>
        <v/>
      </c>
      <c r="N135" s="14" t="str">
        <f>IF(COUNTA($A135:$B135,$D135:$G135)=0,"",IF(AND(ISNUMBER($J135),ISNUMBER($M135)),$J135*$M135,"n/a"))</f>
        <v/>
      </c>
      <c r="O135" s="16" t="str">
        <f>IF(COUNTA($A135:$B135,$D135:$G135)=0,"",IF(OR($A135="",$B135="",SUMPRODUCT(--(Vans!$A$2:$A$51=$A135))=0,SUMPRODUCT(--(Parts!$A$2:$A$201=$B135))=0),"Check ID",IF(SUMPRODUCT(('Van Stock'!$A$2:$A$501=$A135)*('Van Stock'!$B$2:$B$501=$B135))&gt;1,"Duplicate line",IF(OR(NOT(AND(ISNUMBER(D135),N(D135)&gt;=0,N(D135)&lt;=10000,INT(N(D135))=N(D135))),NOT(AND(ISNUMBER(E135),N(E135)&gt;=0,N(E135)&lt;=10000,INT(N(E135))=N(E135))),N($D135)&gt;N($E135),NOT(AND(ISNUMBER(F135),N(F135)&gt;=0,N(F135)&lt;=100000,INT(N(F135))=N(F135))),NOT(AND(ISNUMBER(G135),N(G135)&gt;=18264,N(G135)&lt;=73050))),"Check inputs",IF(AND(ISNUMBER($J135),N($J135)&lt;0),"Check count","OK")))))</f>
        <v/>
      </c>
      <c r="P135" s="15" t="str">
        <f>IF(COUNTA($A135:$B135,$D135:$G135)=0,"",IF(OR($A135="",$B135="",NOT(AND(ISNUMBER(G135),N(G135)&gt;=18264,N(G135)&lt;=73050))),"n/a",SUMPRODUCT(((Movements!$B$2:$B$1001="Used"))*(Movements!$E$2:$E$1001=$A135)*(Movements!$C$2:$C$1001=$B135)*(Movements!$A$2:$A$1001&gt;$G135),Movements!$D$2:$D$1001)))</f>
        <v/>
      </c>
    </row>
    <row r="136" spans="1:16" x14ac:dyDescent="0.25">
      <c r="A136" s="12"/>
      <c r="B136" s="12"/>
      <c r="C136" s="18" t="str">
        <f>IF(COUNTA($A136:$B136,$D136:$G136)=0,"",IF(OR($B136="",SUMPRODUCT(--(Parts!$A$2:$A$201=$B136))=0),"n/a",INDEX(Parts!$B$2:$B$201,SUMPRODUCT(MAX((Parts!$A$2:$A$201=$B136)*(ROW(Parts!$A$2:$A$201)-MIN(ROW(Parts!$A$2:$A$201))+1))))))</f>
        <v/>
      </c>
      <c r="D136" s="19"/>
      <c r="E136" s="19"/>
      <c r="F136" s="19"/>
      <c r="G136" s="20"/>
      <c r="H136" s="15" t="str">
        <f>IF(COUNTA($A136:$B136,$D136:$G136)=0,"",IF(OR($A136="",$B136="",NOT(AND(ISNUMBER(G136),N(G136)&gt;=18264,N(G136)&lt;=73050))),"n/a",SUMPRODUCT(((Movements!$B$2:$B$1001="Used")+(Movements!$B$2:$B$1001="Transfer"))*(Movements!$E$2:$E$1001=$A136)*(Movements!$C$2:$C$1001=$B136)*(Movements!$A$2:$A$1001&gt;$G136),Movements!$D$2:$D$1001)))</f>
        <v/>
      </c>
      <c r="I136" s="15" t="str">
        <f>IF(COUNTA($A136:$B136,$D136:$G136)=0,"",IF(OR($A136="",$B136="",NOT(AND(ISNUMBER(G136),N(G136)&gt;=18264,N(G136)&lt;=73050))),"n/a",SUMPRODUCT(((Movements!$B$2:$B$1001="Restock")+(Movements!$B$2:$B$1001="Transfer"))*(Movements!$F$2:$F$1001=$A136)*(Movements!$C$2:$C$1001=$B136)*(Movements!$A$2:$A$1001&gt;$G136),Movements!$D$2:$D$1001)))</f>
        <v/>
      </c>
      <c r="J136" s="21" t="str">
        <f>IF(COUNTA($A136:$B136,$D136:$G136)=0,"",IF(OR(NOT(ISNUMBER($H136)),NOT(ISNUMBER($F136))),"n/a",$F136-$H136+$I136))</f>
        <v/>
      </c>
      <c r="K136" s="21" t="str">
        <f>IF(COUNTA($A136:$B136,$D136:$G136)=0,"",IF(OR(NOT(ISNUMBER($J136)),NOT(ISNUMBER($D136)),NOT(ISNUMBER($E136))),"n/a",IF($J136&lt;=$D136,$E136-$J136,0)))</f>
        <v/>
      </c>
      <c r="L136" s="16" t="str">
        <f>IF(COUNTA($A136:$B136,$D136:$G136)=0,"",IF(OR(NOT(ISNUMBER($J136)),NOT(ISNUMBER($D136)),NOT(ISNUMBER($E136))),"n/a",IF($J136&lt;0,"Check count",IF($J136&lt;=$D136,"Reorder",IF($J136&gt;$E136,"Over max","OK")))))</f>
        <v/>
      </c>
      <c r="M136" s="14" t="str">
        <f>IF(COUNTA($A136:$B136,$D136:$G136)=0,"",IF(OR($B136="",SUMPRODUCT(--(Parts!$A$2:$A$201=$B136))=0),"n/a",INDEX(Parts!$C$2:$C$201,SUMPRODUCT(MAX((Parts!$A$2:$A$201=$B136)*(ROW(Parts!$A$2:$A$201)-MIN(ROW(Parts!$A$2:$A$201))+1))))))</f>
        <v/>
      </c>
      <c r="N136" s="14" t="str">
        <f>IF(COUNTA($A136:$B136,$D136:$G136)=0,"",IF(AND(ISNUMBER($J136),ISNUMBER($M136)),$J136*$M136,"n/a"))</f>
        <v/>
      </c>
      <c r="O136" s="16" t="str">
        <f>IF(COUNTA($A136:$B136,$D136:$G136)=0,"",IF(OR($A136="",$B136="",SUMPRODUCT(--(Vans!$A$2:$A$51=$A136))=0,SUMPRODUCT(--(Parts!$A$2:$A$201=$B136))=0),"Check ID",IF(SUMPRODUCT(('Van Stock'!$A$2:$A$501=$A136)*('Van Stock'!$B$2:$B$501=$B136))&gt;1,"Duplicate line",IF(OR(NOT(AND(ISNUMBER(D136),N(D136)&gt;=0,N(D136)&lt;=10000,INT(N(D136))=N(D136))),NOT(AND(ISNUMBER(E136),N(E136)&gt;=0,N(E136)&lt;=10000,INT(N(E136))=N(E136))),N($D136)&gt;N($E136),NOT(AND(ISNUMBER(F136),N(F136)&gt;=0,N(F136)&lt;=100000,INT(N(F136))=N(F136))),NOT(AND(ISNUMBER(G136),N(G136)&gt;=18264,N(G136)&lt;=73050))),"Check inputs",IF(AND(ISNUMBER($J136),N($J136)&lt;0),"Check count","OK")))))</f>
        <v/>
      </c>
      <c r="P136" s="15" t="str">
        <f>IF(COUNTA($A136:$B136,$D136:$G136)=0,"",IF(OR($A136="",$B136="",NOT(AND(ISNUMBER(G136),N(G136)&gt;=18264,N(G136)&lt;=73050))),"n/a",SUMPRODUCT(((Movements!$B$2:$B$1001="Used"))*(Movements!$E$2:$E$1001=$A136)*(Movements!$C$2:$C$1001=$B136)*(Movements!$A$2:$A$1001&gt;$G136),Movements!$D$2:$D$1001)))</f>
        <v/>
      </c>
    </row>
    <row r="137" spans="1:16" x14ac:dyDescent="0.25">
      <c r="A137" s="12"/>
      <c r="B137" s="12"/>
      <c r="C137" s="18" t="str">
        <f>IF(COUNTA($A137:$B137,$D137:$G137)=0,"",IF(OR($B137="",SUMPRODUCT(--(Parts!$A$2:$A$201=$B137))=0),"n/a",INDEX(Parts!$B$2:$B$201,SUMPRODUCT(MAX((Parts!$A$2:$A$201=$B137)*(ROW(Parts!$A$2:$A$201)-MIN(ROW(Parts!$A$2:$A$201))+1))))))</f>
        <v/>
      </c>
      <c r="D137" s="19"/>
      <c r="E137" s="19"/>
      <c r="F137" s="19"/>
      <c r="G137" s="20"/>
      <c r="H137" s="15" t="str">
        <f>IF(COUNTA($A137:$B137,$D137:$G137)=0,"",IF(OR($A137="",$B137="",NOT(AND(ISNUMBER(G137),N(G137)&gt;=18264,N(G137)&lt;=73050))),"n/a",SUMPRODUCT(((Movements!$B$2:$B$1001="Used")+(Movements!$B$2:$B$1001="Transfer"))*(Movements!$E$2:$E$1001=$A137)*(Movements!$C$2:$C$1001=$B137)*(Movements!$A$2:$A$1001&gt;$G137),Movements!$D$2:$D$1001)))</f>
        <v/>
      </c>
      <c r="I137" s="15" t="str">
        <f>IF(COUNTA($A137:$B137,$D137:$G137)=0,"",IF(OR($A137="",$B137="",NOT(AND(ISNUMBER(G137),N(G137)&gt;=18264,N(G137)&lt;=73050))),"n/a",SUMPRODUCT(((Movements!$B$2:$B$1001="Restock")+(Movements!$B$2:$B$1001="Transfer"))*(Movements!$F$2:$F$1001=$A137)*(Movements!$C$2:$C$1001=$B137)*(Movements!$A$2:$A$1001&gt;$G137),Movements!$D$2:$D$1001)))</f>
        <v/>
      </c>
      <c r="J137" s="21" t="str">
        <f>IF(COUNTA($A137:$B137,$D137:$G137)=0,"",IF(OR(NOT(ISNUMBER($H137)),NOT(ISNUMBER($F137))),"n/a",$F137-$H137+$I137))</f>
        <v/>
      </c>
      <c r="K137" s="21" t="str">
        <f>IF(COUNTA($A137:$B137,$D137:$G137)=0,"",IF(OR(NOT(ISNUMBER($J137)),NOT(ISNUMBER($D137)),NOT(ISNUMBER($E137))),"n/a",IF($J137&lt;=$D137,$E137-$J137,0)))</f>
        <v/>
      </c>
      <c r="L137" s="16" t="str">
        <f>IF(COUNTA($A137:$B137,$D137:$G137)=0,"",IF(OR(NOT(ISNUMBER($J137)),NOT(ISNUMBER($D137)),NOT(ISNUMBER($E137))),"n/a",IF($J137&lt;0,"Check count",IF($J137&lt;=$D137,"Reorder",IF($J137&gt;$E137,"Over max","OK")))))</f>
        <v/>
      </c>
      <c r="M137" s="14" t="str">
        <f>IF(COUNTA($A137:$B137,$D137:$G137)=0,"",IF(OR($B137="",SUMPRODUCT(--(Parts!$A$2:$A$201=$B137))=0),"n/a",INDEX(Parts!$C$2:$C$201,SUMPRODUCT(MAX((Parts!$A$2:$A$201=$B137)*(ROW(Parts!$A$2:$A$201)-MIN(ROW(Parts!$A$2:$A$201))+1))))))</f>
        <v/>
      </c>
      <c r="N137" s="14" t="str">
        <f>IF(COUNTA($A137:$B137,$D137:$G137)=0,"",IF(AND(ISNUMBER($J137),ISNUMBER($M137)),$J137*$M137,"n/a"))</f>
        <v/>
      </c>
      <c r="O137" s="16" t="str">
        <f>IF(COUNTA($A137:$B137,$D137:$G137)=0,"",IF(OR($A137="",$B137="",SUMPRODUCT(--(Vans!$A$2:$A$51=$A137))=0,SUMPRODUCT(--(Parts!$A$2:$A$201=$B137))=0),"Check ID",IF(SUMPRODUCT(('Van Stock'!$A$2:$A$501=$A137)*('Van Stock'!$B$2:$B$501=$B137))&gt;1,"Duplicate line",IF(OR(NOT(AND(ISNUMBER(D137),N(D137)&gt;=0,N(D137)&lt;=10000,INT(N(D137))=N(D137))),NOT(AND(ISNUMBER(E137),N(E137)&gt;=0,N(E137)&lt;=10000,INT(N(E137))=N(E137))),N($D137)&gt;N($E137),NOT(AND(ISNUMBER(F137),N(F137)&gt;=0,N(F137)&lt;=100000,INT(N(F137))=N(F137))),NOT(AND(ISNUMBER(G137),N(G137)&gt;=18264,N(G137)&lt;=73050))),"Check inputs",IF(AND(ISNUMBER($J137),N($J137)&lt;0),"Check count","OK")))))</f>
        <v/>
      </c>
      <c r="P137" s="15" t="str">
        <f>IF(COUNTA($A137:$B137,$D137:$G137)=0,"",IF(OR($A137="",$B137="",NOT(AND(ISNUMBER(G137),N(G137)&gt;=18264,N(G137)&lt;=73050))),"n/a",SUMPRODUCT(((Movements!$B$2:$B$1001="Used"))*(Movements!$E$2:$E$1001=$A137)*(Movements!$C$2:$C$1001=$B137)*(Movements!$A$2:$A$1001&gt;$G137),Movements!$D$2:$D$1001)))</f>
        <v/>
      </c>
    </row>
    <row r="138" spans="1:16" x14ac:dyDescent="0.25">
      <c r="A138" s="12"/>
      <c r="B138" s="12"/>
      <c r="C138" s="18" t="str">
        <f>IF(COUNTA($A138:$B138,$D138:$G138)=0,"",IF(OR($B138="",SUMPRODUCT(--(Parts!$A$2:$A$201=$B138))=0),"n/a",INDEX(Parts!$B$2:$B$201,SUMPRODUCT(MAX((Parts!$A$2:$A$201=$B138)*(ROW(Parts!$A$2:$A$201)-MIN(ROW(Parts!$A$2:$A$201))+1))))))</f>
        <v/>
      </c>
      <c r="D138" s="19"/>
      <c r="E138" s="19"/>
      <c r="F138" s="19"/>
      <c r="G138" s="20"/>
      <c r="H138" s="15" t="str">
        <f>IF(COUNTA($A138:$B138,$D138:$G138)=0,"",IF(OR($A138="",$B138="",NOT(AND(ISNUMBER(G138),N(G138)&gt;=18264,N(G138)&lt;=73050))),"n/a",SUMPRODUCT(((Movements!$B$2:$B$1001="Used")+(Movements!$B$2:$B$1001="Transfer"))*(Movements!$E$2:$E$1001=$A138)*(Movements!$C$2:$C$1001=$B138)*(Movements!$A$2:$A$1001&gt;$G138),Movements!$D$2:$D$1001)))</f>
        <v/>
      </c>
      <c r="I138" s="15" t="str">
        <f>IF(COUNTA($A138:$B138,$D138:$G138)=0,"",IF(OR($A138="",$B138="",NOT(AND(ISNUMBER(G138),N(G138)&gt;=18264,N(G138)&lt;=73050))),"n/a",SUMPRODUCT(((Movements!$B$2:$B$1001="Restock")+(Movements!$B$2:$B$1001="Transfer"))*(Movements!$F$2:$F$1001=$A138)*(Movements!$C$2:$C$1001=$B138)*(Movements!$A$2:$A$1001&gt;$G138),Movements!$D$2:$D$1001)))</f>
        <v/>
      </c>
      <c r="J138" s="21" t="str">
        <f>IF(COUNTA($A138:$B138,$D138:$G138)=0,"",IF(OR(NOT(ISNUMBER($H138)),NOT(ISNUMBER($F138))),"n/a",$F138-$H138+$I138))</f>
        <v/>
      </c>
      <c r="K138" s="21" t="str">
        <f>IF(COUNTA($A138:$B138,$D138:$G138)=0,"",IF(OR(NOT(ISNUMBER($J138)),NOT(ISNUMBER($D138)),NOT(ISNUMBER($E138))),"n/a",IF($J138&lt;=$D138,$E138-$J138,0)))</f>
        <v/>
      </c>
      <c r="L138" s="16" t="str">
        <f>IF(COUNTA($A138:$B138,$D138:$G138)=0,"",IF(OR(NOT(ISNUMBER($J138)),NOT(ISNUMBER($D138)),NOT(ISNUMBER($E138))),"n/a",IF($J138&lt;0,"Check count",IF($J138&lt;=$D138,"Reorder",IF($J138&gt;$E138,"Over max","OK")))))</f>
        <v/>
      </c>
      <c r="M138" s="14" t="str">
        <f>IF(COUNTA($A138:$B138,$D138:$G138)=0,"",IF(OR($B138="",SUMPRODUCT(--(Parts!$A$2:$A$201=$B138))=0),"n/a",INDEX(Parts!$C$2:$C$201,SUMPRODUCT(MAX((Parts!$A$2:$A$201=$B138)*(ROW(Parts!$A$2:$A$201)-MIN(ROW(Parts!$A$2:$A$201))+1))))))</f>
        <v/>
      </c>
      <c r="N138" s="14" t="str">
        <f>IF(COUNTA($A138:$B138,$D138:$G138)=0,"",IF(AND(ISNUMBER($J138),ISNUMBER($M138)),$J138*$M138,"n/a"))</f>
        <v/>
      </c>
      <c r="O138" s="16" t="str">
        <f>IF(COUNTA($A138:$B138,$D138:$G138)=0,"",IF(OR($A138="",$B138="",SUMPRODUCT(--(Vans!$A$2:$A$51=$A138))=0,SUMPRODUCT(--(Parts!$A$2:$A$201=$B138))=0),"Check ID",IF(SUMPRODUCT(('Van Stock'!$A$2:$A$501=$A138)*('Van Stock'!$B$2:$B$501=$B138))&gt;1,"Duplicate line",IF(OR(NOT(AND(ISNUMBER(D138),N(D138)&gt;=0,N(D138)&lt;=10000,INT(N(D138))=N(D138))),NOT(AND(ISNUMBER(E138),N(E138)&gt;=0,N(E138)&lt;=10000,INT(N(E138))=N(E138))),N($D138)&gt;N($E138),NOT(AND(ISNUMBER(F138),N(F138)&gt;=0,N(F138)&lt;=100000,INT(N(F138))=N(F138))),NOT(AND(ISNUMBER(G138),N(G138)&gt;=18264,N(G138)&lt;=73050))),"Check inputs",IF(AND(ISNUMBER($J138),N($J138)&lt;0),"Check count","OK")))))</f>
        <v/>
      </c>
      <c r="P138" s="15" t="str">
        <f>IF(COUNTA($A138:$B138,$D138:$G138)=0,"",IF(OR($A138="",$B138="",NOT(AND(ISNUMBER(G138),N(G138)&gt;=18264,N(G138)&lt;=73050))),"n/a",SUMPRODUCT(((Movements!$B$2:$B$1001="Used"))*(Movements!$E$2:$E$1001=$A138)*(Movements!$C$2:$C$1001=$B138)*(Movements!$A$2:$A$1001&gt;$G138),Movements!$D$2:$D$1001)))</f>
        <v/>
      </c>
    </row>
    <row r="139" spans="1:16" x14ac:dyDescent="0.25">
      <c r="A139" s="12"/>
      <c r="B139" s="12"/>
      <c r="C139" s="18" t="str">
        <f>IF(COUNTA($A139:$B139,$D139:$G139)=0,"",IF(OR($B139="",SUMPRODUCT(--(Parts!$A$2:$A$201=$B139))=0),"n/a",INDEX(Parts!$B$2:$B$201,SUMPRODUCT(MAX((Parts!$A$2:$A$201=$B139)*(ROW(Parts!$A$2:$A$201)-MIN(ROW(Parts!$A$2:$A$201))+1))))))</f>
        <v/>
      </c>
      <c r="D139" s="19"/>
      <c r="E139" s="19"/>
      <c r="F139" s="19"/>
      <c r="G139" s="20"/>
      <c r="H139" s="15" t="str">
        <f>IF(COUNTA($A139:$B139,$D139:$G139)=0,"",IF(OR($A139="",$B139="",NOT(AND(ISNUMBER(G139),N(G139)&gt;=18264,N(G139)&lt;=73050))),"n/a",SUMPRODUCT(((Movements!$B$2:$B$1001="Used")+(Movements!$B$2:$B$1001="Transfer"))*(Movements!$E$2:$E$1001=$A139)*(Movements!$C$2:$C$1001=$B139)*(Movements!$A$2:$A$1001&gt;$G139),Movements!$D$2:$D$1001)))</f>
        <v/>
      </c>
      <c r="I139" s="15" t="str">
        <f>IF(COUNTA($A139:$B139,$D139:$G139)=0,"",IF(OR($A139="",$B139="",NOT(AND(ISNUMBER(G139),N(G139)&gt;=18264,N(G139)&lt;=73050))),"n/a",SUMPRODUCT(((Movements!$B$2:$B$1001="Restock")+(Movements!$B$2:$B$1001="Transfer"))*(Movements!$F$2:$F$1001=$A139)*(Movements!$C$2:$C$1001=$B139)*(Movements!$A$2:$A$1001&gt;$G139),Movements!$D$2:$D$1001)))</f>
        <v/>
      </c>
      <c r="J139" s="21" t="str">
        <f>IF(COUNTA($A139:$B139,$D139:$G139)=0,"",IF(OR(NOT(ISNUMBER($H139)),NOT(ISNUMBER($F139))),"n/a",$F139-$H139+$I139))</f>
        <v/>
      </c>
      <c r="K139" s="21" t="str">
        <f>IF(COUNTA($A139:$B139,$D139:$G139)=0,"",IF(OR(NOT(ISNUMBER($J139)),NOT(ISNUMBER($D139)),NOT(ISNUMBER($E139))),"n/a",IF($J139&lt;=$D139,$E139-$J139,0)))</f>
        <v/>
      </c>
      <c r="L139" s="16" t="str">
        <f>IF(COUNTA($A139:$B139,$D139:$G139)=0,"",IF(OR(NOT(ISNUMBER($J139)),NOT(ISNUMBER($D139)),NOT(ISNUMBER($E139))),"n/a",IF($J139&lt;0,"Check count",IF($J139&lt;=$D139,"Reorder",IF($J139&gt;$E139,"Over max","OK")))))</f>
        <v/>
      </c>
      <c r="M139" s="14" t="str">
        <f>IF(COUNTA($A139:$B139,$D139:$G139)=0,"",IF(OR($B139="",SUMPRODUCT(--(Parts!$A$2:$A$201=$B139))=0),"n/a",INDEX(Parts!$C$2:$C$201,SUMPRODUCT(MAX((Parts!$A$2:$A$201=$B139)*(ROW(Parts!$A$2:$A$201)-MIN(ROW(Parts!$A$2:$A$201))+1))))))</f>
        <v/>
      </c>
      <c r="N139" s="14" t="str">
        <f>IF(COUNTA($A139:$B139,$D139:$G139)=0,"",IF(AND(ISNUMBER($J139),ISNUMBER($M139)),$J139*$M139,"n/a"))</f>
        <v/>
      </c>
      <c r="O139" s="16" t="str">
        <f>IF(COUNTA($A139:$B139,$D139:$G139)=0,"",IF(OR($A139="",$B139="",SUMPRODUCT(--(Vans!$A$2:$A$51=$A139))=0,SUMPRODUCT(--(Parts!$A$2:$A$201=$B139))=0),"Check ID",IF(SUMPRODUCT(('Van Stock'!$A$2:$A$501=$A139)*('Van Stock'!$B$2:$B$501=$B139))&gt;1,"Duplicate line",IF(OR(NOT(AND(ISNUMBER(D139),N(D139)&gt;=0,N(D139)&lt;=10000,INT(N(D139))=N(D139))),NOT(AND(ISNUMBER(E139),N(E139)&gt;=0,N(E139)&lt;=10000,INT(N(E139))=N(E139))),N($D139)&gt;N($E139),NOT(AND(ISNUMBER(F139),N(F139)&gt;=0,N(F139)&lt;=100000,INT(N(F139))=N(F139))),NOT(AND(ISNUMBER(G139),N(G139)&gt;=18264,N(G139)&lt;=73050))),"Check inputs",IF(AND(ISNUMBER($J139),N($J139)&lt;0),"Check count","OK")))))</f>
        <v/>
      </c>
      <c r="P139" s="15" t="str">
        <f>IF(COUNTA($A139:$B139,$D139:$G139)=0,"",IF(OR($A139="",$B139="",NOT(AND(ISNUMBER(G139),N(G139)&gt;=18264,N(G139)&lt;=73050))),"n/a",SUMPRODUCT(((Movements!$B$2:$B$1001="Used"))*(Movements!$E$2:$E$1001=$A139)*(Movements!$C$2:$C$1001=$B139)*(Movements!$A$2:$A$1001&gt;$G139),Movements!$D$2:$D$1001)))</f>
        <v/>
      </c>
    </row>
    <row r="140" spans="1:16" x14ac:dyDescent="0.25">
      <c r="A140" s="12"/>
      <c r="B140" s="12"/>
      <c r="C140" s="18" t="str">
        <f>IF(COUNTA($A140:$B140,$D140:$G140)=0,"",IF(OR($B140="",SUMPRODUCT(--(Parts!$A$2:$A$201=$B140))=0),"n/a",INDEX(Parts!$B$2:$B$201,SUMPRODUCT(MAX((Parts!$A$2:$A$201=$B140)*(ROW(Parts!$A$2:$A$201)-MIN(ROW(Parts!$A$2:$A$201))+1))))))</f>
        <v/>
      </c>
      <c r="D140" s="19"/>
      <c r="E140" s="19"/>
      <c r="F140" s="19"/>
      <c r="G140" s="20"/>
      <c r="H140" s="15" t="str">
        <f>IF(COUNTA($A140:$B140,$D140:$G140)=0,"",IF(OR($A140="",$B140="",NOT(AND(ISNUMBER(G140),N(G140)&gt;=18264,N(G140)&lt;=73050))),"n/a",SUMPRODUCT(((Movements!$B$2:$B$1001="Used")+(Movements!$B$2:$B$1001="Transfer"))*(Movements!$E$2:$E$1001=$A140)*(Movements!$C$2:$C$1001=$B140)*(Movements!$A$2:$A$1001&gt;$G140),Movements!$D$2:$D$1001)))</f>
        <v/>
      </c>
      <c r="I140" s="15" t="str">
        <f>IF(COUNTA($A140:$B140,$D140:$G140)=0,"",IF(OR($A140="",$B140="",NOT(AND(ISNUMBER(G140),N(G140)&gt;=18264,N(G140)&lt;=73050))),"n/a",SUMPRODUCT(((Movements!$B$2:$B$1001="Restock")+(Movements!$B$2:$B$1001="Transfer"))*(Movements!$F$2:$F$1001=$A140)*(Movements!$C$2:$C$1001=$B140)*(Movements!$A$2:$A$1001&gt;$G140),Movements!$D$2:$D$1001)))</f>
        <v/>
      </c>
      <c r="J140" s="21" t="str">
        <f>IF(COUNTA($A140:$B140,$D140:$G140)=0,"",IF(OR(NOT(ISNUMBER($H140)),NOT(ISNUMBER($F140))),"n/a",$F140-$H140+$I140))</f>
        <v/>
      </c>
      <c r="K140" s="21" t="str">
        <f>IF(COUNTA($A140:$B140,$D140:$G140)=0,"",IF(OR(NOT(ISNUMBER($J140)),NOT(ISNUMBER($D140)),NOT(ISNUMBER($E140))),"n/a",IF($J140&lt;=$D140,$E140-$J140,0)))</f>
        <v/>
      </c>
      <c r="L140" s="16" t="str">
        <f>IF(COUNTA($A140:$B140,$D140:$G140)=0,"",IF(OR(NOT(ISNUMBER($J140)),NOT(ISNUMBER($D140)),NOT(ISNUMBER($E140))),"n/a",IF($J140&lt;0,"Check count",IF($J140&lt;=$D140,"Reorder",IF($J140&gt;$E140,"Over max","OK")))))</f>
        <v/>
      </c>
      <c r="M140" s="14" t="str">
        <f>IF(COUNTA($A140:$B140,$D140:$G140)=0,"",IF(OR($B140="",SUMPRODUCT(--(Parts!$A$2:$A$201=$B140))=0),"n/a",INDEX(Parts!$C$2:$C$201,SUMPRODUCT(MAX((Parts!$A$2:$A$201=$B140)*(ROW(Parts!$A$2:$A$201)-MIN(ROW(Parts!$A$2:$A$201))+1))))))</f>
        <v/>
      </c>
      <c r="N140" s="14" t="str">
        <f>IF(COUNTA($A140:$B140,$D140:$G140)=0,"",IF(AND(ISNUMBER($J140),ISNUMBER($M140)),$J140*$M140,"n/a"))</f>
        <v/>
      </c>
      <c r="O140" s="16" t="str">
        <f>IF(COUNTA($A140:$B140,$D140:$G140)=0,"",IF(OR($A140="",$B140="",SUMPRODUCT(--(Vans!$A$2:$A$51=$A140))=0,SUMPRODUCT(--(Parts!$A$2:$A$201=$B140))=0),"Check ID",IF(SUMPRODUCT(('Van Stock'!$A$2:$A$501=$A140)*('Van Stock'!$B$2:$B$501=$B140))&gt;1,"Duplicate line",IF(OR(NOT(AND(ISNUMBER(D140),N(D140)&gt;=0,N(D140)&lt;=10000,INT(N(D140))=N(D140))),NOT(AND(ISNUMBER(E140),N(E140)&gt;=0,N(E140)&lt;=10000,INT(N(E140))=N(E140))),N($D140)&gt;N($E140),NOT(AND(ISNUMBER(F140),N(F140)&gt;=0,N(F140)&lt;=100000,INT(N(F140))=N(F140))),NOT(AND(ISNUMBER(G140),N(G140)&gt;=18264,N(G140)&lt;=73050))),"Check inputs",IF(AND(ISNUMBER($J140),N($J140)&lt;0),"Check count","OK")))))</f>
        <v/>
      </c>
      <c r="P140" s="15" t="str">
        <f>IF(COUNTA($A140:$B140,$D140:$G140)=0,"",IF(OR($A140="",$B140="",NOT(AND(ISNUMBER(G140),N(G140)&gt;=18264,N(G140)&lt;=73050))),"n/a",SUMPRODUCT(((Movements!$B$2:$B$1001="Used"))*(Movements!$E$2:$E$1001=$A140)*(Movements!$C$2:$C$1001=$B140)*(Movements!$A$2:$A$1001&gt;$G140),Movements!$D$2:$D$1001)))</f>
        <v/>
      </c>
    </row>
    <row r="141" spans="1:16" x14ac:dyDescent="0.25">
      <c r="A141" s="12"/>
      <c r="B141" s="12"/>
      <c r="C141" s="18" t="str">
        <f>IF(COUNTA($A141:$B141,$D141:$G141)=0,"",IF(OR($B141="",SUMPRODUCT(--(Parts!$A$2:$A$201=$B141))=0),"n/a",INDEX(Parts!$B$2:$B$201,SUMPRODUCT(MAX((Parts!$A$2:$A$201=$B141)*(ROW(Parts!$A$2:$A$201)-MIN(ROW(Parts!$A$2:$A$201))+1))))))</f>
        <v/>
      </c>
      <c r="D141" s="19"/>
      <c r="E141" s="19"/>
      <c r="F141" s="19"/>
      <c r="G141" s="20"/>
      <c r="H141" s="15" t="str">
        <f>IF(COUNTA($A141:$B141,$D141:$G141)=0,"",IF(OR($A141="",$B141="",NOT(AND(ISNUMBER(G141),N(G141)&gt;=18264,N(G141)&lt;=73050))),"n/a",SUMPRODUCT(((Movements!$B$2:$B$1001="Used")+(Movements!$B$2:$B$1001="Transfer"))*(Movements!$E$2:$E$1001=$A141)*(Movements!$C$2:$C$1001=$B141)*(Movements!$A$2:$A$1001&gt;$G141),Movements!$D$2:$D$1001)))</f>
        <v/>
      </c>
      <c r="I141" s="15" t="str">
        <f>IF(COUNTA($A141:$B141,$D141:$G141)=0,"",IF(OR($A141="",$B141="",NOT(AND(ISNUMBER(G141),N(G141)&gt;=18264,N(G141)&lt;=73050))),"n/a",SUMPRODUCT(((Movements!$B$2:$B$1001="Restock")+(Movements!$B$2:$B$1001="Transfer"))*(Movements!$F$2:$F$1001=$A141)*(Movements!$C$2:$C$1001=$B141)*(Movements!$A$2:$A$1001&gt;$G141),Movements!$D$2:$D$1001)))</f>
        <v/>
      </c>
      <c r="J141" s="21" t="str">
        <f>IF(COUNTA($A141:$B141,$D141:$G141)=0,"",IF(OR(NOT(ISNUMBER($H141)),NOT(ISNUMBER($F141))),"n/a",$F141-$H141+$I141))</f>
        <v/>
      </c>
      <c r="K141" s="21" t="str">
        <f>IF(COUNTA($A141:$B141,$D141:$G141)=0,"",IF(OR(NOT(ISNUMBER($J141)),NOT(ISNUMBER($D141)),NOT(ISNUMBER($E141))),"n/a",IF($J141&lt;=$D141,$E141-$J141,0)))</f>
        <v/>
      </c>
      <c r="L141" s="16" t="str">
        <f>IF(COUNTA($A141:$B141,$D141:$G141)=0,"",IF(OR(NOT(ISNUMBER($J141)),NOT(ISNUMBER($D141)),NOT(ISNUMBER($E141))),"n/a",IF($J141&lt;0,"Check count",IF($J141&lt;=$D141,"Reorder",IF($J141&gt;$E141,"Over max","OK")))))</f>
        <v/>
      </c>
      <c r="M141" s="14" t="str">
        <f>IF(COUNTA($A141:$B141,$D141:$G141)=0,"",IF(OR($B141="",SUMPRODUCT(--(Parts!$A$2:$A$201=$B141))=0),"n/a",INDEX(Parts!$C$2:$C$201,SUMPRODUCT(MAX((Parts!$A$2:$A$201=$B141)*(ROW(Parts!$A$2:$A$201)-MIN(ROW(Parts!$A$2:$A$201))+1))))))</f>
        <v/>
      </c>
      <c r="N141" s="14" t="str">
        <f>IF(COUNTA($A141:$B141,$D141:$G141)=0,"",IF(AND(ISNUMBER($J141),ISNUMBER($M141)),$J141*$M141,"n/a"))</f>
        <v/>
      </c>
      <c r="O141" s="16" t="str">
        <f>IF(COUNTA($A141:$B141,$D141:$G141)=0,"",IF(OR($A141="",$B141="",SUMPRODUCT(--(Vans!$A$2:$A$51=$A141))=0,SUMPRODUCT(--(Parts!$A$2:$A$201=$B141))=0),"Check ID",IF(SUMPRODUCT(('Van Stock'!$A$2:$A$501=$A141)*('Van Stock'!$B$2:$B$501=$B141))&gt;1,"Duplicate line",IF(OR(NOT(AND(ISNUMBER(D141),N(D141)&gt;=0,N(D141)&lt;=10000,INT(N(D141))=N(D141))),NOT(AND(ISNUMBER(E141),N(E141)&gt;=0,N(E141)&lt;=10000,INT(N(E141))=N(E141))),N($D141)&gt;N($E141),NOT(AND(ISNUMBER(F141),N(F141)&gt;=0,N(F141)&lt;=100000,INT(N(F141))=N(F141))),NOT(AND(ISNUMBER(G141),N(G141)&gt;=18264,N(G141)&lt;=73050))),"Check inputs",IF(AND(ISNUMBER($J141),N($J141)&lt;0),"Check count","OK")))))</f>
        <v/>
      </c>
      <c r="P141" s="15" t="str">
        <f>IF(COUNTA($A141:$B141,$D141:$G141)=0,"",IF(OR($A141="",$B141="",NOT(AND(ISNUMBER(G141),N(G141)&gt;=18264,N(G141)&lt;=73050))),"n/a",SUMPRODUCT(((Movements!$B$2:$B$1001="Used"))*(Movements!$E$2:$E$1001=$A141)*(Movements!$C$2:$C$1001=$B141)*(Movements!$A$2:$A$1001&gt;$G141),Movements!$D$2:$D$1001)))</f>
        <v/>
      </c>
    </row>
    <row r="142" spans="1:16" x14ac:dyDescent="0.25">
      <c r="A142" s="12"/>
      <c r="B142" s="12"/>
      <c r="C142" s="18" t="str">
        <f>IF(COUNTA($A142:$B142,$D142:$G142)=0,"",IF(OR($B142="",SUMPRODUCT(--(Parts!$A$2:$A$201=$B142))=0),"n/a",INDEX(Parts!$B$2:$B$201,SUMPRODUCT(MAX((Parts!$A$2:$A$201=$B142)*(ROW(Parts!$A$2:$A$201)-MIN(ROW(Parts!$A$2:$A$201))+1))))))</f>
        <v/>
      </c>
      <c r="D142" s="19"/>
      <c r="E142" s="19"/>
      <c r="F142" s="19"/>
      <c r="G142" s="20"/>
      <c r="H142" s="15" t="str">
        <f>IF(COUNTA($A142:$B142,$D142:$G142)=0,"",IF(OR($A142="",$B142="",NOT(AND(ISNUMBER(G142),N(G142)&gt;=18264,N(G142)&lt;=73050))),"n/a",SUMPRODUCT(((Movements!$B$2:$B$1001="Used")+(Movements!$B$2:$B$1001="Transfer"))*(Movements!$E$2:$E$1001=$A142)*(Movements!$C$2:$C$1001=$B142)*(Movements!$A$2:$A$1001&gt;$G142),Movements!$D$2:$D$1001)))</f>
        <v/>
      </c>
      <c r="I142" s="15" t="str">
        <f>IF(COUNTA($A142:$B142,$D142:$G142)=0,"",IF(OR($A142="",$B142="",NOT(AND(ISNUMBER(G142),N(G142)&gt;=18264,N(G142)&lt;=73050))),"n/a",SUMPRODUCT(((Movements!$B$2:$B$1001="Restock")+(Movements!$B$2:$B$1001="Transfer"))*(Movements!$F$2:$F$1001=$A142)*(Movements!$C$2:$C$1001=$B142)*(Movements!$A$2:$A$1001&gt;$G142),Movements!$D$2:$D$1001)))</f>
        <v/>
      </c>
      <c r="J142" s="21" t="str">
        <f>IF(COUNTA($A142:$B142,$D142:$G142)=0,"",IF(OR(NOT(ISNUMBER($H142)),NOT(ISNUMBER($F142))),"n/a",$F142-$H142+$I142))</f>
        <v/>
      </c>
      <c r="K142" s="21" t="str">
        <f>IF(COUNTA($A142:$B142,$D142:$G142)=0,"",IF(OR(NOT(ISNUMBER($J142)),NOT(ISNUMBER($D142)),NOT(ISNUMBER($E142))),"n/a",IF($J142&lt;=$D142,$E142-$J142,0)))</f>
        <v/>
      </c>
      <c r="L142" s="16" t="str">
        <f>IF(COUNTA($A142:$B142,$D142:$G142)=0,"",IF(OR(NOT(ISNUMBER($J142)),NOT(ISNUMBER($D142)),NOT(ISNUMBER($E142))),"n/a",IF($J142&lt;0,"Check count",IF($J142&lt;=$D142,"Reorder",IF($J142&gt;$E142,"Over max","OK")))))</f>
        <v/>
      </c>
      <c r="M142" s="14" t="str">
        <f>IF(COUNTA($A142:$B142,$D142:$G142)=0,"",IF(OR($B142="",SUMPRODUCT(--(Parts!$A$2:$A$201=$B142))=0),"n/a",INDEX(Parts!$C$2:$C$201,SUMPRODUCT(MAX((Parts!$A$2:$A$201=$B142)*(ROW(Parts!$A$2:$A$201)-MIN(ROW(Parts!$A$2:$A$201))+1))))))</f>
        <v/>
      </c>
      <c r="N142" s="14" t="str">
        <f>IF(COUNTA($A142:$B142,$D142:$G142)=0,"",IF(AND(ISNUMBER($J142),ISNUMBER($M142)),$J142*$M142,"n/a"))</f>
        <v/>
      </c>
      <c r="O142" s="16" t="str">
        <f>IF(COUNTA($A142:$B142,$D142:$G142)=0,"",IF(OR($A142="",$B142="",SUMPRODUCT(--(Vans!$A$2:$A$51=$A142))=0,SUMPRODUCT(--(Parts!$A$2:$A$201=$B142))=0),"Check ID",IF(SUMPRODUCT(('Van Stock'!$A$2:$A$501=$A142)*('Van Stock'!$B$2:$B$501=$B142))&gt;1,"Duplicate line",IF(OR(NOT(AND(ISNUMBER(D142),N(D142)&gt;=0,N(D142)&lt;=10000,INT(N(D142))=N(D142))),NOT(AND(ISNUMBER(E142),N(E142)&gt;=0,N(E142)&lt;=10000,INT(N(E142))=N(E142))),N($D142)&gt;N($E142),NOT(AND(ISNUMBER(F142),N(F142)&gt;=0,N(F142)&lt;=100000,INT(N(F142))=N(F142))),NOT(AND(ISNUMBER(G142),N(G142)&gt;=18264,N(G142)&lt;=73050))),"Check inputs",IF(AND(ISNUMBER($J142),N($J142)&lt;0),"Check count","OK")))))</f>
        <v/>
      </c>
      <c r="P142" s="15" t="str">
        <f>IF(COUNTA($A142:$B142,$D142:$G142)=0,"",IF(OR($A142="",$B142="",NOT(AND(ISNUMBER(G142),N(G142)&gt;=18264,N(G142)&lt;=73050))),"n/a",SUMPRODUCT(((Movements!$B$2:$B$1001="Used"))*(Movements!$E$2:$E$1001=$A142)*(Movements!$C$2:$C$1001=$B142)*(Movements!$A$2:$A$1001&gt;$G142),Movements!$D$2:$D$1001)))</f>
        <v/>
      </c>
    </row>
    <row r="143" spans="1:16" x14ac:dyDescent="0.25">
      <c r="A143" s="12"/>
      <c r="B143" s="12"/>
      <c r="C143" s="18" t="str">
        <f>IF(COUNTA($A143:$B143,$D143:$G143)=0,"",IF(OR($B143="",SUMPRODUCT(--(Parts!$A$2:$A$201=$B143))=0),"n/a",INDEX(Parts!$B$2:$B$201,SUMPRODUCT(MAX((Parts!$A$2:$A$201=$B143)*(ROW(Parts!$A$2:$A$201)-MIN(ROW(Parts!$A$2:$A$201))+1))))))</f>
        <v/>
      </c>
      <c r="D143" s="19"/>
      <c r="E143" s="19"/>
      <c r="F143" s="19"/>
      <c r="G143" s="20"/>
      <c r="H143" s="15" t="str">
        <f>IF(COUNTA($A143:$B143,$D143:$G143)=0,"",IF(OR($A143="",$B143="",NOT(AND(ISNUMBER(G143),N(G143)&gt;=18264,N(G143)&lt;=73050))),"n/a",SUMPRODUCT(((Movements!$B$2:$B$1001="Used")+(Movements!$B$2:$B$1001="Transfer"))*(Movements!$E$2:$E$1001=$A143)*(Movements!$C$2:$C$1001=$B143)*(Movements!$A$2:$A$1001&gt;$G143),Movements!$D$2:$D$1001)))</f>
        <v/>
      </c>
      <c r="I143" s="15" t="str">
        <f>IF(COUNTA($A143:$B143,$D143:$G143)=0,"",IF(OR($A143="",$B143="",NOT(AND(ISNUMBER(G143),N(G143)&gt;=18264,N(G143)&lt;=73050))),"n/a",SUMPRODUCT(((Movements!$B$2:$B$1001="Restock")+(Movements!$B$2:$B$1001="Transfer"))*(Movements!$F$2:$F$1001=$A143)*(Movements!$C$2:$C$1001=$B143)*(Movements!$A$2:$A$1001&gt;$G143),Movements!$D$2:$D$1001)))</f>
        <v/>
      </c>
      <c r="J143" s="21" t="str">
        <f>IF(COUNTA($A143:$B143,$D143:$G143)=0,"",IF(OR(NOT(ISNUMBER($H143)),NOT(ISNUMBER($F143))),"n/a",$F143-$H143+$I143))</f>
        <v/>
      </c>
      <c r="K143" s="21" t="str">
        <f>IF(COUNTA($A143:$B143,$D143:$G143)=0,"",IF(OR(NOT(ISNUMBER($J143)),NOT(ISNUMBER($D143)),NOT(ISNUMBER($E143))),"n/a",IF($J143&lt;=$D143,$E143-$J143,0)))</f>
        <v/>
      </c>
      <c r="L143" s="16" t="str">
        <f>IF(COUNTA($A143:$B143,$D143:$G143)=0,"",IF(OR(NOT(ISNUMBER($J143)),NOT(ISNUMBER($D143)),NOT(ISNUMBER($E143))),"n/a",IF($J143&lt;0,"Check count",IF($J143&lt;=$D143,"Reorder",IF($J143&gt;$E143,"Over max","OK")))))</f>
        <v/>
      </c>
      <c r="M143" s="14" t="str">
        <f>IF(COUNTA($A143:$B143,$D143:$G143)=0,"",IF(OR($B143="",SUMPRODUCT(--(Parts!$A$2:$A$201=$B143))=0),"n/a",INDEX(Parts!$C$2:$C$201,SUMPRODUCT(MAX((Parts!$A$2:$A$201=$B143)*(ROW(Parts!$A$2:$A$201)-MIN(ROW(Parts!$A$2:$A$201))+1))))))</f>
        <v/>
      </c>
      <c r="N143" s="14" t="str">
        <f>IF(COUNTA($A143:$B143,$D143:$G143)=0,"",IF(AND(ISNUMBER($J143),ISNUMBER($M143)),$J143*$M143,"n/a"))</f>
        <v/>
      </c>
      <c r="O143" s="16" t="str">
        <f>IF(COUNTA($A143:$B143,$D143:$G143)=0,"",IF(OR($A143="",$B143="",SUMPRODUCT(--(Vans!$A$2:$A$51=$A143))=0,SUMPRODUCT(--(Parts!$A$2:$A$201=$B143))=0),"Check ID",IF(SUMPRODUCT(('Van Stock'!$A$2:$A$501=$A143)*('Van Stock'!$B$2:$B$501=$B143))&gt;1,"Duplicate line",IF(OR(NOT(AND(ISNUMBER(D143),N(D143)&gt;=0,N(D143)&lt;=10000,INT(N(D143))=N(D143))),NOT(AND(ISNUMBER(E143),N(E143)&gt;=0,N(E143)&lt;=10000,INT(N(E143))=N(E143))),N($D143)&gt;N($E143),NOT(AND(ISNUMBER(F143),N(F143)&gt;=0,N(F143)&lt;=100000,INT(N(F143))=N(F143))),NOT(AND(ISNUMBER(G143),N(G143)&gt;=18264,N(G143)&lt;=73050))),"Check inputs",IF(AND(ISNUMBER($J143),N($J143)&lt;0),"Check count","OK")))))</f>
        <v/>
      </c>
      <c r="P143" s="15" t="str">
        <f>IF(COUNTA($A143:$B143,$D143:$G143)=0,"",IF(OR($A143="",$B143="",NOT(AND(ISNUMBER(G143),N(G143)&gt;=18264,N(G143)&lt;=73050))),"n/a",SUMPRODUCT(((Movements!$B$2:$B$1001="Used"))*(Movements!$E$2:$E$1001=$A143)*(Movements!$C$2:$C$1001=$B143)*(Movements!$A$2:$A$1001&gt;$G143),Movements!$D$2:$D$1001)))</f>
        <v/>
      </c>
    </row>
    <row r="144" spans="1:16" x14ac:dyDescent="0.25">
      <c r="A144" s="12"/>
      <c r="B144" s="12"/>
      <c r="C144" s="18" t="str">
        <f>IF(COUNTA($A144:$B144,$D144:$G144)=0,"",IF(OR($B144="",SUMPRODUCT(--(Parts!$A$2:$A$201=$B144))=0),"n/a",INDEX(Parts!$B$2:$B$201,SUMPRODUCT(MAX((Parts!$A$2:$A$201=$B144)*(ROW(Parts!$A$2:$A$201)-MIN(ROW(Parts!$A$2:$A$201))+1))))))</f>
        <v/>
      </c>
      <c r="D144" s="19"/>
      <c r="E144" s="19"/>
      <c r="F144" s="19"/>
      <c r="G144" s="20"/>
      <c r="H144" s="15" t="str">
        <f>IF(COUNTA($A144:$B144,$D144:$G144)=0,"",IF(OR($A144="",$B144="",NOT(AND(ISNUMBER(G144),N(G144)&gt;=18264,N(G144)&lt;=73050))),"n/a",SUMPRODUCT(((Movements!$B$2:$B$1001="Used")+(Movements!$B$2:$B$1001="Transfer"))*(Movements!$E$2:$E$1001=$A144)*(Movements!$C$2:$C$1001=$B144)*(Movements!$A$2:$A$1001&gt;$G144),Movements!$D$2:$D$1001)))</f>
        <v/>
      </c>
      <c r="I144" s="15" t="str">
        <f>IF(COUNTA($A144:$B144,$D144:$G144)=0,"",IF(OR($A144="",$B144="",NOT(AND(ISNUMBER(G144),N(G144)&gt;=18264,N(G144)&lt;=73050))),"n/a",SUMPRODUCT(((Movements!$B$2:$B$1001="Restock")+(Movements!$B$2:$B$1001="Transfer"))*(Movements!$F$2:$F$1001=$A144)*(Movements!$C$2:$C$1001=$B144)*(Movements!$A$2:$A$1001&gt;$G144),Movements!$D$2:$D$1001)))</f>
        <v/>
      </c>
      <c r="J144" s="21" t="str">
        <f>IF(COUNTA($A144:$B144,$D144:$G144)=0,"",IF(OR(NOT(ISNUMBER($H144)),NOT(ISNUMBER($F144))),"n/a",$F144-$H144+$I144))</f>
        <v/>
      </c>
      <c r="K144" s="21" t="str">
        <f>IF(COUNTA($A144:$B144,$D144:$G144)=0,"",IF(OR(NOT(ISNUMBER($J144)),NOT(ISNUMBER($D144)),NOT(ISNUMBER($E144))),"n/a",IF($J144&lt;=$D144,$E144-$J144,0)))</f>
        <v/>
      </c>
      <c r="L144" s="16" t="str">
        <f>IF(COUNTA($A144:$B144,$D144:$G144)=0,"",IF(OR(NOT(ISNUMBER($J144)),NOT(ISNUMBER($D144)),NOT(ISNUMBER($E144))),"n/a",IF($J144&lt;0,"Check count",IF($J144&lt;=$D144,"Reorder",IF($J144&gt;$E144,"Over max","OK")))))</f>
        <v/>
      </c>
      <c r="M144" s="14" t="str">
        <f>IF(COUNTA($A144:$B144,$D144:$G144)=0,"",IF(OR($B144="",SUMPRODUCT(--(Parts!$A$2:$A$201=$B144))=0),"n/a",INDEX(Parts!$C$2:$C$201,SUMPRODUCT(MAX((Parts!$A$2:$A$201=$B144)*(ROW(Parts!$A$2:$A$201)-MIN(ROW(Parts!$A$2:$A$201))+1))))))</f>
        <v/>
      </c>
      <c r="N144" s="14" t="str">
        <f>IF(COUNTA($A144:$B144,$D144:$G144)=0,"",IF(AND(ISNUMBER($J144),ISNUMBER($M144)),$J144*$M144,"n/a"))</f>
        <v/>
      </c>
      <c r="O144" s="16" t="str">
        <f>IF(COUNTA($A144:$B144,$D144:$G144)=0,"",IF(OR($A144="",$B144="",SUMPRODUCT(--(Vans!$A$2:$A$51=$A144))=0,SUMPRODUCT(--(Parts!$A$2:$A$201=$B144))=0),"Check ID",IF(SUMPRODUCT(('Van Stock'!$A$2:$A$501=$A144)*('Van Stock'!$B$2:$B$501=$B144))&gt;1,"Duplicate line",IF(OR(NOT(AND(ISNUMBER(D144),N(D144)&gt;=0,N(D144)&lt;=10000,INT(N(D144))=N(D144))),NOT(AND(ISNUMBER(E144),N(E144)&gt;=0,N(E144)&lt;=10000,INT(N(E144))=N(E144))),N($D144)&gt;N($E144),NOT(AND(ISNUMBER(F144),N(F144)&gt;=0,N(F144)&lt;=100000,INT(N(F144))=N(F144))),NOT(AND(ISNUMBER(G144),N(G144)&gt;=18264,N(G144)&lt;=73050))),"Check inputs",IF(AND(ISNUMBER($J144),N($J144)&lt;0),"Check count","OK")))))</f>
        <v/>
      </c>
      <c r="P144" s="15" t="str">
        <f>IF(COUNTA($A144:$B144,$D144:$G144)=0,"",IF(OR($A144="",$B144="",NOT(AND(ISNUMBER(G144),N(G144)&gt;=18264,N(G144)&lt;=73050))),"n/a",SUMPRODUCT(((Movements!$B$2:$B$1001="Used"))*(Movements!$E$2:$E$1001=$A144)*(Movements!$C$2:$C$1001=$B144)*(Movements!$A$2:$A$1001&gt;$G144),Movements!$D$2:$D$1001)))</f>
        <v/>
      </c>
    </row>
    <row r="145" spans="1:16" x14ac:dyDescent="0.25">
      <c r="A145" s="12"/>
      <c r="B145" s="12"/>
      <c r="C145" s="18" t="str">
        <f>IF(COUNTA($A145:$B145,$D145:$G145)=0,"",IF(OR($B145="",SUMPRODUCT(--(Parts!$A$2:$A$201=$B145))=0),"n/a",INDEX(Parts!$B$2:$B$201,SUMPRODUCT(MAX((Parts!$A$2:$A$201=$B145)*(ROW(Parts!$A$2:$A$201)-MIN(ROW(Parts!$A$2:$A$201))+1))))))</f>
        <v/>
      </c>
      <c r="D145" s="19"/>
      <c r="E145" s="19"/>
      <c r="F145" s="19"/>
      <c r="G145" s="20"/>
      <c r="H145" s="15" t="str">
        <f>IF(COUNTA($A145:$B145,$D145:$G145)=0,"",IF(OR($A145="",$B145="",NOT(AND(ISNUMBER(G145),N(G145)&gt;=18264,N(G145)&lt;=73050))),"n/a",SUMPRODUCT(((Movements!$B$2:$B$1001="Used")+(Movements!$B$2:$B$1001="Transfer"))*(Movements!$E$2:$E$1001=$A145)*(Movements!$C$2:$C$1001=$B145)*(Movements!$A$2:$A$1001&gt;$G145),Movements!$D$2:$D$1001)))</f>
        <v/>
      </c>
      <c r="I145" s="15" t="str">
        <f>IF(COUNTA($A145:$B145,$D145:$G145)=0,"",IF(OR($A145="",$B145="",NOT(AND(ISNUMBER(G145),N(G145)&gt;=18264,N(G145)&lt;=73050))),"n/a",SUMPRODUCT(((Movements!$B$2:$B$1001="Restock")+(Movements!$B$2:$B$1001="Transfer"))*(Movements!$F$2:$F$1001=$A145)*(Movements!$C$2:$C$1001=$B145)*(Movements!$A$2:$A$1001&gt;$G145),Movements!$D$2:$D$1001)))</f>
        <v/>
      </c>
      <c r="J145" s="21" t="str">
        <f>IF(COUNTA($A145:$B145,$D145:$G145)=0,"",IF(OR(NOT(ISNUMBER($H145)),NOT(ISNUMBER($F145))),"n/a",$F145-$H145+$I145))</f>
        <v/>
      </c>
      <c r="K145" s="21" t="str">
        <f>IF(COUNTA($A145:$B145,$D145:$G145)=0,"",IF(OR(NOT(ISNUMBER($J145)),NOT(ISNUMBER($D145)),NOT(ISNUMBER($E145))),"n/a",IF($J145&lt;=$D145,$E145-$J145,0)))</f>
        <v/>
      </c>
      <c r="L145" s="16" t="str">
        <f>IF(COUNTA($A145:$B145,$D145:$G145)=0,"",IF(OR(NOT(ISNUMBER($J145)),NOT(ISNUMBER($D145)),NOT(ISNUMBER($E145))),"n/a",IF($J145&lt;0,"Check count",IF($J145&lt;=$D145,"Reorder",IF($J145&gt;$E145,"Over max","OK")))))</f>
        <v/>
      </c>
      <c r="M145" s="14" t="str">
        <f>IF(COUNTA($A145:$B145,$D145:$G145)=0,"",IF(OR($B145="",SUMPRODUCT(--(Parts!$A$2:$A$201=$B145))=0),"n/a",INDEX(Parts!$C$2:$C$201,SUMPRODUCT(MAX((Parts!$A$2:$A$201=$B145)*(ROW(Parts!$A$2:$A$201)-MIN(ROW(Parts!$A$2:$A$201))+1))))))</f>
        <v/>
      </c>
      <c r="N145" s="14" t="str">
        <f>IF(COUNTA($A145:$B145,$D145:$G145)=0,"",IF(AND(ISNUMBER($J145),ISNUMBER($M145)),$J145*$M145,"n/a"))</f>
        <v/>
      </c>
      <c r="O145" s="16" t="str">
        <f>IF(COUNTA($A145:$B145,$D145:$G145)=0,"",IF(OR($A145="",$B145="",SUMPRODUCT(--(Vans!$A$2:$A$51=$A145))=0,SUMPRODUCT(--(Parts!$A$2:$A$201=$B145))=0),"Check ID",IF(SUMPRODUCT(('Van Stock'!$A$2:$A$501=$A145)*('Van Stock'!$B$2:$B$501=$B145))&gt;1,"Duplicate line",IF(OR(NOT(AND(ISNUMBER(D145),N(D145)&gt;=0,N(D145)&lt;=10000,INT(N(D145))=N(D145))),NOT(AND(ISNUMBER(E145),N(E145)&gt;=0,N(E145)&lt;=10000,INT(N(E145))=N(E145))),N($D145)&gt;N($E145),NOT(AND(ISNUMBER(F145),N(F145)&gt;=0,N(F145)&lt;=100000,INT(N(F145))=N(F145))),NOT(AND(ISNUMBER(G145),N(G145)&gt;=18264,N(G145)&lt;=73050))),"Check inputs",IF(AND(ISNUMBER($J145),N($J145)&lt;0),"Check count","OK")))))</f>
        <v/>
      </c>
      <c r="P145" s="15" t="str">
        <f>IF(COUNTA($A145:$B145,$D145:$G145)=0,"",IF(OR($A145="",$B145="",NOT(AND(ISNUMBER(G145),N(G145)&gt;=18264,N(G145)&lt;=73050))),"n/a",SUMPRODUCT(((Movements!$B$2:$B$1001="Used"))*(Movements!$E$2:$E$1001=$A145)*(Movements!$C$2:$C$1001=$B145)*(Movements!$A$2:$A$1001&gt;$G145),Movements!$D$2:$D$1001)))</f>
        <v/>
      </c>
    </row>
    <row r="146" spans="1:16" x14ac:dyDescent="0.25">
      <c r="A146" s="12"/>
      <c r="B146" s="12"/>
      <c r="C146" s="18" t="str">
        <f>IF(COUNTA($A146:$B146,$D146:$G146)=0,"",IF(OR($B146="",SUMPRODUCT(--(Parts!$A$2:$A$201=$B146))=0),"n/a",INDEX(Parts!$B$2:$B$201,SUMPRODUCT(MAX((Parts!$A$2:$A$201=$B146)*(ROW(Parts!$A$2:$A$201)-MIN(ROW(Parts!$A$2:$A$201))+1))))))</f>
        <v/>
      </c>
      <c r="D146" s="19"/>
      <c r="E146" s="19"/>
      <c r="F146" s="19"/>
      <c r="G146" s="20"/>
      <c r="H146" s="15" t="str">
        <f>IF(COUNTA($A146:$B146,$D146:$G146)=0,"",IF(OR($A146="",$B146="",NOT(AND(ISNUMBER(G146),N(G146)&gt;=18264,N(G146)&lt;=73050))),"n/a",SUMPRODUCT(((Movements!$B$2:$B$1001="Used")+(Movements!$B$2:$B$1001="Transfer"))*(Movements!$E$2:$E$1001=$A146)*(Movements!$C$2:$C$1001=$B146)*(Movements!$A$2:$A$1001&gt;$G146),Movements!$D$2:$D$1001)))</f>
        <v/>
      </c>
      <c r="I146" s="15" t="str">
        <f>IF(COUNTA($A146:$B146,$D146:$G146)=0,"",IF(OR($A146="",$B146="",NOT(AND(ISNUMBER(G146),N(G146)&gt;=18264,N(G146)&lt;=73050))),"n/a",SUMPRODUCT(((Movements!$B$2:$B$1001="Restock")+(Movements!$B$2:$B$1001="Transfer"))*(Movements!$F$2:$F$1001=$A146)*(Movements!$C$2:$C$1001=$B146)*(Movements!$A$2:$A$1001&gt;$G146),Movements!$D$2:$D$1001)))</f>
        <v/>
      </c>
      <c r="J146" s="21" t="str">
        <f>IF(COUNTA($A146:$B146,$D146:$G146)=0,"",IF(OR(NOT(ISNUMBER($H146)),NOT(ISNUMBER($F146))),"n/a",$F146-$H146+$I146))</f>
        <v/>
      </c>
      <c r="K146" s="21" t="str">
        <f>IF(COUNTA($A146:$B146,$D146:$G146)=0,"",IF(OR(NOT(ISNUMBER($J146)),NOT(ISNUMBER($D146)),NOT(ISNUMBER($E146))),"n/a",IF($J146&lt;=$D146,$E146-$J146,0)))</f>
        <v/>
      </c>
      <c r="L146" s="16" t="str">
        <f>IF(COUNTA($A146:$B146,$D146:$G146)=0,"",IF(OR(NOT(ISNUMBER($J146)),NOT(ISNUMBER($D146)),NOT(ISNUMBER($E146))),"n/a",IF($J146&lt;0,"Check count",IF($J146&lt;=$D146,"Reorder",IF($J146&gt;$E146,"Over max","OK")))))</f>
        <v/>
      </c>
      <c r="M146" s="14" t="str">
        <f>IF(COUNTA($A146:$B146,$D146:$G146)=0,"",IF(OR($B146="",SUMPRODUCT(--(Parts!$A$2:$A$201=$B146))=0),"n/a",INDEX(Parts!$C$2:$C$201,SUMPRODUCT(MAX((Parts!$A$2:$A$201=$B146)*(ROW(Parts!$A$2:$A$201)-MIN(ROW(Parts!$A$2:$A$201))+1))))))</f>
        <v/>
      </c>
      <c r="N146" s="14" t="str">
        <f>IF(COUNTA($A146:$B146,$D146:$G146)=0,"",IF(AND(ISNUMBER($J146),ISNUMBER($M146)),$J146*$M146,"n/a"))</f>
        <v/>
      </c>
      <c r="O146" s="16" t="str">
        <f>IF(COUNTA($A146:$B146,$D146:$G146)=0,"",IF(OR($A146="",$B146="",SUMPRODUCT(--(Vans!$A$2:$A$51=$A146))=0,SUMPRODUCT(--(Parts!$A$2:$A$201=$B146))=0),"Check ID",IF(SUMPRODUCT(('Van Stock'!$A$2:$A$501=$A146)*('Van Stock'!$B$2:$B$501=$B146))&gt;1,"Duplicate line",IF(OR(NOT(AND(ISNUMBER(D146),N(D146)&gt;=0,N(D146)&lt;=10000,INT(N(D146))=N(D146))),NOT(AND(ISNUMBER(E146),N(E146)&gt;=0,N(E146)&lt;=10000,INT(N(E146))=N(E146))),N($D146)&gt;N($E146),NOT(AND(ISNUMBER(F146),N(F146)&gt;=0,N(F146)&lt;=100000,INT(N(F146))=N(F146))),NOT(AND(ISNUMBER(G146),N(G146)&gt;=18264,N(G146)&lt;=73050))),"Check inputs",IF(AND(ISNUMBER($J146),N($J146)&lt;0),"Check count","OK")))))</f>
        <v/>
      </c>
      <c r="P146" s="15" t="str">
        <f>IF(COUNTA($A146:$B146,$D146:$G146)=0,"",IF(OR($A146="",$B146="",NOT(AND(ISNUMBER(G146),N(G146)&gt;=18264,N(G146)&lt;=73050))),"n/a",SUMPRODUCT(((Movements!$B$2:$B$1001="Used"))*(Movements!$E$2:$E$1001=$A146)*(Movements!$C$2:$C$1001=$B146)*(Movements!$A$2:$A$1001&gt;$G146),Movements!$D$2:$D$1001)))</f>
        <v/>
      </c>
    </row>
    <row r="147" spans="1:16" x14ac:dyDescent="0.25">
      <c r="A147" s="12"/>
      <c r="B147" s="12"/>
      <c r="C147" s="18" t="str">
        <f>IF(COUNTA($A147:$B147,$D147:$G147)=0,"",IF(OR($B147="",SUMPRODUCT(--(Parts!$A$2:$A$201=$B147))=0),"n/a",INDEX(Parts!$B$2:$B$201,SUMPRODUCT(MAX((Parts!$A$2:$A$201=$B147)*(ROW(Parts!$A$2:$A$201)-MIN(ROW(Parts!$A$2:$A$201))+1))))))</f>
        <v/>
      </c>
      <c r="D147" s="19"/>
      <c r="E147" s="19"/>
      <c r="F147" s="19"/>
      <c r="G147" s="20"/>
      <c r="H147" s="15" t="str">
        <f>IF(COUNTA($A147:$B147,$D147:$G147)=0,"",IF(OR($A147="",$B147="",NOT(AND(ISNUMBER(G147),N(G147)&gt;=18264,N(G147)&lt;=73050))),"n/a",SUMPRODUCT(((Movements!$B$2:$B$1001="Used")+(Movements!$B$2:$B$1001="Transfer"))*(Movements!$E$2:$E$1001=$A147)*(Movements!$C$2:$C$1001=$B147)*(Movements!$A$2:$A$1001&gt;$G147),Movements!$D$2:$D$1001)))</f>
        <v/>
      </c>
      <c r="I147" s="15" t="str">
        <f>IF(COUNTA($A147:$B147,$D147:$G147)=0,"",IF(OR($A147="",$B147="",NOT(AND(ISNUMBER(G147),N(G147)&gt;=18264,N(G147)&lt;=73050))),"n/a",SUMPRODUCT(((Movements!$B$2:$B$1001="Restock")+(Movements!$B$2:$B$1001="Transfer"))*(Movements!$F$2:$F$1001=$A147)*(Movements!$C$2:$C$1001=$B147)*(Movements!$A$2:$A$1001&gt;$G147),Movements!$D$2:$D$1001)))</f>
        <v/>
      </c>
      <c r="J147" s="21" t="str">
        <f>IF(COUNTA($A147:$B147,$D147:$G147)=0,"",IF(OR(NOT(ISNUMBER($H147)),NOT(ISNUMBER($F147))),"n/a",$F147-$H147+$I147))</f>
        <v/>
      </c>
      <c r="K147" s="21" t="str">
        <f>IF(COUNTA($A147:$B147,$D147:$G147)=0,"",IF(OR(NOT(ISNUMBER($J147)),NOT(ISNUMBER($D147)),NOT(ISNUMBER($E147))),"n/a",IF($J147&lt;=$D147,$E147-$J147,0)))</f>
        <v/>
      </c>
      <c r="L147" s="16" t="str">
        <f>IF(COUNTA($A147:$B147,$D147:$G147)=0,"",IF(OR(NOT(ISNUMBER($J147)),NOT(ISNUMBER($D147)),NOT(ISNUMBER($E147))),"n/a",IF($J147&lt;0,"Check count",IF($J147&lt;=$D147,"Reorder",IF($J147&gt;$E147,"Over max","OK")))))</f>
        <v/>
      </c>
      <c r="M147" s="14" t="str">
        <f>IF(COUNTA($A147:$B147,$D147:$G147)=0,"",IF(OR($B147="",SUMPRODUCT(--(Parts!$A$2:$A$201=$B147))=0),"n/a",INDEX(Parts!$C$2:$C$201,SUMPRODUCT(MAX((Parts!$A$2:$A$201=$B147)*(ROW(Parts!$A$2:$A$201)-MIN(ROW(Parts!$A$2:$A$201))+1))))))</f>
        <v/>
      </c>
      <c r="N147" s="14" t="str">
        <f>IF(COUNTA($A147:$B147,$D147:$G147)=0,"",IF(AND(ISNUMBER($J147),ISNUMBER($M147)),$J147*$M147,"n/a"))</f>
        <v/>
      </c>
      <c r="O147" s="16" t="str">
        <f>IF(COUNTA($A147:$B147,$D147:$G147)=0,"",IF(OR($A147="",$B147="",SUMPRODUCT(--(Vans!$A$2:$A$51=$A147))=0,SUMPRODUCT(--(Parts!$A$2:$A$201=$B147))=0),"Check ID",IF(SUMPRODUCT(('Van Stock'!$A$2:$A$501=$A147)*('Van Stock'!$B$2:$B$501=$B147))&gt;1,"Duplicate line",IF(OR(NOT(AND(ISNUMBER(D147),N(D147)&gt;=0,N(D147)&lt;=10000,INT(N(D147))=N(D147))),NOT(AND(ISNUMBER(E147),N(E147)&gt;=0,N(E147)&lt;=10000,INT(N(E147))=N(E147))),N($D147)&gt;N($E147),NOT(AND(ISNUMBER(F147),N(F147)&gt;=0,N(F147)&lt;=100000,INT(N(F147))=N(F147))),NOT(AND(ISNUMBER(G147),N(G147)&gt;=18264,N(G147)&lt;=73050))),"Check inputs",IF(AND(ISNUMBER($J147),N($J147)&lt;0),"Check count","OK")))))</f>
        <v/>
      </c>
      <c r="P147" s="15" t="str">
        <f>IF(COUNTA($A147:$B147,$D147:$G147)=0,"",IF(OR($A147="",$B147="",NOT(AND(ISNUMBER(G147),N(G147)&gt;=18264,N(G147)&lt;=73050))),"n/a",SUMPRODUCT(((Movements!$B$2:$B$1001="Used"))*(Movements!$E$2:$E$1001=$A147)*(Movements!$C$2:$C$1001=$B147)*(Movements!$A$2:$A$1001&gt;$G147),Movements!$D$2:$D$1001)))</f>
        <v/>
      </c>
    </row>
    <row r="148" spans="1:16" x14ac:dyDescent="0.25">
      <c r="A148" s="12"/>
      <c r="B148" s="12"/>
      <c r="C148" s="18" t="str">
        <f>IF(COUNTA($A148:$B148,$D148:$G148)=0,"",IF(OR($B148="",SUMPRODUCT(--(Parts!$A$2:$A$201=$B148))=0),"n/a",INDEX(Parts!$B$2:$B$201,SUMPRODUCT(MAX((Parts!$A$2:$A$201=$B148)*(ROW(Parts!$A$2:$A$201)-MIN(ROW(Parts!$A$2:$A$201))+1))))))</f>
        <v/>
      </c>
      <c r="D148" s="19"/>
      <c r="E148" s="19"/>
      <c r="F148" s="19"/>
      <c r="G148" s="20"/>
      <c r="H148" s="15" t="str">
        <f>IF(COUNTA($A148:$B148,$D148:$G148)=0,"",IF(OR($A148="",$B148="",NOT(AND(ISNUMBER(G148),N(G148)&gt;=18264,N(G148)&lt;=73050))),"n/a",SUMPRODUCT(((Movements!$B$2:$B$1001="Used")+(Movements!$B$2:$B$1001="Transfer"))*(Movements!$E$2:$E$1001=$A148)*(Movements!$C$2:$C$1001=$B148)*(Movements!$A$2:$A$1001&gt;$G148),Movements!$D$2:$D$1001)))</f>
        <v/>
      </c>
      <c r="I148" s="15" t="str">
        <f>IF(COUNTA($A148:$B148,$D148:$G148)=0,"",IF(OR($A148="",$B148="",NOT(AND(ISNUMBER(G148),N(G148)&gt;=18264,N(G148)&lt;=73050))),"n/a",SUMPRODUCT(((Movements!$B$2:$B$1001="Restock")+(Movements!$B$2:$B$1001="Transfer"))*(Movements!$F$2:$F$1001=$A148)*(Movements!$C$2:$C$1001=$B148)*(Movements!$A$2:$A$1001&gt;$G148),Movements!$D$2:$D$1001)))</f>
        <v/>
      </c>
      <c r="J148" s="21" t="str">
        <f>IF(COUNTA($A148:$B148,$D148:$G148)=0,"",IF(OR(NOT(ISNUMBER($H148)),NOT(ISNUMBER($F148))),"n/a",$F148-$H148+$I148))</f>
        <v/>
      </c>
      <c r="K148" s="21" t="str">
        <f>IF(COUNTA($A148:$B148,$D148:$G148)=0,"",IF(OR(NOT(ISNUMBER($J148)),NOT(ISNUMBER($D148)),NOT(ISNUMBER($E148))),"n/a",IF($J148&lt;=$D148,$E148-$J148,0)))</f>
        <v/>
      </c>
      <c r="L148" s="16" t="str">
        <f>IF(COUNTA($A148:$B148,$D148:$G148)=0,"",IF(OR(NOT(ISNUMBER($J148)),NOT(ISNUMBER($D148)),NOT(ISNUMBER($E148))),"n/a",IF($J148&lt;0,"Check count",IF($J148&lt;=$D148,"Reorder",IF($J148&gt;$E148,"Over max","OK")))))</f>
        <v/>
      </c>
      <c r="M148" s="14" t="str">
        <f>IF(COUNTA($A148:$B148,$D148:$G148)=0,"",IF(OR($B148="",SUMPRODUCT(--(Parts!$A$2:$A$201=$B148))=0),"n/a",INDEX(Parts!$C$2:$C$201,SUMPRODUCT(MAX((Parts!$A$2:$A$201=$B148)*(ROW(Parts!$A$2:$A$201)-MIN(ROW(Parts!$A$2:$A$201))+1))))))</f>
        <v/>
      </c>
      <c r="N148" s="14" t="str">
        <f>IF(COUNTA($A148:$B148,$D148:$G148)=0,"",IF(AND(ISNUMBER($J148),ISNUMBER($M148)),$J148*$M148,"n/a"))</f>
        <v/>
      </c>
      <c r="O148" s="16" t="str">
        <f>IF(COUNTA($A148:$B148,$D148:$G148)=0,"",IF(OR($A148="",$B148="",SUMPRODUCT(--(Vans!$A$2:$A$51=$A148))=0,SUMPRODUCT(--(Parts!$A$2:$A$201=$B148))=0),"Check ID",IF(SUMPRODUCT(('Van Stock'!$A$2:$A$501=$A148)*('Van Stock'!$B$2:$B$501=$B148))&gt;1,"Duplicate line",IF(OR(NOT(AND(ISNUMBER(D148),N(D148)&gt;=0,N(D148)&lt;=10000,INT(N(D148))=N(D148))),NOT(AND(ISNUMBER(E148),N(E148)&gt;=0,N(E148)&lt;=10000,INT(N(E148))=N(E148))),N($D148)&gt;N($E148),NOT(AND(ISNUMBER(F148),N(F148)&gt;=0,N(F148)&lt;=100000,INT(N(F148))=N(F148))),NOT(AND(ISNUMBER(G148),N(G148)&gt;=18264,N(G148)&lt;=73050))),"Check inputs",IF(AND(ISNUMBER($J148),N($J148)&lt;0),"Check count","OK")))))</f>
        <v/>
      </c>
      <c r="P148" s="15" t="str">
        <f>IF(COUNTA($A148:$B148,$D148:$G148)=0,"",IF(OR($A148="",$B148="",NOT(AND(ISNUMBER(G148),N(G148)&gt;=18264,N(G148)&lt;=73050))),"n/a",SUMPRODUCT(((Movements!$B$2:$B$1001="Used"))*(Movements!$E$2:$E$1001=$A148)*(Movements!$C$2:$C$1001=$B148)*(Movements!$A$2:$A$1001&gt;$G148),Movements!$D$2:$D$1001)))</f>
        <v/>
      </c>
    </row>
    <row r="149" spans="1:16" x14ac:dyDescent="0.25">
      <c r="A149" s="12"/>
      <c r="B149" s="12"/>
      <c r="C149" s="18" t="str">
        <f>IF(COUNTA($A149:$B149,$D149:$G149)=0,"",IF(OR($B149="",SUMPRODUCT(--(Parts!$A$2:$A$201=$B149))=0),"n/a",INDEX(Parts!$B$2:$B$201,SUMPRODUCT(MAX((Parts!$A$2:$A$201=$B149)*(ROW(Parts!$A$2:$A$201)-MIN(ROW(Parts!$A$2:$A$201))+1))))))</f>
        <v/>
      </c>
      <c r="D149" s="19"/>
      <c r="E149" s="19"/>
      <c r="F149" s="19"/>
      <c r="G149" s="20"/>
      <c r="H149" s="15" t="str">
        <f>IF(COUNTA($A149:$B149,$D149:$G149)=0,"",IF(OR($A149="",$B149="",NOT(AND(ISNUMBER(G149),N(G149)&gt;=18264,N(G149)&lt;=73050))),"n/a",SUMPRODUCT(((Movements!$B$2:$B$1001="Used")+(Movements!$B$2:$B$1001="Transfer"))*(Movements!$E$2:$E$1001=$A149)*(Movements!$C$2:$C$1001=$B149)*(Movements!$A$2:$A$1001&gt;$G149),Movements!$D$2:$D$1001)))</f>
        <v/>
      </c>
      <c r="I149" s="15" t="str">
        <f>IF(COUNTA($A149:$B149,$D149:$G149)=0,"",IF(OR($A149="",$B149="",NOT(AND(ISNUMBER(G149),N(G149)&gt;=18264,N(G149)&lt;=73050))),"n/a",SUMPRODUCT(((Movements!$B$2:$B$1001="Restock")+(Movements!$B$2:$B$1001="Transfer"))*(Movements!$F$2:$F$1001=$A149)*(Movements!$C$2:$C$1001=$B149)*(Movements!$A$2:$A$1001&gt;$G149),Movements!$D$2:$D$1001)))</f>
        <v/>
      </c>
      <c r="J149" s="21" t="str">
        <f>IF(COUNTA($A149:$B149,$D149:$G149)=0,"",IF(OR(NOT(ISNUMBER($H149)),NOT(ISNUMBER($F149))),"n/a",$F149-$H149+$I149))</f>
        <v/>
      </c>
      <c r="K149" s="21" t="str">
        <f>IF(COUNTA($A149:$B149,$D149:$G149)=0,"",IF(OR(NOT(ISNUMBER($J149)),NOT(ISNUMBER($D149)),NOT(ISNUMBER($E149))),"n/a",IF($J149&lt;=$D149,$E149-$J149,0)))</f>
        <v/>
      </c>
      <c r="L149" s="16" t="str">
        <f>IF(COUNTA($A149:$B149,$D149:$G149)=0,"",IF(OR(NOT(ISNUMBER($J149)),NOT(ISNUMBER($D149)),NOT(ISNUMBER($E149))),"n/a",IF($J149&lt;0,"Check count",IF($J149&lt;=$D149,"Reorder",IF($J149&gt;$E149,"Over max","OK")))))</f>
        <v/>
      </c>
      <c r="M149" s="14" t="str">
        <f>IF(COUNTA($A149:$B149,$D149:$G149)=0,"",IF(OR($B149="",SUMPRODUCT(--(Parts!$A$2:$A$201=$B149))=0),"n/a",INDEX(Parts!$C$2:$C$201,SUMPRODUCT(MAX((Parts!$A$2:$A$201=$B149)*(ROW(Parts!$A$2:$A$201)-MIN(ROW(Parts!$A$2:$A$201))+1))))))</f>
        <v/>
      </c>
      <c r="N149" s="14" t="str">
        <f>IF(COUNTA($A149:$B149,$D149:$G149)=0,"",IF(AND(ISNUMBER($J149),ISNUMBER($M149)),$J149*$M149,"n/a"))</f>
        <v/>
      </c>
      <c r="O149" s="16" t="str">
        <f>IF(COUNTA($A149:$B149,$D149:$G149)=0,"",IF(OR($A149="",$B149="",SUMPRODUCT(--(Vans!$A$2:$A$51=$A149))=0,SUMPRODUCT(--(Parts!$A$2:$A$201=$B149))=0),"Check ID",IF(SUMPRODUCT(('Van Stock'!$A$2:$A$501=$A149)*('Van Stock'!$B$2:$B$501=$B149))&gt;1,"Duplicate line",IF(OR(NOT(AND(ISNUMBER(D149),N(D149)&gt;=0,N(D149)&lt;=10000,INT(N(D149))=N(D149))),NOT(AND(ISNUMBER(E149),N(E149)&gt;=0,N(E149)&lt;=10000,INT(N(E149))=N(E149))),N($D149)&gt;N($E149),NOT(AND(ISNUMBER(F149),N(F149)&gt;=0,N(F149)&lt;=100000,INT(N(F149))=N(F149))),NOT(AND(ISNUMBER(G149),N(G149)&gt;=18264,N(G149)&lt;=73050))),"Check inputs",IF(AND(ISNUMBER($J149),N($J149)&lt;0),"Check count","OK")))))</f>
        <v/>
      </c>
      <c r="P149" s="15" t="str">
        <f>IF(COUNTA($A149:$B149,$D149:$G149)=0,"",IF(OR($A149="",$B149="",NOT(AND(ISNUMBER(G149),N(G149)&gt;=18264,N(G149)&lt;=73050))),"n/a",SUMPRODUCT(((Movements!$B$2:$B$1001="Used"))*(Movements!$E$2:$E$1001=$A149)*(Movements!$C$2:$C$1001=$B149)*(Movements!$A$2:$A$1001&gt;$G149),Movements!$D$2:$D$1001)))</f>
        <v/>
      </c>
    </row>
    <row r="150" spans="1:16" x14ac:dyDescent="0.25">
      <c r="A150" s="12"/>
      <c r="B150" s="12"/>
      <c r="C150" s="18" t="str">
        <f>IF(COUNTA($A150:$B150,$D150:$G150)=0,"",IF(OR($B150="",SUMPRODUCT(--(Parts!$A$2:$A$201=$B150))=0),"n/a",INDEX(Parts!$B$2:$B$201,SUMPRODUCT(MAX((Parts!$A$2:$A$201=$B150)*(ROW(Parts!$A$2:$A$201)-MIN(ROW(Parts!$A$2:$A$201))+1))))))</f>
        <v/>
      </c>
      <c r="D150" s="19"/>
      <c r="E150" s="19"/>
      <c r="F150" s="19"/>
      <c r="G150" s="20"/>
      <c r="H150" s="15" t="str">
        <f>IF(COUNTA($A150:$B150,$D150:$G150)=0,"",IF(OR($A150="",$B150="",NOT(AND(ISNUMBER(G150),N(G150)&gt;=18264,N(G150)&lt;=73050))),"n/a",SUMPRODUCT(((Movements!$B$2:$B$1001="Used")+(Movements!$B$2:$B$1001="Transfer"))*(Movements!$E$2:$E$1001=$A150)*(Movements!$C$2:$C$1001=$B150)*(Movements!$A$2:$A$1001&gt;$G150),Movements!$D$2:$D$1001)))</f>
        <v/>
      </c>
      <c r="I150" s="15" t="str">
        <f>IF(COUNTA($A150:$B150,$D150:$G150)=0,"",IF(OR($A150="",$B150="",NOT(AND(ISNUMBER(G150),N(G150)&gt;=18264,N(G150)&lt;=73050))),"n/a",SUMPRODUCT(((Movements!$B$2:$B$1001="Restock")+(Movements!$B$2:$B$1001="Transfer"))*(Movements!$F$2:$F$1001=$A150)*(Movements!$C$2:$C$1001=$B150)*(Movements!$A$2:$A$1001&gt;$G150),Movements!$D$2:$D$1001)))</f>
        <v/>
      </c>
      <c r="J150" s="21" t="str">
        <f>IF(COUNTA($A150:$B150,$D150:$G150)=0,"",IF(OR(NOT(ISNUMBER($H150)),NOT(ISNUMBER($F150))),"n/a",$F150-$H150+$I150))</f>
        <v/>
      </c>
      <c r="K150" s="21" t="str">
        <f>IF(COUNTA($A150:$B150,$D150:$G150)=0,"",IF(OR(NOT(ISNUMBER($J150)),NOT(ISNUMBER($D150)),NOT(ISNUMBER($E150))),"n/a",IF($J150&lt;=$D150,$E150-$J150,0)))</f>
        <v/>
      </c>
      <c r="L150" s="16" t="str">
        <f>IF(COUNTA($A150:$B150,$D150:$G150)=0,"",IF(OR(NOT(ISNUMBER($J150)),NOT(ISNUMBER($D150)),NOT(ISNUMBER($E150))),"n/a",IF($J150&lt;0,"Check count",IF($J150&lt;=$D150,"Reorder",IF($J150&gt;$E150,"Over max","OK")))))</f>
        <v/>
      </c>
      <c r="M150" s="14" t="str">
        <f>IF(COUNTA($A150:$B150,$D150:$G150)=0,"",IF(OR($B150="",SUMPRODUCT(--(Parts!$A$2:$A$201=$B150))=0),"n/a",INDEX(Parts!$C$2:$C$201,SUMPRODUCT(MAX((Parts!$A$2:$A$201=$B150)*(ROW(Parts!$A$2:$A$201)-MIN(ROW(Parts!$A$2:$A$201))+1))))))</f>
        <v/>
      </c>
      <c r="N150" s="14" t="str">
        <f>IF(COUNTA($A150:$B150,$D150:$G150)=0,"",IF(AND(ISNUMBER($J150),ISNUMBER($M150)),$J150*$M150,"n/a"))</f>
        <v/>
      </c>
      <c r="O150" s="16" t="str">
        <f>IF(COUNTA($A150:$B150,$D150:$G150)=0,"",IF(OR($A150="",$B150="",SUMPRODUCT(--(Vans!$A$2:$A$51=$A150))=0,SUMPRODUCT(--(Parts!$A$2:$A$201=$B150))=0),"Check ID",IF(SUMPRODUCT(('Van Stock'!$A$2:$A$501=$A150)*('Van Stock'!$B$2:$B$501=$B150))&gt;1,"Duplicate line",IF(OR(NOT(AND(ISNUMBER(D150),N(D150)&gt;=0,N(D150)&lt;=10000,INT(N(D150))=N(D150))),NOT(AND(ISNUMBER(E150),N(E150)&gt;=0,N(E150)&lt;=10000,INT(N(E150))=N(E150))),N($D150)&gt;N($E150),NOT(AND(ISNUMBER(F150),N(F150)&gt;=0,N(F150)&lt;=100000,INT(N(F150))=N(F150))),NOT(AND(ISNUMBER(G150),N(G150)&gt;=18264,N(G150)&lt;=73050))),"Check inputs",IF(AND(ISNUMBER($J150),N($J150)&lt;0),"Check count","OK")))))</f>
        <v/>
      </c>
      <c r="P150" s="15" t="str">
        <f>IF(COUNTA($A150:$B150,$D150:$G150)=0,"",IF(OR($A150="",$B150="",NOT(AND(ISNUMBER(G150),N(G150)&gt;=18264,N(G150)&lt;=73050))),"n/a",SUMPRODUCT(((Movements!$B$2:$B$1001="Used"))*(Movements!$E$2:$E$1001=$A150)*(Movements!$C$2:$C$1001=$B150)*(Movements!$A$2:$A$1001&gt;$G150),Movements!$D$2:$D$1001)))</f>
        <v/>
      </c>
    </row>
    <row r="151" spans="1:16" x14ac:dyDescent="0.25">
      <c r="A151" s="12"/>
      <c r="B151" s="12"/>
      <c r="C151" s="18" t="str">
        <f>IF(COUNTA($A151:$B151,$D151:$G151)=0,"",IF(OR($B151="",SUMPRODUCT(--(Parts!$A$2:$A$201=$B151))=0),"n/a",INDEX(Parts!$B$2:$B$201,SUMPRODUCT(MAX((Parts!$A$2:$A$201=$B151)*(ROW(Parts!$A$2:$A$201)-MIN(ROW(Parts!$A$2:$A$201))+1))))))</f>
        <v/>
      </c>
      <c r="D151" s="19"/>
      <c r="E151" s="19"/>
      <c r="F151" s="19"/>
      <c r="G151" s="20"/>
      <c r="H151" s="15" t="str">
        <f>IF(COUNTA($A151:$B151,$D151:$G151)=0,"",IF(OR($A151="",$B151="",NOT(AND(ISNUMBER(G151),N(G151)&gt;=18264,N(G151)&lt;=73050))),"n/a",SUMPRODUCT(((Movements!$B$2:$B$1001="Used")+(Movements!$B$2:$B$1001="Transfer"))*(Movements!$E$2:$E$1001=$A151)*(Movements!$C$2:$C$1001=$B151)*(Movements!$A$2:$A$1001&gt;$G151),Movements!$D$2:$D$1001)))</f>
        <v/>
      </c>
      <c r="I151" s="15" t="str">
        <f>IF(COUNTA($A151:$B151,$D151:$G151)=0,"",IF(OR($A151="",$B151="",NOT(AND(ISNUMBER(G151),N(G151)&gt;=18264,N(G151)&lt;=73050))),"n/a",SUMPRODUCT(((Movements!$B$2:$B$1001="Restock")+(Movements!$B$2:$B$1001="Transfer"))*(Movements!$F$2:$F$1001=$A151)*(Movements!$C$2:$C$1001=$B151)*(Movements!$A$2:$A$1001&gt;$G151),Movements!$D$2:$D$1001)))</f>
        <v/>
      </c>
      <c r="J151" s="21" t="str">
        <f>IF(COUNTA($A151:$B151,$D151:$G151)=0,"",IF(OR(NOT(ISNUMBER($H151)),NOT(ISNUMBER($F151))),"n/a",$F151-$H151+$I151))</f>
        <v/>
      </c>
      <c r="K151" s="21" t="str">
        <f>IF(COUNTA($A151:$B151,$D151:$G151)=0,"",IF(OR(NOT(ISNUMBER($J151)),NOT(ISNUMBER($D151)),NOT(ISNUMBER($E151))),"n/a",IF($J151&lt;=$D151,$E151-$J151,0)))</f>
        <v/>
      </c>
      <c r="L151" s="16" t="str">
        <f>IF(COUNTA($A151:$B151,$D151:$G151)=0,"",IF(OR(NOT(ISNUMBER($J151)),NOT(ISNUMBER($D151)),NOT(ISNUMBER($E151))),"n/a",IF($J151&lt;0,"Check count",IF($J151&lt;=$D151,"Reorder",IF($J151&gt;$E151,"Over max","OK")))))</f>
        <v/>
      </c>
      <c r="M151" s="14" t="str">
        <f>IF(COUNTA($A151:$B151,$D151:$G151)=0,"",IF(OR($B151="",SUMPRODUCT(--(Parts!$A$2:$A$201=$B151))=0),"n/a",INDEX(Parts!$C$2:$C$201,SUMPRODUCT(MAX((Parts!$A$2:$A$201=$B151)*(ROW(Parts!$A$2:$A$201)-MIN(ROW(Parts!$A$2:$A$201))+1))))))</f>
        <v/>
      </c>
      <c r="N151" s="14" t="str">
        <f>IF(COUNTA($A151:$B151,$D151:$G151)=0,"",IF(AND(ISNUMBER($J151),ISNUMBER($M151)),$J151*$M151,"n/a"))</f>
        <v/>
      </c>
      <c r="O151" s="16" t="str">
        <f>IF(COUNTA($A151:$B151,$D151:$G151)=0,"",IF(OR($A151="",$B151="",SUMPRODUCT(--(Vans!$A$2:$A$51=$A151))=0,SUMPRODUCT(--(Parts!$A$2:$A$201=$B151))=0),"Check ID",IF(SUMPRODUCT(('Van Stock'!$A$2:$A$501=$A151)*('Van Stock'!$B$2:$B$501=$B151))&gt;1,"Duplicate line",IF(OR(NOT(AND(ISNUMBER(D151),N(D151)&gt;=0,N(D151)&lt;=10000,INT(N(D151))=N(D151))),NOT(AND(ISNUMBER(E151),N(E151)&gt;=0,N(E151)&lt;=10000,INT(N(E151))=N(E151))),N($D151)&gt;N($E151),NOT(AND(ISNUMBER(F151),N(F151)&gt;=0,N(F151)&lt;=100000,INT(N(F151))=N(F151))),NOT(AND(ISNUMBER(G151),N(G151)&gt;=18264,N(G151)&lt;=73050))),"Check inputs",IF(AND(ISNUMBER($J151),N($J151)&lt;0),"Check count","OK")))))</f>
        <v/>
      </c>
      <c r="P151" s="15" t="str">
        <f>IF(COUNTA($A151:$B151,$D151:$G151)=0,"",IF(OR($A151="",$B151="",NOT(AND(ISNUMBER(G151),N(G151)&gt;=18264,N(G151)&lt;=73050))),"n/a",SUMPRODUCT(((Movements!$B$2:$B$1001="Used"))*(Movements!$E$2:$E$1001=$A151)*(Movements!$C$2:$C$1001=$B151)*(Movements!$A$2:$A$1001&gt;$G151),Movements!$D$2:$D$1001)))</f>
        <v/>
      </c>
    </row>
    <row r="152" spans="1:16" x14ac:dyDescent="0.25">
      <c r="A152" s="12"/>
      <c r="B152" s="12"/>
      <c r="C152" s="18" t="str">
        <f>IF(COUNTA($A152:$B152,$D152:$G152)=0,"",IF(OR($B152="",SUMPRODUCT(--(Parts!$A$2:$A$201=$B152))=0),"n/a",INDEX(Parts!$B$2:$B$201,SUMPRODUCT(MAX((Parts!$A$2:$A$201=$B152)*(ROW(Parts!$A$2:$A$201)-MIN(ROW(Parts!$A$2:$A$201))+1))))))</f>
        <v/>
      </c>
      <c r="D152" s="19"/>
      <c r="E152" s="19"/>
      <c r="F152" s="19"/>
      <c r="G152" s="20"/>
      <c r="H152" s="15" t="str">
        <f>IF(COUNTA($A152:$B152,$D152:$G152)=0,"",IF(OR($A152="",$B152="",NOT(AND(ISNUMBER(G152),N(G152)&gt;=18264,N(G152)&lt;=73050))),"n/a",SUMPRODUCT(((Movements!$B$2:$B$1001="Used")+(Movements!$B$2:$B$1001="Transfer"))*(Movements!$E$2:$E$1001=$A152)*(Movements!$C$2:$C$1001=$B152)*(Movements!$A$2:$A$1001&gt;$G152),Movements!$D$2:$D$1001)))</f>
        <v/>
      </c>
      <c r="I152" s="15" t="str">
        <f>IF(COUNTA($A152:$B152,$D152:$G152)=0,"",IF(OR($A152="",$B152="",NOT(AND(ISNUMBER(G152),N(G152)&gt;=18264,N(G152)&lt;=73050))),"n/a",SUMPRODUCT(((Movements!$B$2:$B$1001="Restock")+(Movements!$B$2:$B$1001="Transfer"))*(Movements!$F$2:$F$1001=$A152)*(Movements!$C$2:$C$1001=$B152)*(Movements!$A$2:$A$1001&gt;$G152),Movements!$D$2:$D$1001)))</f>
        <v/>
      </c>
      <c r="J152" s="21" t="str">
        <f>IF(COUNTA($A152:$B152,$D152:$G152)=0,"",IF(OR(NOT(ISNUMBER($H152)),NOT(ISNUMBER($F152))),"n/a",$F152-$H152+$I152))</f>
        <v/>
      </c>
      <c r="K152" s="21" t="str">
        <f>IF(COUNTA($A152:$B152,$D152:$G152)=0,"",IF(OR(NOT(ISNUMBER($J152)),NOT(ISNUMBER($D152)),NOT(ISNUMBER($E152))),"n/a",IF($J152&lt;=$D152,$E152-$J152,0)))</f>
        <v/>
      </c>
      <c r="L152" s="16" t="str">
        <f>IF(COUNTA($A152:$B152,$D152:$G152)=0,"",IF(OR(NOT(ISNUMBER($J152)),NOT(ISNUMBER($D152)),NOT(ISNUMBER($E152))),"n/a",IF($J152&lt;0,"Check count",IF($J152&lt;=$D152,"Reorder",IF($J152&gt;$E152,"Over max","OK")))))</f>
        <v/>
      </c>
      <c r="M152" s="14" t="str">
        <f>IF(COUNTA($A152:$B152,$D152:$G152)=0,"",IF(OR($B152="",SUMPRODUCT(--(Parts!$A$2:$A$201=$B152))=0),"n/a",INDEX(Parts!$C$2:$C$201,SUMPRODUCT(MAX((Parts!$A$2:$A$201=$B152)*(ROW(Parts!$A$2:$A$201)-MIN(ROW(Parts!$A$2:$A$201))+1))))))</f>
        <v/>
      </c>
      <c r="N152" s="14" t="str">
        <f>IF(COUNTA($A152:$B152,$D152:$G152)=0,"",IF(AND(ISNUMBER($J152),ISNUMBER($M152)),$J152*$M152,"n/a"))</f>
        <v/>
      </c>
      <c r="O152" s="16" t="str">
        <f>IF(COUNTA($A152:$B152,$D152:$G152)=0,"",IF(OR($A152="",$B152="",SUMPRODUCT(--(Vans!$A$2:$A$51=$A152))=0,SUMPRODUCT(--(Parts!$A$2:$A$201=$B152))=0),"Check ID",IF(SUMPRODUCT(('Van Stock'!$A$2:$A$501=$A152)*('Van Stock'!$B$2:$B$501=$B152))&gt;1,"Duplicate line",IF(OR(NOT(AND(ISNUMBER(D152),N(D152)&gt;=0,N(D152)&lt;=10000,INT(N(D152))=N(D152))),NOT(AND(ISNUMBER(E152),N(E152)&gt;=0,N(E152)&lt;=10000,INT(N(E152))=N(E152))),N($D152)&gt;N($E152),NOT(AND(ISNUMBER(F152),N(F152)&gt;=0,N(F152)&lt;=100000,INT(N(F152))=N(F152))),NOT(AND(ISNUMBER(G152),N(G152)&gt;=18264,N(G152)&lt;=73050))),"Check inputs",IF(AND(ISNUMBER($J152),N($J152)&lt;0),"Check count","OK")))))</f>
        <v/>
      </c>
      <c r="P152" s="15" t="str">
        <f>IF(COUNTA($A152:$B152,$D152:$G152)=0,"",IF(OR($A152="",$B152="",NOT(AND(ISNUMBER(G152),N(G152)&gt;=18264,N(G152)&lt;=73050))),"n/a",SUMPRODUCT(((Movements!$B$2:$B$1001="Used"))*(Movements!$E$2:$E$1001=$A152)*(Movements!$C$2:$C$1001=$B152)*(Movements!$A$2:$A$1001&gt;$G152),Movements!$D$2:$D$1001)))</f>
        <v/>
      </c>
    </row>
    <row r="153" spans="1:16" x14ac:dyDescent="0.25">
      <c r="A153" s="12"/>
      <c r="B153" s="12"/>
      <c r="C153" s="18" t="str">
        <f>IF(COUNTA($A153:$B153,$D153:$G153)=0,"",IF(OR($B153="",SUMPRODUCT(--(Parts!$A$2:$A$201=$B153))=0),"n/a",INDEX(Parts!$B$2:$B$201,SUMPRODUCT(MAX((Parts!$A$2:$A$201=$B153)*(ROW(Parts!$A$2:$A$201)-MIN(ROW(Parts!$A$2:$A$201))+1))))))</f>
        <v/>
      </c>
      <c r="D153" s="19"/>
      <c r="E153" s="19"/>
      <c r="F153" s="19"/>
      <c r="G153" s="20"/>
      <c r="H153" s="15" t="str">
        <f>IF(COUNTA($A153:$B153,$D153:$G153)=0,"",IF(OR($A153="",$B153="",NOT(AND(ISNUMBER(G153),N(G153)&gt;=18264,N(G153)&lt;=73050))),"n/a",SUMPRODUCT(((Movements!$B$2:$B$1001="Used")+(Movements!$B$2:$B$1001="Transfer"))*(Movements!$E$2:$E$1001=$A153)*(Movements!$C$2:$C$1001=$B153)*(Movements!$A$2:$A$1001&gt;$G153),Movements!$D$2:$D$1001)))</f>
        <v/>
      </c>
      <c r="I153" s="15" t="str">
        <f>IF(COUNTA($A153:$B153,$D153:$G153)=0,"",IF(OR($A153="",$B153="",NOT(AND(ISNUMBER(G153),N(G153)&gt;=18264,N(G153)&lt;=73050))),"n/a",SUMPRODUCT(((Movements!$B$2:$B$1001="Restock")+(Movements!$B$2:$B$1001="Transfer"))*(Movements!$F$2:$F$1001=$A153)*(Movements!$C$2:$C$1001=$B153)*(Movements!$A$2:$A$1001&gt;$G153),Movements!$D$2:$D$1001)))</f>
        <v/>
      </c>
      <c r="J153" s="21" t="str">
        <f>IF(COUNTA($A153:$B153,$D153:$G153)=0,"",IF(OR(NOT(ISNUMBER($H153)),NOT(ISNUMBER($F153))),"n/a",$F153-$H153+$I153))</f>
        <v/>
      </c>
      <c r="K153" s="21" t="str">
        <f>IF(COUNTA($A153:$B153,$D153:$G153)=0,"",IF(OR(NOT(ISNUMBER($J153)),NOT(ISNUMBER($D153)),NOT(ISNUMBER($E153))),"n/a",IF($J153&lt;=$D153,$E153-$J153,0)))</f>
        <v/>
      </c>
      <c r="L153" s="16" t="str">
        <f>IF(COUNTA($A153:$B153,$D153:$G153)=0,"",IF(OR(NOT(ISNUMBER($J153)),NOT(ISNUMBER($D153)),NOT(ISNUMBER($E153))),"n/a",IF($J153&lt;0,"Check count",IF($J153&lt;=$D153,"Reorder",IF($J153&gt;$E153,"Over max","OK")))))</f>
        <v/>
      </c>
      <c r="M153" s="14" t="str">
        <f>IF(COUNTA($A153:$B153,$D153:$G153)=0,"",IF(OR($B153="",SUMPRODUCT(--(Parts!$A$2:$A$201=$B153))=0),"n/a",INDEX(Parts!$C$2:$C$201,SUMPRODUCT(MAX((Parts!$A$2:$A$201=$B153)*(ROW(Parts!$A$2:$A$201)-MIN(ROW(Parts!$A$2:$A$201))+1))))))</f>
        <v/>
      </c>
      <c r="N153" s="14" t="str">
        <f>IF(COUNTA($A153:$B153,$D153:$G153)=0,"",IF(AND(ISNUMBER($J153),ISNUMBER($M153)),$J153*$M153,"n/a"))</f>
        <v/>
      </c>
      <c r="O153" s="16" t="str">
        <f>IF(COUNTA($A153:$B153,$D153:$G153)=0,"",IF(OR($A153="",$B153="",SUMPRODUCT(--(Vans!$A$2:$A$51=$A153))=0,SUMPRODUCT(--(Parts!$A$2:$A$201=$B153))=0),"Check ID",IF(SUMPRODUCT(('Van Stock'!$A$2:$A$501=$A153)*('Van Stock'!$B$2:$B$501=$B153))&gt;1,"Duplicate line",IF(OR(NOT(AND(ISNUMBER(D153),N(D153)&gt;=0,N(D153)&lt;=10000,INT(N(D153))=N(D153))),NOT(AND(ISNUMBER(E153),N(E153)&gt;=0,N(E153)&lt;=10000,INT(N(E153))=N(E153))),N($D153)&gt;N($E153),NOT(AND(ISNUMBER(F153),N(F153)&gt;=0,N(F153)&lt;=100000,INT(N(F153))=N(F153))),NOT(AND(ISNUMBER(G153),N(G153)&gt;=18264,N(G153)&lt;=73050))),"Check inputs",IF(AND(ISNUMBER($J153),N($J153)&lt;0),"Check count","OK")))))</f>
        <v/>
      </c>
      <c r="P153" s="15" t="str">
        <f>IF(COUNTA($A153:$B153,$D153:$G153)=0,"",IF(OR($A153="",$B153="",NOT(AND(ISNUMBER(G153),N(G153)&gt;=18264,N(G153)&lt;=73050))),"n/a",SUMPRODUCT(((Movements!$B$2:$B$1001="Used"))*(Movements!$E$2:$E$1001=$A153)*(Movements!$C$2:$C$1001=$B153)*(Movements!$A$2:$A$1001&gt;$G153),Movements!$D$2:$D$1001)))</f>
        <v/>
      </c>
    </row>
    <row r="154" spans="1:16" x14ac:dyDescent="0.25">
      <c r="A154" s="12"/>
      <c r="B154" s="12"/>
      <c r="C154" s="18" t="str">
        <f>IF(COUNTA($A154:$B154,$D154:$G154)=0,"",IF(OR($B154="",SUMPRODUCT(--(Parts!$A$2:$A$201=$B154))=0),"n/a",INDEX(Parts!$B$2:$B$201,SUMPRODUCT(MAX((Parts!$A$2:$A$201=$B154)*(ROW(Parts!$A$2:$A$201)-MIN(ROW(Parts!$A$2:$A$201))+1))))))</f>
        <v/>
      </c>
      <c r="D154" s="19"/>
      <c r="E154" s="19"/>
      <c r="F154" s="19"/>
      <c r="G154" s="20"/>
      <c r="H154" s="15" t="str">
        <f>IF(COUNTA($A154:$B154,$D154:$G154)=0,"",IF(OR($A154="",$B154="",NOT(AND(ISNUMBER(G154),N(G154)&gt;=18264,N(G154)&lt;=73050))),"n/a",SUMPRODUCT(((Movements!$B$2:$B$1001="Used")+(Movements!$B$2:$B$1001="Transfer"))*(Movements!$E$2:$E$1001=$A154)*(Movements!$C$2:$C$1001=$B154)*(Movements!$A$2:$A$1001&gt;$G154),Movements!$D$2:$D$1001)))</f>
        <v/>
      </c>
      <c r="I154" s="15" t="str">
        <f>IF(COUNTA($A154:$B154,$D154:$G154)=0,"",IF(OR($A154="",$B154="",NOT(AND(ISNUMBER(G154),N(G154)&gt;=18264,N(G154)&lt;=73050))),"n/a",SUMPRODUCT(((Movements!$B$2:$B$1001="Restock")+(Movements!$B$2:$B$1001="Transfer"))*(Movements!$F$2:$F$1001=$A154)*(Movements!$C$2:$C$1001=$B154)*(Movements!$A$2:$A$1001&gt;$G154),Movements!$D$2:$D$1001)))</f>
        <v/>
      </c>
      <c r="J154" s="21" t="str">
        <f>IF(COUNTA($A154:$B154,$D154:$G154)=0,"",IF(OR(NOT(ISNUMBER($H154)),NOT(ISNUMBER($F154))),"n/a",$F154-$H154+$I154))</f>
        <v/>
      </c>
      <c r="K154" s="21" t="str">
        <f>IF(COUNTA($A154:$B154,$D154:$G154)=0,"",IF(OR(NOT(ISNUMBER($J154)),NOT(ISNUMBER($D154)),NOT(ISNUMBER($E154))),"n/a",IF($J154&lt;=$D154,$E154-$J154,0)))</f>
        <v/>
      </c>
      <c r="L154" s="16" t="str">
        <f>IF(COUNTA($A154:$B154,$D154:$G154)=0,"",IF(OR(NOT(ISNUMBER($J154)),NOT(ISNUMBER($D154)),NOT(ISNUMBER($E154))),"n/a",IF($J154&lt;0,"Check count",IF($J154&lt;=$D154,"Reorder",IF($J154&gt;$E154,"Over max","OK")))))</f>
        <v/>
      </c>
      <c r="M154" s="14" t="str">
        <f>IF(COUNTA($A154:$B154,$D154:$G154)=0,"",IF(OR($B154="",SUMPRODUCT(--(Parts!$A$2:$A$201=$B154))=0),"n/a",INDEX(Parts!$C$2:$C$201,SUMPRODUCT(MAX((Parts!$A$2:$A$201=$B154)*(ROW(Parts!$A$2:$A$201)-MIN(ROW(Parts!$A$2:$A$201))+1))))))</f>
        <v/>
      </c>
      <c r="N154" s="14" t="str">
        <f>IF(COUNTA($A154:$B154,$D154:$G154)=0,"",IF(AND(ISNUMBER($J154),ISNUMBER($M154)),$J154*$M154,"n/a"))</f>
        <v/>
      </c>
      <c r="O154" s="16" t="str">
        <f>IF(COUNTA($A154:$B154,$D154:$G154)=0,"",IF(OR($A154="",$B154="",SUMPRODUCT(--(Vans!$A$2:$A$51=$A154))=0,SUMPRODUCT(--(Parts!$A$2:$A$201=$B154))=0),"Check ID",IF(SUMPRODUCT(('Van Stock'!$A$2:$A$501=$A154)*('Van Stock'!$B$2:$B$501=$B154))&gt;1,"Duplicate line",IF(OR(NOT(AND(ISNUMBER(D154),N(D154)&gt;=0,N(D154)&lt;=10000,INT(N(D154))=N(D154))),NOT(AND(ISNUMBER(E154),N(E154)&gt;=0,N(E154)&lt;=10000,INT(N(E154))=N(E154))),N($D154)&gt;N($E154),NOT(AND(ISNUMBER(F154),N(F154)&gt;=0,N(F154)&lt;=100000,INT(N(F154))=N(F154))),NOT(AND(ISNUMBER(G154),N(G154)&gt;=18264,N(G154)&lt;=73050))),"Check inputs",IF(AND(ISNUMBER($J154),N($J154)&lt;0),"Check count","OK")))))</f>
        <v/>
      </c>
      <c r="P154" s="15" t="str">
        <f>IF(COUNTA($A154:$B154,$D154:$G154)=0,"",IF(OR($A154="",$B154="",NOT(AND(ISNUMBER(G154),N(G154)&gt;=18264,N(G154)&lt;=73050))),"n/a",SUMPRODUCT(((Movements!$B$2:$B$1001="Used"))*(Movements!$E$2:$E$1001=$A154)*(Movements!$C$2:$C$1001=$B154)*(Movements!$A$2:$A$1001&gt;$G154),Movements!$D$2:$D$1001)))</f>
        <v/>
      </c>
    </row>
    <row r="155" spans="1:16" x14ac:dyDescent="0.25">
      <c r="A155" s="12"/>
      <c r="B155" s="12"/>
      <c r="C155" s="18" t="str">
        <f>IF(COUNTA($A155:$B155,$D155:$G155)=0,"",IF(OR($B155="",SUMPRODUCT(--(Parts!$A$2:$A$201=$B155))=0),"n/a",INDEX(Parts!$B$2:$B$201,SUMPRODUCT(MAX((Parts!$A$2:$A$201=$B155)*(ROW(Parts!$A$2:$A$201)-MIN(ROW(Parts!$A$2:$A$201))+1))))))</f>
        <v/>
      </c>
      <c r="D155" s="19"/>
      <c r="E155" s="19"/>
      <c r="F155" s="19"/>
      <c r="G155" s="20"/>
      <c r="H155" s="15" t="str">
        <f>IF(COUNTA($A155:$B155,$D155:$G155)=0,"",IF(OR($A155="",$B155="",NOT(AND(ISNUMBER(G155),N(G155)&gt;=18264,N(G155)&lt;=73050))),"n/a",SUMPRODUCT(((Movements!$B$2:$B$1001="Used")+(Movements!$B$2:$B$1001="Transfer"))*(Movements!$E$2:$E$1001=$A155)*(Movements!$C$2:$C$1001=$B155)*(Movements!$A$2:$A$1001&gt;$G155),Movements!$D$2:$D$1001)))</f>
        <v/>
      </c>
      <c r="I155" s="15" t="str">
        <f>IF(COUNTA($A155:$B155,$D155:$G155)=0,"",IF(OR($A155="",$B155="",NOT(AND(ISNUMBER(G155),N(G155)&gt;=18264,N(G155)&lt;=73050))),"n/a",SUMPRODUCT(((Movements!$B$2:$B$1001="Restock")+(Movements!$B$2:$B$1001="Transfer"))*(Movements!$F$2:$F$1001=$A155)*(Movements!$C$2:$C$1001=$B155)*(Movements!$A$2:$A$1001&gt;$G155),Movements!$D$2:$D$1001)))</f>
        <v/>
      </c>
      <c r="J155" s="21" t="str">
        <f>IF(COUNTA($A155:$B155,$D155:$G155)=0,"",IF(OR(NOT(ISNUMBER($H155)),NOT(ISNUMBER($F155))),"n/a",$F155-$H155+$I155))</f>
        <v/>
      </c>
      <c r="K155" s="21" t="str">
        <f>IF(COUNTA($A155:$B155,$D155:$G155)=0,"",IF(OR(NOT(ISNUMBER($J155)),NOT(ISNUMBER($D155)),NOT(ISNUMBER($E155))),"n/a",IF($J155&lt;=$D155,$E155-$J155,0)))</f>
        <v/>
      </c>
      <c r="L155" s="16" t="str">
        <f>IF(COUNTA($A155:$B155,$D155:$G155)=0,"",IF(OR(NOT(ISNUMBER($J155)),NOT(ISNUMBER($D155)),NOT(ISNUMBER($E155))),"n/a",IF($J155&lt;0,"Check count",IF($J155&lt;=$D155,"Reorder",IF($J155&gt;$E155,"Over max","OK")))))</f>
        <v/>
      </c>
      <c r="M155" s="14" t="str">
        <f>IF(COUNTA($A155:$B155,$D155:$G155)=0,"",IF(OR($B155="",SUMPRODUCT(--(Parts!$A$2:$A$201=$B155))=0),"n/a",INDEX(Parts!$C$2:$C$201,SUMPRODUCT(MAX((Parts!$A$2:$A$201=$B155)*(ROW(Parts!$A$2:$A$201)-MIN(ROW(Parts!$A$2:$A$201))+1))))))</f>
        <v/>
      </c>
      <c r="N155" s="14" t="str">
        <f>IF(COUNTA($A155:$B155,$D155:$G155)=0,"",IF(AND(ISNUMBER($J155),ISNUMBER($M155)),$J155*$M155,"n/a"))</f>
        <v/>
      </c>
      <c r="O155" s="16" t="str">
        <f>IF(COUNTA($A155:$B155,$D155:$G155)=0,"",IF(OR($A155="",$B155="",SUMPRODUCT(--(Vans!$A$2:$A$51=$A155))=0,SUMPRODUCT(--(Parts!$A$2:$A$201=$B155))=0),"Check ID",IF(SUMPRODUCT(('Van Stock'!$A$2:$A$501=$A155)*('Van Stock'!$B$2:$B$501=$B155))&gt;1,"Duplicate line",IF(OR(NOT(AND(ISNUMBER(D155),N(D155)&gt;=0,N(D155)&lt;=10000,INT(N(D155))=N(D155))),NOT(AND(ISNUMBER(E155),N(E155)&gt;=0,N(E155)&lt;=10000,INT(N(E155))=N(E155))),N($D155)&gt;N($E155),NOT(AND(ISNUMBER(F155),N(F155)&gt;=0,N(F155)&lt;=100000,INT(N(F155))=N(F155))),NOT(AND(ISNUMBER(G155),N(G155)&gt;=18264,N(G155)&lt;=73050))),"Check inputs",IF(AND(ISNUMBER($J155),N($J155)&lt;0),"Check count","OK")))))</f>
        <v/>
      </c>
      <c r="P155" s="15" t="str">
        <f>IF(COUNTA($A155:$B155,$D155:$G155)=0,"",IF(OR($A155="",$B155="",NOT(AND(ISNUMBER(G155),N(G155)&gt;=18264,N(G155)&lt;=73050))),"n/a",SUMPRODUCT(((Movements!$B$2:$B$1001="Used"))*(Movements!$E$2:$E$1001=$A155)*(Movements!$C$2:$C$1001=$B155)*(Movements!$A$2:$A$1001&gt;$G155),Movements!$D$2:$D$1001)))</f>
        <v/>
      </c>
    </row>
    <row r="156" spans="1:16" x14ac:dyDescent="0.25">
      <c r="A156" s="12"/>
      <c r="B156" s="12"/>
      <c r="C156" s="18" t="str">
        <f>IF(COUNTA($A156:$B156,$D156:$G156)=0,"",IF(OR($B156="",SUMPRODUCT(--(Parts!$A$2:$A$201=$B156))=0),"n/a",INDEX(Parts!$B$2:$B$201,SUMPRODUCT(MAX((Parts!$A$2:$A$201=$B156)*(ROW(Parts!$A$2:$A$201)-MIN(ROW(Parts!$A$2:$A$201))+1))))))</f>
        <v/>
      </c>
      <c r="D156" s="19"/>
      <c r="E156" s="19"/>
      <c r="F156" s="19"/>
      <c r="G156" s="20"/>
      <c r="H156" s="15" t="str">
        <f>IF(COUNTA($A156:$B156,$D156:$G156)=0,"",IF(OR($A156="",$B156="",NOT(AND(ISNUMBER(G156),N(G156)&gt;=18264,N(G156)&lt;=73050))),"n/a",SUMPRODUCT(((Movements!$B$2:$B$1001="Used")+(Movements!$B$2:$B$1001="Transfer"))*(Movements!$E$2:$E$1001=$A156)*(Movements!$C$2:$C$1001=$B156)*(Movements!$A$2:$A$1001&gt;$G156),Movements!$D$2:$D$1001)))</f>
        <v/>
      </c>
      <c r="I156" s="15" t="str">
        <f>IF(COUNTA($A156:$B156,$D156:$G156)=0,"",IF(OR($A156="",$B156="",NOT(AND(ISNUMBER(G156),N(G156)&gt;=18264,N(G156)&lt;=73050))),"n/a",SUMPRODUCT(((Movements!$B$2:$B$1001="Restock")+(Movements!$B$2:$B$1001="Transfer"))*(Movements!$F$2:$F$1001=$A156)*(Movements!$C$2:$C$1001=$B156)*(Movements!$A$2:$A$1001&gt;$G156),Movements!$D$2:$D$1001)))</f>
        <v/>
      </c>
      <c r="J156" s="21" t="str">
        <f>IF(COUNTA($A156:$B156,$D156:$G156)=0,"",IF(OR(NOT(ISNUMBER($H156)),NOT(ISNUMBER($F156))),"n/a",$F156-$H156+$I156))</f>
        <v/>
      </c>
      <c r="K156" s="21" t="str">
        <f>IF(COUNTA($A156:$B156,$D156:$G156)=0,"",IF(OR(NOT(ISNUMBER($J156)),NOT(ISNUMBER($D156)),NOT(ISNUMBER($E156))),"n/a",IF($J156&lt;=$D156,$E156-$J156,0)))</f>
        <v/>
      </c>
      <c r="L156" s="16" t="str">
        <f>IF(COUNTA($A156:$B156,$D156:$G156)=0,"",IF(OR(NOT(ISNUMBER($J156)),NOT(ISNUMBER($D156)),NOT(ISNUMBER($E156))),"n/a",IF($J156&lt;0,"Check count",IF($J156&lt;=$D156,"Reorder",IF($J156&gt;$E156,"Over max","OK")))))</f>
        <v/>
      </c>
      <c r="M156" s="14" t="str">
        <f>IF(COUNTA($A156:$B156,$D156:$G156)=0,"",IF(OR($B156="",SUMPRODUCT(--(Parts!$A$2:$A$201=$B156))=0),"n/a",INDEX(Parts!$C$2:$C$201,SUMPRODUCT(MAX((Parts!$A$2:$A$201=$B156)*(ROW(Parts!$A$2:$A$201)-MIN(ROW(Parts!$A$2:$A$201))+1))))))</f>
        <v/>
      </c>
      <c r="N156" s="14" t="str">
        <f>IF(COUNTA($A156:$B156,$D156:$G156)=0,"",IF(AND(ISNUMBER($J156),ISNUMBER($M156)),$J156*$M156,"n/a"))</f>
        <v/>
      </c>
      <c r="O156" s="16" t="str">
        <f>IF(COUNTA($A156:$B156,$D156:$G156)=0,"",IF(OR($A156="",$B156="",SUMPRODUCT(--(Vans!$A$2:$A$51=$A156))=0,SUMPRODUCT(--(Parts!$A$2:$A$201=$B156))=0),"Check ID",IF(SUMPRODUCT(('Van Stock'!$A$2:$A$501=$A156)*('Van Stock'!$B$2:$B$501=$B156))&gt;1,"Duplicate line",IF(OR(NOT(AND(ISNUMBER(D156),N(D156)&gt;=0,N(D156)&lt;=10000,INT(N(D156))=N(D156))),NOT(AND(ISNUMBER(E156),N(E156)&gt;=0,N(E156)&lt;=10000,INT(N(E156))=N(E156))),N($D156)&gt;N($E156),NOT(AND(ISNUMBER(F156),N(F156)&gt;=0,N(F156)&lt;=100000,INT(N(F156))=N(F156))),NOT(AND(ISNUMBER(G156),N(G156)&gt;=18264,N(G156)&lt;=73050))),"Check inputs",IF(AND(ISNUMBER($J156),N($J156)&lt;0),"Check count","OK")))))</f>
        <v/>
      </c>
      <c r="P156" s="15" t="str">
        <f>IF(COUNTA($A156:$B156,$D156:$G156)=0,"",IF(OR($A156="",$B156="",NOT(AND(ISNUMBER(G156),N(G156)&gt;=18264,N(G156)&lt;=73050))),"n/a",SUMPRODUCT(((Movements!$B$2:$B$1001="Used"))*(Movements!$E$2:$E$1001=$A156)*(Movements!$C$2:$C$1001=$B156)*(Movements!$A$2:$A$1001&gt;$G156),Movements!$D$2:$D$1001)))</f>
        <v/>
      </c>
    </row>
    <row r="157" spans="1:16" x14ac:dyDescent="0.25">
      <c r="A157" s="12"/>
      <c r="B157" s="12"/>
      <c r="C157" s="18" t="str">
        <f>IF(COUNTA($A157:$B157,$D157:$G157)=0,"",IF(OR($B157="",SUMPRODUCT(--(Parts!$A$2:$A$201=$B157))=0),"n/a",INDEX(Parts!$B$2:$B$201,SUMPRODUCT(MAX((Parts!$A$2:$A$201=$B157)*(ROW(Parts!$A$2:$A$201)-MIN(ROW(Parts!$A$2:$A$201))+1))))))</f>
        <v/>
      </c>
      <c r="D157" s="19"/>
      <c r="E157" s="19"/>
      <c r="F157" s="19"/>
      <c r="G157" s="20"/>
      <c r="H157" s="15" t="str">
        <f>IF(COUNTA($A157:$B157,$D157:$G157)=0,"",IF(OR($A157="",$B157="",NOT(AND(ISNUMBER(G157),N(G157)&gt;=18264,N(G157)&lt;=73050))),"n/a",SUMPRODUCT(((Movements!$B$2:$B$1001="Used")+(Movements!$B$2:$B$1001="Transfer"))*(Movements!$E$2:$E$1001=$A157)*(Movements!$C$2:$C$1001=$B157)*(Movements!$A$2:$A$1001&gt;$G157),Movements!$D$2:$D$1001)))</f>
        <v/>
      </c>
      <c r="I157" s="15" t="str">
        <f>IF(COUNTA($A157:$B157,$D157:$G157)=0,"",IF(OR($A157="",$B157="",NOT(AND(ISNUMBER(G157),N(G157)&gt;=18264,N(G157)&lt;=73050))),"n/a",SUMPRODUCT(((Movements!$B$2:$B$1001="Restock")+(Movements!$B$2:$B$1001="Transfer"))*(Movements!$F$2:$F$1001=$A157)*(Movements!$C$2:$C$1001=$B157)*(Movements!$A$2:$A$1001&gt;$G157),Movements!$D$2:$D$1001)))</f>
        <v/>
      </c>
      <c r="J157" s="21" t="str">
        <f>IF(COUNTA($A157:$B157,$D157:$G157)=0,"",IF(OR(NOT(ISNUMBER($H157)),NOT(ISNUMBER($F157))),"n/a",$F157-$H157+$I157))</f>
        <v/>
      </c>
      <c r="K157" s="21" t="str">
        <f>IF(COUNTA($A157:$B157,$D157:$G157)=0,"",IF(OR(NOT(ISNUMBER($J157)),NOT(ISNUMBER($D157)),NOT(ISNUMBER($E157))),"n/a",IF($J157&lt;=$D157,$E157-$J157,0)))</f>
        <v/>
      </c>
      <c r="L157" s="16" t="str">
        <f>IF(COUNTA($A157:$B157,$D157:$G157)=0,"",IF(OR(NOT(ISNUMBER($J157)),NOT(ISNUMBER($D157)),NOT(ISNUMBER($E157))),"n/a",IF($J157&lt;0,"Check count",IF($J157&lt;=$D157,"Reorder",IF($J157&gt;$E157,"Over max","OK")))))</f>
        <v/>
      </c>
      <c r="M157" s="14" t="str">
        <f>IF(COUNTA($A157:$B157,$D157:$G157)=0,"",IF(OR($B157="",SUMPRODUCT(--(Parts!$A$2:$A$201=$B157))=0),"n/a",INDEX(Parts!$C$2:$C$201,SUMPRODUCT(MAX((Parts!$A$2:$A$201=$B157)*(ROW(Parts!$A$2:$A$201)-MIN(ROW(Parts!$A$2:$A$201))+1))))))</f>
        <v/>
      </c>
      <c r="N157" s="14" t="str">
        <f>IF(COUNTA($A157:$B157,$D157:$G157)=0,"",IF(AND(ISNUMBER($J157),ISNUMBER($M157)),$J157*$M157,"n/a"))</f>
        <v/>
      </c>
      <c r="O157" s="16" t="str">
        <f>IF(COUNTA($A157:$B157,$D157:$G157)=0,"",IF(OR($A157="",$B157="",SUMPRODUCT(--(Vans!$A$2:$A$51=$A157))=0,SUMPRODUCT(--(Parts!$A$2:$A$201=$B157))=0),"Check ID",IF(SUMPRODUCT(('Van Stock'!$A$2:$A$501=$A157)*('Van Stock'!$B$2:$B$501=$B157))&gt;1,"Duplicate line",IF(OR(NOT(AND(ISNUMBER(D157),N(D157)&gt;=0,N(D157)&lt;=10000,INT(N(D157))=N(D157))),NOT(AND(ISNUMBER(E157),N(E157)&gt;=0,N(E157)&lt;=10000,INT(N(E157))=N(E157))),N($D157)&gt;N($E157),NOT(AND(ISNUMBER(F157),N(F157)&gt;=0,N(F157)&lt;=100000,INT(N(F157))=N(F157))),NOT(AND(ISNUMBER(G157),N(G157)&gt;=18264,N(G157)&lt;=73050))),"Check inputs",IF(AND(ISNUMBER($J157),N($J157)&lt;0),"Check count","OK")))))</f>
        <v/>
      </c>
      <c r="P157" s="15" t="str">
        <f>IF(COUNTA($A157:$B157,$D157:$G157)=0,"",IF(OR($A157="",$B157="",NOT(AND(ISNUMBER(G157),N(G157)&gt;=18264,N(G157)&lt;=73050))),"n/a",SUMPRODUCT(((Movements!$B$2:$B$1001="Used"))*(Movements!$E$2:$E$1001=$A157)*(Movements!$C$2:$C$1001=$B157)*(Movements!$A$2:$A$1001&gt;$G157),Movements!$D$2:$D$1001)))</f>
        <v/>
      </c>
    </row>
    <row r="158" spans="1:16" x14ac:dyDescent="0.25">
      <c r="A158" s="12"/>
      <c r="B158" s="12"/>
      <c r="C158" s="18" t="str">
        <f>IF(COUNTA($A158:$B158,$D158:$G158)=0,"",IF(OR($B158="",SUMPRODUCT(--(Parts!$A$2:$A$201=$B158))=0),"n/a",INDEX(Parts!$B$2:$B$201,SUMPRODUCT(MAX((Parts!$A$2:$A$201=$B158)*(ROW(Parts!$A$2:$A$201)-MIN(ROW(Parts!$A$2:$A$201))+1))))))</f>
        <v/>
      </c>
      <c r="D158" s="19"/>
      <c r="E158" s="19"/>
      <c r="F158" s="19"/>
      <c r="G158" s="20"/>
      <c r="H158" s="15" t="str">
        <f>IF(COUNTA($A158:$B158,$D158:$G158)=0,"",IF(OR($A158="",$B158="",NOT(AND(ISNUMBER(G158),N(G158)&gt;=18264,N(G158)&lt;=73050))),"n/a",SUMPRODUCT(((Movements!$B$2:$B$1001="Used")+(Movements!$B$2:$B$1001="Transfer"))*(Movements!$E$2:$E$1001=$A158)*(Movements!$C$2:$C$1001=$B158)*(Movements!$A$2:$A$1001&gt;$G158),Movements!$D$2:$D$1001)))</f>
        <v/>
      </c>
      <c r="I158" s="15" t="str">
        <f>IF(COUNTA($A158:$B158,$D158:$G158)=0,"",IF(OR($A158="",$B158="",NOT(AND(ISNUMBER(G158),N(G158)&gt;=18264,N(G158)&lt;=73050))),"n/a",SUMPRODUCT(((Movements!$B$2:$B$1001="Restock")+(Movements!$B$2:$B$1001="Transfer"))*(Movements!$F$2:$F$1001=$A158)*(Movements!$C$2:$C$1001=$B158)*(Movements!$A$2:$A$1001&gt;$G158),Movements!$D$2:$D$1001)))</f>
        <v/>
      </c>
      <c r="J158" s="21" t="str">
        <f>IF(COUNTA($A158:$B158,$D158:$G158)=0,"",IF(OR(NOT(ISNUMBER($H158)),NOT(ISNUMBER($F158))),"n/a",$F158-$H158+$I158))</f>
        <v/>
      </c>
      <c r="K158" s="21" t="str">
        <f>IF(COUNTA($A158:$B158,$D158:$G158)=0,"",IF(OR(NOT(ISNUMBER($J158)),NOT(ISNUMBER($D158)),NOT(ISNUMBER($E158))),"n/a",IF($J158&lt;=$D158,$E158-$J158,0)))</f>
        <v/>
      </c>
      <c r="L158" s="16" t="str">
        <f>IF(COUNTA($A158:$B158,$D158:$G158)=0,"",IF(OR(NOT(ISNUMBER($J158)),NOT(ISNUMBER($D158)),NOT(ISNUMBER($E158))),"n/a",IF($J158&lt;0,"Check count",IF($J158&lt;=$D158,"Reorder",IF($J158&gt;$E158,"Over max","OK")))))</f>
        <v/>
      </c>
      <c r="M158" s="14" t="str">
        <f>IF(COUNTA($A158:$B158,$D158:$G158)=0,"",IF(OR($B158="",SUMPRODUCT(--(Parts!$A$2:$A$201=$B158))=0),"n/a",INDEX(Parts!$C$2:$C$201,SUMPRODUCT(MAX((Parts!$A$2:$A$201=$B158)*(ROW(Parts!$A$2:$A$201)-MIN(ROW(Parts!$A$2:$A$201))+1))))))</f>
        <v/>
      </c>
      <c r="N158" s="14" t="str">
        <f>IF(COUNTA($A158:$B158,$D158:$G158)=0,"",IF(AND(ISNUMBER($J158),ISNUMBER($M158)),$J158*$M158,"n/a"))</f>
        <v/>
      </c>
      <c r="O158" s="16" t="str">
        <f>IF(COUNTA($A158:$B158,$D158:$G158)=0,"",IF(OR($A158="",$B158="",SUMPRODUCT(--(Vans!$A$2:$A$51=$A158))=0,SUMPRODUCT(--(Parts!$A$2:$A$201=$B158))=0),"Check ID",IF(SUMPRODUCT(('Van Stock'!$A$2:$A$501=$A158)*('Van Stock'!$B$2:$B$501=$B158))&gt;1,"Duplicate line",IF(OR(NOT(AND(ISNUMBER(D158),N(D158)&gt;=0,N(D158)&lt;=10000,INT(N(D158))=N(D158))),NOT(AND(ISNUMBER(E158),N(E158)&gt;=0,N(E158)&lt;=10000,INT(N(E158))=N(E158))),N($D158)&gt;N($E158),NOT(AND(ISNUMBER(F158),N(F158)&gt;=0,N(F158)&lt;=100000,INT(N(F158))=N(F158))),NOT(AND(ISNUMBER(G158),N(G158)&gt;=18264,N(G158)&lt;=73050))),"Check inputs",IF(AND(ISNUMBER($J158),N($J158)&lt;0),"Check count","OK")))))</f>
        <v/>
      </c>
      <c r="P158" s="15" t="str">
        <f>IF(COUNTA($A158:$B158,$D158:$G158)=0,"",IF(OR($A158="",$B158="",NOT(AND(ISNUMBER(G158),N(G158)&gt;=18264,N(G158)&lt;=73050))),"n/a",SUMPRODUCT(((Movements!$B$2:$B$1001="Used"))*(Movements!$E$2:$E$1001=$A158)*(Movements!$C$2:$C$1001=$B158)*(Movements!$A$2:$A$1001&gt;$G158),Movements!$D$2:$D$1001)))</f>
        <v/>
      </c>
    </row>
    <row r="159" spans="1:16" x14ac:dyDescent="0.25">
      <c r="A159" s="12"/>
      <c r="B159" s="12"/>
      <c r="C159" s="18" t="str">
        <f>IF(COUNTA($A159:$B159,$D159:$G159)=0,"",IF(OR($B159="",SUMPRODUCT(--(Parts!$A$2:$A$201=$B159))=0),"n/a",INDEX(Parts!$B$2:$B$201,SUMPRODUCT(MAX((Parts!$A$2:$A$201=$B159)*(ROW(Parts!$A$2:$A$201)-MIN(ROW(Parts!$A$2:$A$201))+1))))))</f>
        <v/>
      </c>
      <c r="D159" s="19"/>
      <c r="E159" s="19"/>
      <c r="F159" s="19"/>
      <c r="G159" s="20"/>
      <c r="H159" s="15" t="str">
        <f>IF(COUNTA($A159:$B159,$D159:$G159)=0,"",IF(OR($A159="",$B159="",NOT(AND(ISNUMBER(G159),N(G159)&gt;=18264,N(G159)&lt;=73050))),"n/a",SUMPRODUCT(((Movements!$B$2:$B$1001="Used")+(Movements!$B$2:$B$1001="Transfer"))*(Movements!$E$2:$E$1001=$A159)*(Movements!$C$2:$C$1001=$B159)*(Movements!$A$2:$A$1001&gt;$G159),Movements!$D$2:$D$1001)))</f>
        <v/>
      </c>
      <c r="I159" s="15" t="str">
        <f>IF(COUNTA($A159:$B159,$D159:$G159)=0,"",IF(OR($A159="",$B159="",NOT(AND(ISNUMBER(G159),N(G159)&gt;=18264,N(G159)&lt;=73050))),"n/a",SUMPRODUCT(((Movements!$B$2:$B$1001="Restock")+(Movements!$B$2:$B$1001="Transfer"))*(Movements!$F$2:$F$1001=$A159)*(Movements!$C$2:$C$1001=$B159)*(Movements!$A$2:$A$1001&gt;$G159),Movements!$D$2:$D$1001)))</f>
        <v/>
      </c>
      <c r="J159" s="21" t="str">
        <f>IF(COUNTA($A159:$B159,$D159:$G159)=0,"",IF(OR(NOT(ISNUMBER($H159)),NOT(ISNUMBER($F159))),"n/a",$F159-$H159+$I159))</f>
        <v/>
      </c>
      <c r="K159" s="21" t="str">
        <f>IF(COUNTA($A159:$B159,$D159:$G159)=0,"",IF(OR(NOT(ISNUMBER($J159)),NOT(ISNUMBER($D159)),NOT(ISNUMBER($E159))),"n/a",IF($J159&lt;=$D159,$E159-$J159,0)))</f>
        <v/>
      </c>
      <c r="L159" s="16" t="str">
        <f>IF(COUNTA($A159:$B159,$D159:$G159)=0,"",IF(OR(NOT(ISNUMBER($J159)),NOT(ISNUMBER($D159)),NOT(ISNUMBER($E159))),"n/a",IF($J159&lt;0,"Check count",IF($J159&lt;=$D159,"Reorder",IF($J159&gt;$E159,"Over max","OK")))))</f>
        <v/>
      </c>
      <c r="M159" s="14" t="str">
        <f>IF(COUNTA($A159:$B159,$D159:$G159)=0,"",IF(OR($B159="",SUMPRODUCT(--(Parts!$A$2:$A$201=$B159))=0),"n/a",INDEX(Parts!$C$2:$C$201,SUMPRODUCT(MAX((Parts!$A$2:$A$201=$B159)*(ROW(Parts!$A$2:$A$201)-MIN(ROW(Parts!$A$2:$A$201))+1))))))</f>
        <v/>
      </c>
      <c r="N159" s="14" t="str">
        <f>IF(COUNTA($A159:$B159,$D159:$G159)=0,"",IF(AND(ISNUMBER($J159),ISNUMBER($M159)),$J159*$M159,"n/a"))</f>
        <v/>
      </c>
      <c r="O159" s="16" t="str">
        <f>IF(COUNTA($A159:$B159,$D159:$G159)=0,"",IF(OR($A159="",$B159="",SUMPRODUCT(--(Vans!$A$2:$A$51=$A159))=0,SUMPRODUCT(--(Parts!$A$2:$A$201=$B159))=0),"Check ID",IF(SUMPRODUCT(('Van Stock'!$A$2:$A$501=$A159)*('Van Stock'!$B$2:$B$501=$B159))&gt;1,"Duplicate line",IF(OR(NOT(AND(ISNUMBER(D159),N(D159)&gt;=0,N(D159)&lt;=10000,INT(N(D159))=N(D159))),NOT(AND(ISNUMBER(E159),N(E159)&gt;=0,N(E159)&lt;=10000,INT(N(E159))=N(E159))),N($D159)&gt;N($E159),NOT(AND(ISNUMBER(F159),N(F159)&gt;=0,N(F159)&lt;=100000,INT(N(F159))=N(F159))),NOT(AND(ISNUMBER(G159),N(G159)&gt;=18264,N(G159)&lt;=73050))),"Check inputs",IF(AND(ISNUMBER($J159),N($J159)&lt;0),"Check count","OK")))))</f>
        <v/>
      </c>
      <c r="P159" s="15" t="str">
        <f>IF(COUNTA($A159:$B159,$D159:$G159)=0,"",IF(OR($A159="",$B159="",NOT(AND(ISNUMBER(G159),N(G159)&gt;=18264,N(G159)&lt;=73050))),"n/a",SUMPRODUCT(((Movements!$B$2:$B$1001="Used"))*(Movements!$E$2:$E$1001=$A159)*(Movements!$C$2:$C$1001=$B159)*(Movements!$A$2:$A$1001&gt;$G159),Movements!$D$2:$D$1001)))</f>
        <v/>
      </c>
    </row>
    <row r="160" spans="1:16" x14ac:dyDescent="0.25">
      <c r="A160" s="12"/>
      <c r="B160" s="12"/>
      <c r="C160" s="18" t="str">
        <f>IF(COUNTA($A160:$B160,$D160:$G160)=0,"",IF(OR($B160="",SUMPRODUCT(--(Parts!$A$2:$A$201=$B160))=0),"n/a",INDEX(Parts!$B$2:$B$201,SUMPRODUCT(MAX((Parts!$A$2:$A$201=$B160)*(ROW(Parts!$A$2:$A$201)-MIN(ROW(Parts!$A$2:$A$201))+1))))))</f>
        <v/>
      </c>
      <c r="D160" s="19"/>
      <c r="E160" s="19"/>
      <c r="F160" s="19"/>
      <c r="G160" s="20"/>
      <c r="H160" s="15" t="str">
        <f>IF(COUNTA($A160:$B160,$D160:$G160)=0,"",IF(OR($A160="",$B160="",NOT(AND(ISNUMBER(G160),N(G160)&gt;=18264,N(G160)&lt;=73050))),"n/a",SUMPRODUCT(((Movements!$B$2:$B$1001="Used")+(Movements!$B$2:$B$1001="Transfer"))*(Movements!$E$2:$E$1001=$A160)*(Movements!$C$2:$C$1001=$B160)*(Movements!$A$2:$A$1001&gt;$G160),Movements!$D$2:$D$1001)))</f>
        <v/>
      </c>
      <c r="I160" s="15" t="str">
        <f>IF(COUNTA($A160:$B160,$D160:$G160)=0,"",IF(OR($A160="",$B160="",NOT(AND(ISNUMBER(G160),N(G160)&gt;=18264,N(G160)&lt;=73050))),"n/a",SUMPRODUCT(((Movements!$B$2:$B$1001="Restock")+(Movements!$B$2:$B$1001="Transfer"))*(Movements!$F$2:$F$1001=$A160)*(Movements!$C$2:$C$1001=$B160)*(Movements!$A$2:$A$1001&gt;$G160),Movements!$D$2:$D$1001)))</f>
        <v/>
      </c>
      <c r="J160" s="21" t="str">
        <f>IF(COUNTA($A160:$B160,$D160:$G160)=0,"",IF(OR(NOT(ISNUMBER($H160)),NOT(ISNUMBER($F160))),"n/a",$F160-$H160+$I160))</f>
        <v/>
      </c>
      <c r="K160" s="21" t="str">
        <f>IF(COUNTA($A160:$B160,$D160:$G160)=0,"",IF(OR(NOT(ISNUMBER($J160)),NOT(ISNUMBER($D160)),NOT(ISNUMBER($E160))),"n/a",IF($J160&lt;=$D160,$E160-$J160,0)))</f>
        <v/>
      </c>
      <c r="L160" s="16" t="str">
        <f>IF(COUNTA($A160:$B160,$D160:$G160)=0,"",IF(OR(NOT(ISNUMBER($J160)),NOT(ISNUMBER($D160)),NOT(ISNUMBER($E160))),"n/a",IF($J160&lt;0,"Check count",IF($J160&lt;=$D160,"Reorder",IF($J160&gt;$E160,"Over max","OK")))))</f>
        <v/>
      </c>
      <c r="M160" s="14" t="str">
        <f>IF(COUNTA($A160:$B160,$D160:$G160)=0,"",IF(OR($B160="",SUMPRODUCT(--(Parts!$A$2:$A$201=$B160))=0),"n/a",INDEX(Parts!$C$2:$C$201,SUMPRODUCT(MAX((Parts!$A$2:$A$201=$B160)*(ROW(Parts!$A$2:$A$201)-MIN(ROW(Parts!$A$2:$A$201))+1))))))</f>
        <v/>
      </c>
      <c r="N160" s="14" t="str">
        <f>IF(COUNTA($A160:$B160,$D160:$G160)=0,"",IF(AND(ISNUMBER($J160),ISNUMBER($M160)),$J160*$M160,"n/a"))</f>
        <v/>
      </c>
      <c r="O160" s="16" t="str">
        <f>IF(COUNTA($A160:$B160,$D160:$G160)=0,"",IF(OR($A160="",$B160="",SUMPRODUCT(--(Vans!$A$2:$A$51=$A160))=0,SUMPRODUCT(--(Parts!$A$2:$A$201=$B160))=0),"Check ID",IF(SUMPRODUCT(('Van Stock'!$A$2:$A$501=$A160)*('Van Stock'!$B$2:$B$501=$B160))&gt;1,"Duplicate line",IF(OR(NOT(AND(ISNUMBER(D160),N(D160)&gt;=0,N(D160)&lt;=10000,INT(N(D160))=N(D160))),NOT(AND(ISNUMBER(E160),N(E160)&gt;=0,N(E160)&lt;=10000,INT(N(E160))=N(E160))),N($D160)&gt;N($E160),NOT(AND(ISNUMBER(F160),N(F160)&gt;=0,N(F160)&lt;=100000,INT(N(F160))=N(F160))),NOT(AND(ISNUMBER(G160),N(G160)&gt;=18264,N(G160)&lt;=73050))),"Check inputs",IF(AND(ISNUMBER($J160),N($J160)&lt;0),"Check count","OK")))))</f>
        <v/>
      </c>
      <c r="P160" s="15" t="str">
        <f>IF(COUNTA($A160:$B160,$D160:$G160)=0,"",IF(OR($A160="",$B160="",NOT(AND(ISNUMBER(G160),N(G160)&gt;=18264,N(G160)&lt;=73050))),"n/a",SUMPRODUCT(((Movements!$B$2:$B$1001="Used"))*(Movements!$E$2:$E$1001=$A160)*(Movements!$C$2:$C$1001=$B160)*(Movements!$A$2:$A$1001&gt;$G160),Movements!$D$2:$D$1001)))</f>
        <v/>
      </c>
    </row>
    <row r="161" spans="1:16" x14ac:dyDescent="0.25">
      <c r="A161" s="12"/>
      <c r="B161" s="12"/>
      <c r="C161" s="18" t="str">
        <f>IF(COUNTA($A161:$B161,$D161:$G161)=0,"",IF(OR($B161="",SUMPRODUCT(--(Parts!$A$2:$A$201=$B161))=0),"n/a",INDEX(Parts!$B$2:$B$201,SUMPRODUCT(MAX((Parts!$A$2:$A$201=$B161)*(ROW(Parts!$A$2:$A$201)-MIN(ROW(Parts!$A$2:$A$201))+1))))))</f>
        <v/>
      </c>
      <c r="D161" s="19"/>
      <c r="E161" s="19"/>
      <c r="F161" s="19"/>
      <c r="G161" s="20"/>
      <c r="H161" s="15" t="str">
        <f>IF(COUNTA($A161:$B161,$D161:$G161)=0,"",IF(OR($A161="",$B161="",NOT(AND(ISNUMBER(G161),N(G161)&gt;=18264,N(G161)&lt;=73050))),"n/a",SUMPRODUCT(((Movements!$B$2:$B$1001="Used")+(Movements!$B$2:$B$1001="Transfer"))*(Movements!$E$2:$E$1001=$A161)*(Movements!$C$2:$C$1001=$B161)*(Movements!$A$2:$A$1001&gt;$G161),Movements!$D$2:$D$1001)))</f>
        <v/>
      </c>
      <c r="I161" s="15" t="str">
        <f>IF(COUNTA($A161:$B161,$D161:$G161)=0,"",IF(OR($A161="",$B161="",NOT(AND(ISNUMBER(G161),N(G161)&gt;=18264,N(G161)&lt;=73050))),"n/a",SUMPRODUCT(((Movements!$B$2:$B$1001="Restock")+(Movements!$B$2:$B$1001="Transfer"))*(Movements!$F$2:$F$1001=$A161)*(Movements!$C$2:$C$1001=$B161)*(Movements!$A$2:$A$1001&gt;$G161),Movements!$D$2:$D$1001)))</f>
        <v/>
      </c>
      <c r="J161" s="21" t="str">
        <f>IF(COUNTA($A161:$B161,$D161:$G161)=0,"",IF(OR(NOT(ISNUMBER($H161)),NOT(ISNUMBER($F161))),"n/a",$F161-$H161+$I161))</f>
        <v/>
      </c>
      <c r="K161" s="21" t="str">
        <f>IF(COUNTA($A161:$B161,$D161:$G161)=0,"",IF(OR(NOT(ISNUMBER($J161)),NOT(ISNUMBER($D161)),NOT(ISNUMBER($E161))),"n/a",IF($J161&lt;=$D161,$E161-$J161,0)))</f>
        <v/>
      </c>
      <c r="L161" s="16" t="str">
        <f>IF(COUNTA($A161:$B161,$D161:$G161)=0,"",IF(OR(NOT(ISNUMBER($J161)),NOT(ISNUMBER($D161)),NOT(ISNUMBER($E161))),"n/a",IF($J161&lt;0,"Check count",IF($J161&lt;=$D161,"Reorder",IF($J161&gt;$E161,"Over max","OK")))))</f>
        <v/>
      </c>
      <c r="M161" s="14" t="str">
        <f>IF(COUNTA($A161:$B161,$D161:$G161)=0,"",IF(OR($B161="",SUMPRODUCT(--(Parts!$A$2:$A$201=$B161))=0),"n/a",INDEX(Parts!$C$2:$C$201,SUMPRODUCT(MAX((Parts!$A$2:$A$201=$B161)*(ROW(Parts!$A$2:$A$201)-MIN(ROW(Parts!$A$2:$A$201))+1))))))</f>
        <v/>
      </c>
      <c r="N161" s="14" t="str">
        <f>IF(COUNTA($A161:$B161,$D161:$G161)=0,"",IF(AND(ISNUMBER($J161),ISNUMBER($M161)),$J161*$M161,"n/a"))</f>
        <v/>
      </c>
      <c r="O161" s="16" t="str">
        <f>IF(COUNTA($A161:$B161,$D161:$G161)=0,"",IF(OR($A161="",$B161="",SUMPRODUCT(--(Vans!$A$2:$A$51=$A161))=0,SUMPRODUCT(--(Parts!$A$2:$A$201=$B161))=0),"Check ID",IF(SUMPRODUCT(('Van Stock'!$A$2:$A$501=$A161)*('Van Stock'!$B$2:$B$501=$B161))&gt;1,"Duplicate line",IF(OR(NOT(AND(ISNUMBER(D161),N(D161)&gt;=0,N(D161)&lt;=10000,INT(N(D161))=N(D161))),NOT(AND(ISNUMBER(E161),N(E161)&gt;=0,N(E161)&lt;=10000,INT(N(E161))=N(E161))),N($D161)&gt;N($E161),NOT(AND(ISNUMBER(F161),N(F161)&gt;=0,N(F161)&lt;=100000,INT(N(F161))=N(F161))),NOT(AND(ISNUMBER(G161),N(G161)&gt;=18264,N(G161)&lt;=73050))),"Check inputs",IF(AND(ISNUMBER($J161),N($J161)&lt;0),"Check count","OK")))))</f>
        <v/>
      </c>
      <c r="P161" s="15" t="str">
        <f>IF(COUNTA($A161:$B161,$D161:$G161)=0,"",IF(OR($A161="",$B161="",NOT(AND(ISNUMBER(G161),N(G161)&gt;=18264,N(G161)&lt;=73050))),"n/a",SUMPRODUCT(((Movements!$B$2:$B$1001="Used"))*(Movements!$E$2:$E$1001=$A161)*(Movements!$C$2:$C$1001=$B161)*(Movements!$A$2:$A$1001&gt;$G161),Movements!$D$2:$D$1001)))</f>
        <v/>
      </c>
    </row>
    <row r="162" spans="1:16" x14ac:dyDescent="0.25">
      <c r="A162" s="12"/>
      <c r="B162" s="12"/>
      <c r="C162" s="18" t="str">
        <f>IF(COUNTA($A162:$B162,$D162:$G162)=0,"",IF(OR($B162="",SUMPRODUCT(--(Parts!$A$2:$A$201=$B162))=0),"n/a",INDEX(Parts!$B$2:$B$201,SUMPRODUCT(MAX((Parts!$A$2:$A$201=$B162)*(ROW(Parts!$A$2:$A$201)-MIN(ROW(Parts!$A$2:$A$201))+1))))))</f>
        <v/>
      </c>
      <c r="D162" s="19"/>
      <c r="E162" s="19"/>
      <c r="F162" s="19"/>
      <c r="G162" s="20"/>
      <c r="H162" s="15" t="str">
        <f>IF(COUNTA($A162:$B162,$D162:$G162)=0,"",IF(OR($A162="",$B162="",NOT(AND(ISNUMBER(G162),N(G162)&gt;=18264,N(G162)&lt;=73050))),"n/a",SUMPRODUCT(((Movements!$B$2:$B$1001="Used")+(Movements!$B$2:$B$1001="Transfer"))*(Movements!$E$2:$E$1001=$A162)*(Movements!$C$2:$C$1001=$B162)*(Movements!$A$2:$A$1001&gt;$G162),Movements!$D$2:$D$1001)))</f>
        <v/>
      </c>
      <c r="I162" s="15" t="str">
        <f>IF(COUNTA($A162:$B162,$D162:$G162)=0,"",IF(OR($A162="",$B162="",NOT(AND(ISNUMBER(G162),N(G162)&gt;=18264,N(G162)&lt;=73050))),"n/a",SUMPRODUCT(((Movements!$B$2:$B$1001="Restock")+(Movements!$B$2:$B$1001="Transfer"))*(Movements!$F$2:$F$1001=$A162)*(Movements!$C$2:$C$1001=$B162)*(Movements!$A$2:$A$1001&gt;$G162),Movements!$D$2:$D$1001)))</f>
        <v/>
      </c>
      <c r="J162" s="21" t="str">
        <f>IF(COUNTA($A162:$B162,$D162:$G162)=0,"",IF(OR(NOT(ISNUMBER($H162)),NOT(ISNUMBER($F162))),"n/a",$F162-$H162+$I162))</f>
        <v/>
      </c>
      <c r="K162" s="21" t="str">
        <f>IF(COUNTA($A162:$B162,$D162:$G162)=0,"",IF(OR(NOT(ISNUMBER($J162)),NOT(ISNUMBER($D162)),NOT(ISNUMBER($E162))),"n/a",IF($J162&lt;=$D162,$E162-$J162,0)))</f>
        <v/>
      </c>
      <c r="L162" s="16" t="str">
        <f>IF(COUNTA($A162:$B162,$D162:$G162)=0,"",IF(OR(NOT(ISNUMBER($J162)),NOT(ISNUMBER($D162)),NOT(ISNUMBER($E162))),"n/a",IF($J162&lt;0,"Check count",IF($J162&lt;=$D162,"Reorder",IF($J162&gt;$E162,"Over max","OK")))))</f>
        <v/>
      </c>
      <c r="M162" s="14" t="str">
        <f>IF(COUNTA($A162:$B162,$D162:$G162)=0,"",IF(OR($B162="",SUMPRODUCT(--(Parts!$A$2:$A$201=$B162))=0),"n/a",INDEX(Parts!$C$2:$C$201,SUMPRODUCT(MAX((Parts!$A$2:$A$201=$B162)*(ROW(Parts!$A$2:$A$201)-MIN(ROW(Parts!$A$2:$A$201))+1))))))</f>
        <v/>
      </c>
      <c r="N162" s="14" t="str">
        <f>IF(COUNTA($A162:$B162,$D162:$G162)=0,"",IF(AND(ISNUMBER($J162),ISNUMBER($M162)),$J162*$M162,"n/a"))</f>
        <v/>
      </c>
      <c r="O162" s="16" t="str">
        <f>IF(COUNTA($A162:$B162,$D162:$G162)=0,"",IF(OR($A162="",$B162="",SUMPRODUCT(--(Vans!$A$2:$A$51=$A162))=0,SUMPRODUCT(--(Parts!$A$2:$A$201=$B162))=0),"Check ID",IF(SUMPRODUCT(('Van Stock'!$A$2:$A$501=$A162)*('Van Stock'!$B$2:$B$501=$B162))&gt;1,"Duplicate line",IF(OR(NOT(AND(ISNUMBER(D162),N(D162)&gt;=0,N(D162)&lt;=10000,INT(N(D162))=N(D162))),NOT(AND(ISNUMBER(E162),N(E162)&gt;=0,N(E162)&lt;=10000,INT(N(E162))=N(E162))),N($D162)&gt;N($E162),NOT(AND(ISNUMBER(F162),N(F162)&gt;=0,N(F162)&lt;=100000,INT(N(F162))=N(F162))),NOT(AND(ISNUMBER(G162),N(G162)&gt;=18264,N(G162)&lt;=73050))),"Check inputs",IF(AND(ISNUMBER($J162),N($J162)&lt;0),"Check count","OK")))))</f>
        <v/>
      </c>
      <c r="P162" s="15" t="str">
        <f>IF(COUNTA($A162:$B162,$D162:$G162)=0,"",IF(OR($A162="",$B162="",NOT(AND(ISNUMBER(G162),N(G162)&gt;=18264,N(G162)&lt;=73050))),"n/a",SUMPRODUCT(((Movements!$B$2:$B$1001="Used"))*(Movements!$E$2:$E$1001=$A162)*(Movements!$C$2:$C$1001=$B162)*(Movements!$A$2:$A$1001&gt;$G162),Movements!$D$2:$D$1001)))</f>
        <v/>
      </c>
    </row>
    <row r="163" spans="1:16" x14ac:dyDescent="0.25">
      <c r="A163" s="12"/>
      <c r="B163" s="12"/>
      <c r="C163" s="18" t="str">
        <f>IF(COUNTA($A163:$B163,$D163:$G163)=0,"",IF(OR($B163="",SUMPRODUCT(--(Parts!$A$2:$A$201=$B163))=0),"n/a",INDEX(Parts!$B$2:$B$201,SUMPRODUCT(MAX((Parts!$A$2:$A$201=$B163)*(ROW(Parts!$A$2:$A$201)-MIN(ROW(Parts!$A$2:$A$201))+1))))))</f>
        <v/>
      </c>
      <c r="D163" s="19"/>
      <c r="E163" s="19"/>
      <c r="F163" s="19"/>
      <c r="G163" s="20"/>
      <c r="H163" s="15" t="str">
        <f>IF(COUNTA($A163:$B163,$D163:$G163)=0,"",IF(OR($A163="",$B163="",NOT(AND(ISNUMBER(G163),N(G163)&gt;=18264,N(G163)&lt;=73050))),"n/a",SUMPRODUCT(((Movements!$B$2:$B$1001="Used")+(Movements!$B$2:$B$1001="Transfer"))*(Movements!$E$2:$E$1001=$A163)*(Movements!$C$2:$C$1001=$B163)*(Movements!$A$2:$A$1001&gt;$G163),Movements!$D$2:$D$1001)))</f>
        <v/>
      </c>
      <c r="I163" s="15" t="str">
        <f>IF(COUNTA($A163:$B163,$D163:$G163)=0,"",IF(OR($A163="",$B163="",NOT(AND(ISNUMBER(G163),N(G163)&gt;=18264,N(G163)&lt;=73050))),"n/a",SUMPRODUCT(((Movements!$B$2:$B$1001="Restock")+(Movements!$B$2:$B$1001="Transfer"))*(Movements!$F$2:$F$1001=$A163)*(Movements!$C$2:$C$1001=$B163)*(Movements!$A$2:$A$1001&gt;$G163),Movements!$D$2:$D$1001)))</f>
        <v/>
      </c>
      <c r="J163" s="21" t="str">
        <f>IF(COUNTA($A163:$B163,$D163:$G163)=0,"",IF(OR(NOT(ISNUMBER($H163)),NOT(ISNUMBER($F163))),"n/a",$F163-$H163+$I163))</f>
        <v/>
      </c>
      <c r="K163" s="21" t="str">
        <f>IF(COUNTA($A163:$B163,$D163:$G163)=0,"",IF(OR(NOT(ISNUMBER($J163)),NOT(ISNUMBER($D163)),NOT(ISNUMBER($E163))),"n/a",IF($J163&lt;=$D163,$E163-$J163,0)))</f>
        <v/>
      </c>
      <c r="L163" s="16" t="str">
        <f>IF(COUNTA($A163:$B163,$D163:$G163)=0,"",IF(OR(NOT(ISNUMBER($J163)),NOT(ISNUMBER($D163)),NOT(ISNUMBER($E163))),"n/a",IF($J163&lt;0,"Check count",IF($J163&lt;=$D163,"Reorder",IF($J163&gt;$E163,"Over max","OK")))))</f>
        <v/>
      </c>
      <c r="M163" s="14" t="str">
        <f>IF(COUNTA($A163:$B163,$D163:$G163)=0,"",IF(OR($B163="",SUMPRODUCT(--(Parts!$A$2:$A$201=$B163))=0),"n/a",INDEX(Parts!$C$2:$C$201,SUMPRODUCT(MAX((Parts!$A$2:$A$201=$B163)*(ROW(Parts!$A$2:$A$201)-MIN(ROW(Parts!$A$2:$A$201))+1))))))</f>
        <v/>
      </c>
      <c r="N163" s="14" t="str">
        <f>IF(COUNTA($A163:$B163,$D163:$G163)=0,"",IF(AND(ISNUMBER($J163),ISNUMBER($M163)),$J163*$M163,"n/a"))</f>
        <v/>
      </c>
      <c r="O163" s="16" t="str">
        <f>IF(COUNTA($A163:$B163,$D163:$G163)=0,"",IF(OR($A163="",$B163="",SUMPRODUCT(--(Vans!$A$2:$A$51=$A163))=0,SUMPRODUCT(--(Parts!$A$2:$A$201=$B163))=0),"Check ID",IF(SUMPRODUCT(('Van Stock'!$A$2:$A$501=$A163)*('Van Stock'!$B$2:$B$501=$B163))&gt;1,"Duplicate line",IF(OR(NOT(AND(ISNUMBER(D163),N(D163)&gt;=0,N(D163)&lt;=10000,INT(N(D163))=N(D163))),NOT(AND(ISNUMBER(E163),N(E163)&gt;=0,N(E163)&lt;=10000,INT(N(E163))=N(E163))),N($D163)&gt;N($E163),NOT(AND(ISNUMBER(F163),N(F163)&gt;=0,N(F163)&lt;=100000,INT(N(F163))=N(F163))),NOT(AND(ISNUMBER(G163),N(G163)&gt;=18264,N(G163)&lt;=73050))),"Check inputs",IF(AND(ISNUMBER($J163),N($J163)&lt;0),"Check count","OK")))))</f>
        <v/>
      </c>
      <c r="P163" s="15" t="str">
        <f>IF(COUNTA($A163:$B163,$D163:$G163)=0,"",IF(OR($A163="",$B163="",NOT(AND(ISNUMBER(G163),N(G163)&gt;=18264,N(G163)&lt;=73050))),"n/a",SUMPRODUCT(((Movements!$B$2:$B$1001="Used"))*(Movements!$E$2:$E$1001=$A163)*(Movements!$C$2:$C$1001=$B163)*(Movements!$A$2:$A$1001&gt;$G163),Movements!$D$2:$D$1001)))</f>
        <v/>
      </c>
    </row>
    <row r="164" spans="1:16" x14ac:dyDescent="0.25">
      <c r="A164" s="12"/>
      <c r="B164" s="12"/>
      <c r="C164" s="18" t="str">
        <f>IF(COUNTA($A164:$B164,$D164:$G164)=0,"",IF(OR($B164="",SUMPRODUCT(--(Parts!$A$2:$A$201=$B164))=0),"n/a",INDEX(Parts!$B$2:$B$201,SUMPRODUCT(MAX((Parts!$A$2:$A$201=$B164)*(ROW(Parts!$A$2:$A$201)-MIN(ROW(Parts!$A$2:$A$201))+1))))))</f>
        <v/>
      </c>
      <c r="D164" s="19"/>
      <c r="E164" s="19"/>
      <c r="F164" s="19"/>
      <c r="G164" s="20"/>
      <c r="H164" s="15" t="str">
        <f>IF(COUNTA($A164:$B164,$D164:$G164)=0,"",IF(OR($A164="",$B164="",NOT(AND(ISNUMBER(G164),N(G164)&gt;=18264,N(G164)&lt;=73050))),"n/a",SUMPRODUCT(((Movements!$B$2:$B$1001="Used")+(Movements!$B$2:$B$1001="Transfer"))*(Movements!$E$2:$E$1001=$A164)*(Movements!$C$2:$C$1001=$B164)*(Movements!$A$2:$A$1001&gt;$G164),Movements!$D$2:$D$1001)))</f>
        <v/>
      </c>
      <c r="I164" s="15" t="str">
        <f>IF(COUNTA($A164:$B164,$D164:$G164)=0,"",IF(OR($A164="",$B164="",NOT(AND(ISNUMBER(G164),N(G164)&gt;=18264,N(G164)&lt;=73050))),"n/a",SUMPRODUCT(((Movements!$B$2:$B$1001="Restock")+(Movements!$B$2:$B$1001="Transfer"))*(Movements!$F$2:$F$1001=$A164)*(Movements!$C$2:$C$1001=$B164)*(Movements!$A$2:$A$1001&gt;$G164),Movements!$D$2:$D$1001)))</f>
        <v/>
      </c>
      <c r="J164" s="21" t="str">
        <f>IF(COUNTA($A164:$B164,$D164:$G164)=0,"",IF(OR(NOT(ISNUMBER($H164)),NOT(ISNUMBER($F164))),"n/a",$F164-$H164+$I164))</f>
        <v/>
      </c>
      <c r="K164" s="21" t="str">
        <f>IF(COUNTA($A164:$B164,$D164:$G164)=0,"",IF(OR(NOT(ISNUMBER($J164)),NOT(ISNUMBER($D164)),NOT(ISNUMBER($E164))),"n/a",IF($J164&lt;=$D164,$E164-$J164,0)))</f>
        <v/>
      </c>
      <c r="L164" s="16" t="str">
        <f>IF(COUNTA($A164:$B164,$D164:$G164)=0,"",IF(OR(NOT(ISNUMBER($J164)),NOT(ISNUMBER($D164)),NOT(ISNUMBER($E164))),"n/a",IF($J164&lt;0,"Check count",IF($J164&lt;=$D164,"Reorder",IF($J164&gt;$E164,"Over max","OK")))))</f>
        <v/>
      </c>
      <c r="M164" s="14" t="str">
        <f>IF(COUNTA($A164:$B164,$D164:$G164)=0,"",IF(OR($B164="",SUMPRODUCT(--(Parts!$A$2:$A$201=$B164))=0),"n/a",INDEX(Parts!$C$2:$C$201,SUMPRODUCT(MAX((Parts!$A$2:$A$201=$B164)*(ROW(Parts!$A$2:$A$201)-MIN(ROW(Parts!$A$2:$A$201))+1))))))</f>
        <v/>
      </c>
      <c r="N164" s="14" t="str">
        <f>IF(COUNTA($A164:$B164,$D164:$G164)=0,"",IF(AND(ISNUMBER($J164),ISNUMBER($M164)),$J164*$M164,"n/a"))</f>
        <v/>
      </c>
      <c r="O164" s="16" t="str">
        <f>IF(COUNTA($A164:$B164,$D164:$G164)=0,"",IF(OR($A164="",$B164="",SUMPRODUCT(--(Vans!$A$2:$A$51=$A164))=0,SUMPRODUCT(--(Parts!$A$2:$A$201=$B164))=0),"Check ID",IF(SUMPRODUCT(('Van Stock'!$A$2:$A$501=$A164)*('Van Stock'!$B$2:$B$501=$B164))&gt;1,"Duplicate line",IF(OR(NOT(AND(ISNUMBER(D164),N(D164)&gt;=0,N(D164)&lt;=10000,INT(N(D164))=N(D164))),NOT(AND(ISNUMBER(E164),N(E164)&gt;=0,N(E164)&lt;=10000,INT(N(E164))=N(E164))),N($D164)&gt;N($E164),NOT(AND(ISNUMBER(F164),N(F164)&gt;=0,N(F164)&lt;=100000,INT(N(F164))=N(F164))),NOT(AND(ISNUMBER(G164),N(G164)&gt;=18264,N(G164)&lt;=73050))),"Check inputs",IF(AND(ISNUMBER($J164),N($J164)&lt;0),"Check count","OK")))))</f>
        <v/>
      </c>
      <c r="P164" s="15" t="str">
        <f>IF(COUNTA($A164:$B164,$D164:$G164)=0,"",IF(OR($A164="",$B164="",NOT(AND(ISNUMBER(G164),N(G164)&gt;=18264,N(G164)&lt;=73050))),"n/a",SUMPRODUCT(((Movements!$B$2:$B$1001="Used"))*(Movements!$E$2:$E$1001=$A164)*(Movements!$C$2:$C$1001=$B164)*(Movements!$A$2:$A$1001&gt;$G164),Movements!$D$2:$D$1001)))</f>
        <v/>
      </c>
    </row>
    <row r="165" spans="1:16" x14ac:dyDescent="0.25">
      <c r="A165" s="12"/>
      <c r="B165" s="12"/>
      <c r="C165" s="18" t="str">
        <f>IF(COUNTA($A165:$B165,$D165:$G165)=0,"",IF(OR($B165="",SUMPRODUCT(--(Parts!$A$2:$A$201=$B165))=0),"n/a",INDEX(Parts!$B$2:$B$201,SUMPRODUCT(MAX((Parts!$A$2:$A$201=$B165)*(ROW(Parts!$A$2:$A$201)-MIN(ROW(Parts!$A$2:$A$201))+1))))))</f>
        <v/>
      </c>
      <c r="D165" s="19"/>
      <c r="E165" s="19"/>
      <c r="F165" s="19"/>
      <c r="G165" s="20"/>
      <c r="H165" s="15" t="str">
        <f>IF(COUNTA($A165:$B165,$D165:$G165)=0,"",IF(OR($A165="",$B165="",NOT(AND(ISNUMBER(G165),N(G165)&gt;=18264,N(G165)&lt;=73050))),"n/a",SUMPRODUCT(((Movements!$B$2:$B$1001="Used")+(Movements!$B$2:$B$1001="Transfer"))*(Movements!$E$2:$E$1001=$A165)*(Movements!$C$2:$C$1001=$B165)*(Movements!$A$2:$A$1001&gt;$G165),Movements!$D$2:$D$1001)))</f>
        <v/>
      </c>
      <c r="I165" s="15" t="str">
        <f>IF(COUNTA($A165:$B165,$D165:$G165)=0,"",IF(OR($A165="",$B165="",NOT(AND(ISNUMBER(G165),N(G165)&gt;=18264,N(G165)&lt;=73050))),"n/a",SUMPRODUCT(((Movements!$B$2:$B$1001="Restock")+(Movements!$B$2:$B$1001="Transfer"))*(Movements!$F$2:$F$1001=$A165)*(Movements!$C$2:$C$1001=$B165)*(Movements!$A$2:$A$1001&gt;$G165),Movements!$D$2:$D$1001)))</f>
        <v/>
      </c>
      <c r="J165" s="21" t="str">
        <f>IF(COUNTA($A165:$B165,$D165:$G165)=0,"",IF(OR(NOT(ISNUMBER($H165)),NOT(ISNUMBER($F165))),"n/a",$F165-$H165+$I165))</f>
        <v/>
      </c>
      <c r="K165" s="21" t="str">
        <f>IF(COUNTA($A165:$B165,$D165:$G165)=0,"",IF(OR(NOT(ISNUMBER($J165)),NOT(ISNUMBER($D165)),NOT(ISNUMBER($E165))),"n/a",IF($J165&lt;=$D165,$E165-$J165,0)))</f>
        <v/>
      </c>
      <c r="L165" s="16" t="str">
        <f>IF(COUNTA($A165:$B165,$D165:$G165)=0,"",IF(OR(NOT(ISNUMBER($J165)),NOT(ISNUMBER($D165)),NOT(ISNUMBER($E165))),"n/a",IF($J165&lt;0,"Check count",IF($J165&lt;=$D165,"Reorder",IF($J165&gt;$E165,"Over max","OK")))))</f>
        <v/>
      </c>
      <c r="M165" s="14" t="str">
        <f>IF(COUNTA($A165:$B165,$D165:$G165)=0,"",IF(OR($B165="",SUMPRODUCT(--(Parts!$A$2:$A$201=$B165))=0),"n/a",INDEX(Parts!$C$2:$C$201,SUMPRODUCT(MAX((Parts!$A$2:$A$201=$B165)*(ROW(Parts!$A$2:$A$201)-MIN(ROW(Parts!$A$2:$A$201))+1))))))</f>
        <v/>
      </c>
      <c r="N165" s="14" t="str">
        <f>IF(COUNTA($A165:$B165,$D165:$G165)=0,"",IF(AND(ISNUMBER($J165),ISNUMBER($M165)),$J165*$M165,"n/a"))</f>
        <v/>
      </c>
      <c r="O165" s="16" t="str">
        <f>IF(COUNTA($A165:$B165,$D165:$G165)=0,"",IF(OR($A165="",$B165="",SUMPRODUCT(--(Vans!$A$2:$A$51=$A165))=0,SUMPRODUCT(--(Parts!$A$2:$A$201=$B165))=0),"Check ID",IF(SUMPRODUCT(('Van Stock'!$A$2:$A$501=$A165)*('Van Stock'!$B$2:$B$501=$B165))&gt;1,"Duplicate line",IF(OR(NOT(AND(ISNUMBER(D165),N(D165)&gt;=0,N(D165)&lt;=10000,INT(N(D165))=N(D165))),NOT(AND(ISNUMBER(E165),N(E165)&gt;=0,N(E165)&lt;=10000,INT(N(E165))=N(E165))),N($D165)&gt;N($E165),NOT(AND(ISNUMBER(F165),N(F165)&gt;=0,N(F165)&lt;=100000,INT(N(F165))=N(F165))),NOT(AND(ISNUMBER(G165),N(G165)&gt;=18264,N(G165)&lt;=73050))),"Check inputs",IF(AND(ISNUMBER($J165),N($J165)&lt;0),"Check count","OK")))))</f>
        <v/>
      </c>
      <c r="P165" s="15" t="str">
        <f>IF(COUNTA($A165:$B165,$D165:$G165)=0,"",IF(OR($A165="",$B165="",NOT(AND(ISNUMBER(G165),N(G165)&gt;=18264,N(G165)&lt;=73050))),"n/a",SUMPRODUCT(((Movements!$B$2:$B$1001="Used"))*(Movements!$E$2:$E$1001=$A165)*(Movements!$C$2:$C$1001=$B165)*(Movements!$A$2:$A$1001&gt;$G165),Movements!$D$2:$D$1001)))</f>
        <v/>
      </c>
    </row>
    <row r="166" spans="1:16" x14ac:dyDescent="0.25">
      <c r="A166" s="12"/>
      <c r="B166" s="12"/>
      <c r="C166" s="18" t="str">
        <f>IF(COUNTA($A166:$B166,$D166:$G166)=0,"",IF(OR($B166="",SUMPRODUCT(--(Parts!$A$2:$A$201=$B166))=0),"n/a",INDEX(Parts!$B$2:$B$201,SUMPRODUCT(MAX((Parts!$A$2:$A$201=$B166)*(ROW(Parts!$A$2:$A$201)-MIN(ROW(Parts!$A$2:$A$201))+1))))))</f>
        <v/>
      </c>
      <c r="D166" s="19"/>
      <c r="E166" s="19"/>
      <c r="F166" s="19"/>
      <c r="G166" s="20"/>
      <c r="H166" s="15" t="str">
        <f>IF(COUNTA($A166:$B166,$D166:$G166)=0,"",IF(OR($A166="",$B166="",NOT(AND(ISNUMBER(G166),N(G166)&gt;=18264,N(G166)&lt;=73050))),"n/a",SUMPRODUCT(((Movements!$B$2:$B$1001="Used")+(Movements!$B$2:$B$1001="Transfer"))*(Movements!$E$2:$E$1001=$A166)*(Movements!$C$2:$C$1001=$B166)*(Movements!$A$2:$A$1001&gt;$G166),Movements!$D$2:$D$1001)))</f>
        <v/>
      </c>
      <c r="I166" s="15" t="str">
        <f>IF(COUNTA($A166:$B166,$D166:$G166)=0,"",IF(OR($A166="",$B166="",NOT(AND(ISNUMBER(G166),N(G166)&gt;=18264,N(G166)&lt;=73050))),"n/a",SUMPRODUCT(((Movements!$B$2:$B$1001="Restock")+(Movements!$B$2:$B$1001="Transfer"))*(Movements!$F$2:$F$1001=$A166)*(Movements!$C$2:$C$1001=$B166)*(Movements!$A$2:$A$1001&gt;$G166),Movements!$D$2:$D$1001)))</f>
        <v/>
      </c>
      <c r="J166" s="21" t="str">
        <f>IF(COUNTA($A166:$B166,$D166:$G166)=0,"",IF(OR(NOT(ISNUMBER($H166)),NOT(ISNUMBER($F166))),"n/a",$F166-$H166+$I166))</f>
        <v/>
      </c>
      <c r="K166" s="21" t="str">
        <f>IF(COUNTA($A166:$B166,$D166:$G166)=0,"",IF(OR(NOT(ISNUMBER($J166)),NOT(ISNUMBER($D166)),NOT(ISNUMBER($E166))),"n/a",IF($J166&lt;=$D166,$E166-$J166,0)))</f>
        <v/>
      </c>
      <c r="L166" s="16" t="str">
        <f>IF(COUNTA($A166:$B166,$D166:$G166)=0,"",IF(OR(NOT(ISNUMBER($J166)),NOT(ISNUMBER($D166)),NOT(ISNUMBER($E166))),"n/a",IF($J166&lt;0,"Check count",IF($J166&lt;=$D166,"Reorder",IF($J166&gt;$E166,"Over max","OK")))))</f>
        <v/>
      </c>
      <c r="M166" s="14" t="str">
        <f>IF(COUNTA($A166:$B166,$D166:$G166)=0,"",IF(OR($B166="",SUMPRODUCT(--(Parts!$A$2:$A$201=$B166))=0),"n/a",INDEX(Parts!$C$2:$C$201,SUMPRODUCT(MAX((Parts!$A$2:$A$201=$B166)*(ROW(Parts!$A$2:$A$201)-MIN(ROW(Parts!$A$2:$A$201))+1))))))</f>
        <v/>
      </c>
      <c r="N166" s="14" t="str">
        <f>IF(COUNTA($A166:$B166,$D166:$G166)=0,"",IF(AND(ISNUMBER($J166),ISNUMBER($M166)),$J166*$M166,"n/a"))</f>
        <v/>
      </c>
      <c r="O166" s="16" t="str">
        <f>IF(COUNTA($A166:$B166,$D166:$G166)=0,"",IF(OR($A166="",$B166="",SUMPRODUCT(--(Vans!$A$2:$A$51=$A166))=0,SUMPRODUCT(--(Parts!$A$2:$A$201=$B166))=0),"Check ID",IF(SUMPRODUCT(('Van Stock'!$A$2:$A$501=$A166)*('Van Stock'!$B$2:$B$501=$B166))&gt;1,"Duplicate line",IF(OR(NOT(AND(ISNUMBER(D166),N(D166)&gt;=0,N(D166)&lt;=10000,INT(N(D166))=N(D166))),NOT(AND(ISNUMBER(E166),N(E166)&gt;=0,N(E166)&lt;=10000,INT(N(E166))=N(E166))),N($D166)&gt;N($E166),NOT(AND(ISNUMBER(F166),N(F166)&gt;=0,N(F166)&lt;=100000,INT(N(F166))=N(F166))),NOT(AND(ISNUMBER(G166),N(G166)&gt;=18264,N(G166)&lt;=73050))),"Check inputs",IF(AND(ISNUMBER($J166),N($J166)&lt;0),"Check count","OK")))))</f>
        <v/>
      </c>
      <c r="P166" s="15" t="str">
        <f>IF(COUNTA($A166:$B166,$D166:$G166)=0,"",IF(OR($A166="",$B166="",NOT(AND(ISNUMBER(G166),N(G166)&gt;=18264,N(G166)&lt;=73050))),"n/a",SUMPRODUCT(((Movements!$B$2:$B$1001="Used"))*(Movements!$E$2:$E$1001=$A166)*(Movements!$C$2:$C$1001=$B166)*(Movements!$A$2:$A$1001&gt;$G166),Movements!$D$2:$D$1001)))</f>
        <v/>
      </c>
    </row>
    <row r="167" spans="1:16" x14ac:dyDescent="0.25">
      <c r="A167" s="12"/>
      <c r="B167" s="12"/>
      <c r="C167" s="18" t="str">
        <f>IF(COUNTA($A167:$B167,$D167:$G167)=0,"",IF(OR($B167="",SUMPRODUCT(--(Parts!$A$2:$A$201=$B167))=0),"n/a",INDEX(Parts!$B$2:$B$201,SUMPRODUCT(MAX((Parts!$A$2:$A$201=$B167)*(ROW(Parts!$A$2:$A$201)-MIN(ROW(Parts!$A$2:$A$201))+1))))))</f>
        <v/>
      </c>
      <c r="D167" s="19"/>
      <c r="E167" s="19"/>
      <c r="F167" s="19"/>
      <c r="G167" s="20"/>
      <c r="H167" s="15" t="str">
        <f>IF(COUNTA($A167:$B167,$D167:$G167)=0,"",IF(OR($A167="",$B167="",NOT(AND(ISNUMBER(G167),N(G167)&gt;=18264,N(G167)&lt;=73050))),"n/a",SUMPRODUCT(((Movements!$B$2:$B$1001="Used")+(Movements!$B$2:$B$1001="Transfer"))*(Movements!$E$2:$E$1001=$A167)*(Movements!$C$2:$C$1001=$B167)*(Movements!$A$2:$A$1001&gt;$G167),Movements!$D$2:$D$1001)))</f>
        <v/>
      </c>
      <c r="I167" s="15" t="str">
        <f>IF(COUNTA($A167:$B167,$D167:$G167)=0,"",IF(OR($A167="",$B167="",NOT(AND(ISNUMBER(G167),N(G167)&gt;=18264,N(G167)&lt;=73050))),"n/a",SUMPRODUCT(((Movements!$B$2:$B$1001="Restock")+(Movements!$B$2:$B$1001="Transfer"))*(Movements!$F$2:$F$1001=$A167)*(Movements!$C$2:$C$1001=$B167)*(Movements!$A$2:$A$1001&gt;$G167),Movements!$D$2:$D$1001)))</f>
        <v/>
      </c>
      <c r="J167" s="21" t="str">
        <f>IF(COUNTA($A167:$B167,$D167:$G167)=0,"",IF(OR(NOT(ISNUMBER($H167)),NOT(ISNUMBER($F167))),"n/a",$F167-$H167+$I167))</f>
        <v/>
      </c>
      <c r="K167" s="21" t="str">
        <f>IF(COUNTA($A167:$B167,$D167:$G167)=0,"",IF(OR(NOT(ISNUMBER($J167)),NOT(ISNUMBER($D167)),NOT(ISNUMBER($E167))),"n/a",IF($J167&lt;=$D167,$E167-$J167,0)))</f>
        <v/>
      </c>
      <c r="L167" s="16" t="str">
        <f>IF(COUNTA($A167:$B167,$D167:$G167)=0,"",IF(OR(NOT(ISNUMBER($J167)),NOT(ISNUMBER($D167)),NOT(ISNUMBER($E167))),"n/a",IF($J167&lt;0,"Check count",IF($J167&lt;=$D167,"Reorder",IF($J167&gt;$E167,"Over max","OK")))))</f>
        <v/>
      </c>
      <c r="M167" s="14" t="str">
        <f>IF(COUNTA($A167:$B167,$D167:$G167)=0,"",IF(OR($B167="",SUMPRODUCT(--(Parts!$A$2:$A$201=$B167))=0),"n/a",INDEX(Parts!$C$2:$C$201,SUMPRODUCT(MAX((Parts!$A$2:$A$201=$B167)*(ROW(Parts!$A$2:$A$201)-MIN(ROW(Parts!$A$2:$A$201))+1))))))</f>
        <v/>
      </c>
      <c r="N167" s="14" t="str">
        <f>IF(COUNTA($A167:$B167,$D167:$G167)=0,"",IF(AND(ISNUMBER($J167),ISNUMBER($M167)),$J167*$M167,"n/a"))</f>
        <v/>
      </c>
      <c r="O167" s="16" t="str">
        <f>IF(COUNTA($A167:$B167,$D167:$G167)=0,"",IF(OR($A167="",$B167="",SUMPRODUCT(--(Vans!$A$2:$A$51=$A167))=0,SUMPRODUCT(--(Parts!$A$2:$A$201=$B167))=0),"Check ID",IF(SUMPRODUCT(('Van Stock'!$A$2:$A$501=$A167)*('Van Stock'!$B$2:$B$501=$B167))&gt;1,"Duplicate line",IF(OR(NOT(AND(ISNUMBER(D167),N(D167)&gt;=0,N(D167)&lt;=10000,INT(N(D167))=N(D167))),NOT(AND(ISNUMBER(E167),N(E167)&gt;=0,N(E167)&lt;=10000,INT(N(E167))=N(E167))),N($D167)&gt;N($E167),NOT(AND(ISNUMBER(F167),N(F167)&gt;=0,N(F167)&lt;=100000,INT(N(F167))=N(F167))),NOT(AND(ISNUMBER(G167),N(G167)&gt;=18264,N(G167)&lt;=73050))),"Check inputs",IF(AND(ISNUMBER($J167),N($J167)&lt;0),"Check count","OK")))))</f>
        <v/>
      </c>
      <c r="P167" s="15" t="str">
        <f>IF(COUNTA($A167:$B167,$D167:$G167)=0,"",IF(OR($A167="",$B167="",NOT(AND(ISNUMBER(G167),N(G167)&gt;=18264,N(G167)&lt;=73050))),"n/a",SUMPRODUCT(((Movements!$B$2:$B$1001="Used"))*(Movements!$E$2:$E$1001=$A167)*(Movements!$C$2:$C$1001=$B167)*(Movements!$A$2:$A$1001&gt;$G167),Movements!$D$2:$D$1001)))</f>
        <v/>
      </c>
    </row>
    <row r="168" spans="1:16" x14ac:dyDescent="0.25">
      <c r="A168" s="12"/>
      <c r="B168" s="12"/>
      <c r="C168" s="18" t="str">
        <f>IF(COUNTA($A168:$B168,$D168:$G168)=0,"",IF(OR($B168="",SUMPRODUCT(--(Parts!$A$2:$A$201=$B168))=0),"n/a",INDEX(Parts!$B$2:$B$201,SUMPRODUCT(MAX((Parts!$A$2:$A$201=$B168)*(ROW(Parts!$A$2:$A$201)-MIN(ROW(Parts!$A$2:$A$201))+1))))))</f>
        <v/>
      </c>
      <c r="D168" s="19"/>
      <c r="E168" s="19"/>
      <c r="F168" s="19"/>
      <c r="G168" s="20"/>
      <c r="H168" s="15" t="str">
        <f>IF(COUNTA($A168:$B168,$D168:$G168)=0,"",IF(OR($A168="",$B168="",NOT(AND(ISNUMBER(G168),N(G168)&gt;=18264,N(G168)&lt;=73050))),"n/a",SUMPRODUCT(((Movements!$B$2:$B$1001="Used")+(Movements!$B$2:$B$1001="Transfer"))*(Movements!$E$2:$E$1001=$A168)*(Movements!$C$2:$C$1001=$B168)*(Movements!$A$2:$A$1001&gt;$G168),Movements!$D$2:$D$1001)))</f>
        <v/>
      </c>
      <c r="I168" s="15" t="str">
        <f>IF(COUNTA($A168:$B168,$D168:$G168)=0,"",IF(OR($A168="",$B168="",NOT(AND(ISNUMBER(G168),N(G168)&gt;=18264,N(G168)&lt;=73050))),"n/a",SUMPRODUCT(((Movements!$B$2:$B$1001="Restock")+(Movements!$B$2:$B$1001="Transfer"))*(Movements!$F$2:$F$1001=$A168)*(Movements!$C$2:$C$1001=$B168)*(Movements!$A$2:$A$1001&gt;$G168),Movements!$D$2:$D$1001)))</f>
        <v/>
      </c>
      <c r="J168" s="21" t="str">
        <f>IF(COUNTA($A168:$B168,$D168:$G168)=0,"",IF(OR(NOT(ISNUMBER($H168)),NOT(ISNUMBER($F168))),"n/a",$F168-$H168+$I168))</f>
        <v/>
      </c>
      <c r="K168" s="21" t="str">
        <f>IF(COUNTA($A168:$B168,$D168:$G168)=0,"",IF(OR(NOT(ISNUMBER($J168)),NOT(ISNUMBER($D168)),NOT(ISNUMBER($E168))),"n/a",IF($J168&lt;=$D168,$E168-$J168,0)))</f>
        <v/>
      </c>
      <c r="L168" s="16" t="str">
        <f>IF(COUNTA($A168:$B168,$D168:$G168)=0,"",IF(OR(NOT(ISNUMBER($J168)),NOT(ISNUMBER($D168)),NOT(ISNUMBER($E168))),"n/a",IF($J168&lt;0,"Check count",IF($J168&lt;=$D168,"Reorder",IF($J168&gt;$E168,"Over max","OK")))))</f>
        <v/>
      </c>
      <c r="M168" s="14" t="str">
        <f>IF(COUNTA($A168:$B168,$D168:$G168)=0,"",IF(OR($B168="",SUMPRODUCT(--(Parts!$A$2:$A$201=$B168))=0),"n/a",INDEX(Parts!$C$2:$C$201,SUMPRODUCT(MAX((Parts!$A$2:$A$201=$B168)*(ROW(Parts!$A$2:$A$201)-MIN(ROW(Parts!$A$2:$A$201))+1))))))</f>
        <v/>
      </c>
      <c r="N168" s="14" t="str">
        <f>IF(COUNTA($A168:$B168,$D168:$G168)=0,"",IF(AND(ISNUMBER($J168),ISNUMBER($M168)),$J168*$M168,"n/a"))</f>
        <v/>
      </c>
      <c r="O168" s="16" t="str">
        <f>IF(COUNTA($A168:$B168,$D168:$G168)=0,"",IF(OR($A168="",$B168="",SUMPRODUCT(--(Vans!$A$2:$A$51=$A168))=0,SUMPRODUCT(--(Parts!$A$2:$A$201=$B168))=0),"Check ID",IF(SUMPRODUCT(('Van Stock'!$A$2:$A$501=$A168)*('Van Stock'!$B$2:$B$501=$B168))&gt;1,"Duplicate line",IF(OR(NOT(AND(ISNUMBER(D168),N(D168)&gt;=0,N(D168)&lt;=10000,INT(N(D168))=N(D168))),NOT(AND(ISNUMBER(E168),N(E168)&gt;=0,N(E168)&lt;=10000,INT(N(E168))=N(E168))),N($D168)&gt;N($E168),NOT(AND(ISNUMBER(F168),N(F168)&gt;=0,N(F168)&lt;=100000,INT(N(F168))=N(F168))),NOT(AND(ISNUMBER(G168),N(G168)&gt;=18264,N(G168)&lt;=73050))),"Check inputs",IF(AND(ISNUMBER($J168),N($J168)&lt;0),"Check count","OK")))))</f>
        <v/>
      </c>
      <c r="P168" s="15" t="str">
        <f>IF(COUNTA($A168:$B168,$D168:$G168)=0,"",IF(OR($A168="",$B168="",NOT(AND(ISNUMBER(G168),N(G168)&gt;=18264,N(G168)&lt;=73050))),"n/a",SUMPRODUCT(((Movements!$B$2:$B$1001="Used"))*(Movements!$E$2:$E$1001=$A168)*(Movements!$C$2:$C$1001=$B168)*(Movements!$A$2:$A$1001&gt;$G168),Movements!$D$2:$D$1001)))</f>
        <v/>
      </c>
    </row>
    <row r="169" spans="1:16" x14ac:dyDescent="0.25">
      <c r="A169" s="12"/>
      <c r="B169" s="12"/>
      <c r="C169" s="18" t="str">
        <f>IF(COUNTA($A169:$B169,$D169:$G169)=0,"",IF(OR($B169="",SUMPRODUCT(--(Parts!$A$2:$A$201=$B169))=0),"n/a",INDEX(Parts!$B$2:$B$201,SUMPRODUCT(MAX((Parts!$A$2:$A$201=$B169)*(ROW(Parts!$A$2:$A$201)-MIN(ROW(Parts!$A$2:$A$201))+1))))))</f>
        <v/>
      </c>
      <c r="D169" s="19"/>
      <c r="E169" s="19"/>
      <c r="F169" s="19"/>
      <c r="G169" s="20"/>
      <c r="H169" s="15" t="str">
        <f>IF(COUNTA($A169:$B169,$D169:$G169)=0,"",IF(OR($A169="",$B169="",NOT(AND(ISNUMBER(G169),N(G169)&gt;=18264,N(G169)&lt;=73050))),"n/a",SUMPRODUCT(((Movements!$B$2:$B$1001="Used")+(Movements!$B$2:$B$1001="Transfer"))*(Movements!$E$2:$E$1001=$A169)*(Movements!$C$2:$C$1001=$B169)*(Movements!$A$2:$A$1001&gt;$G169),Movements!$D$2:$D$1001)))</f>
        <v/>
      </c>
      <c r="I169" s="15" t="str">
        <f>IF(COUNTA($A169:$B169,$D169:$G169)=0,"",IF(OR($A169="",$B169="",NOT(AND(ISNUMBER(G169),N(G169)&gt;=18264,N(G169)&lt;=73050))),"n/a",SUMPRODUCT(((Movements!$B$2:$B$1001="Restock")+(Movements!$B$2:$B$1001="Transfer"))*(Movements!$F$2:$F$1001=$A169)*(Movements!$C$2:$C$1001=$B169)*(Movements!$A$2:$A$1001&gt;$G169),Movements!$D$2:$D$1001)))</f>
        <v/>
      </c>
      <c r="J169" s="21" t="str">
        <f>IF(COUNTA($A169:$B169,$D169:$G169)=0,"",IF(OR(NOT(ISNUMBER($H169)),NOT(ISNUMBER($F169))),"n/a",$F169-$H169+$I169))</f>
        <v/>
      </c>
      <c r="K169" s="21" t="str">
        <f>IF(COUNTA($A169:$B169,$D169:$G169)=0,"",IF(OR(NOT(ISNUMBER($J169)),NOT(ISNUMBER($D169)),NOT(ISNUMBER($E169))),"n/a",IF($J169&lt;=$D169,$E169-$J169,0)))</f>
        <v/>
      </c>
      <c r="L169" s="16" t="str">
        <f>IF(COUNTA($A169:$B169,$D169:$G169)=0,"",IF(OR(NOT(ISNUMBER($J169)),NOT(ISNUMBER($D169)),NOT(ISNUMBER($E169))),"n/a",IF($J169&lt;0,"Check count",IF($J169&lt;=$D169,"Reorder",IF($J169&gt;$E169,"Over max","OK")))))</f>
        <v/>
      </c>
      <c r="M169" s="14" t="str">
        <f>IF(COUNTA($A169:$B169,$D169:$G169)=0,"",IF(OR($B169="",SUMPRODUCT(--(Parts!$A$2:$A$201=$B169))=0),"n/a",INDEX(Parts!$C$2:$C$201,SUMPRODUCT(MAX((Parts!$A$2:$A$201=$B169)*(ROW(Parts!$A$2:$A$201)-MIN(ROW(Parts!$A$2:$A$201))+1))))))</f>
        <v/>
      </c>
      <c r="N169" s="14" t="str">
        <f>IF(COUNTA($A169:$B169,$D169:$G169)=0,"",IF(AND(ISNUMBER($J169),ISNUMBER($M169)),$J169*$M169,"n/a"))</f>
        <v/>
      </c>
      <c r="O169" s="16" t="str">
        <f>IF(COUNTA($A169:$B169,$D169:$G169)=0,"",IF(OR($A169="",$B169="",SUMPRODUCT(--(Vans!$A$2:$A$51=$A169))=0,SUMPRODUCT(--(Parts!$A$2:$A$201=$B169))=0),"Check ID",IF(SUMPRODUCT(('Van Stock'!$A$2:$A$501=$A169)*('Van Stock'!$B$2:$B$501=$B169))&gt;1,"Duplicate line",IF(OR(NOT(AND(ISNUMBER(D169),N(D169)&gt;=0,N(D169)&lt;=10000,INT(N(D169))=N(D169))),NOT(AND(ISNUMBER(E169),N(E169)&gt;=0,N(E169)&lt;=10000,INT(N(E169))=N(E169))),N($D169)&gt;N($E169),NOT(AND(ISNUMBER(F169),N(F169)&gt;=0,N(F169)&lt;=100000,INT(N(F169))=N(F169))),NOT(AND(ISNUMBER(G169),N(G169)&gt;=18264,N(G169)&lt;=73050))),"Check inputs",IF(AND(ISNUMBER($J169),N($J169)&lt;0),"Check count","OK")))))</f>
        <v/>
      </c>
      <c r="P169" s="15" t="str">
        <f>IF(COUNTA($A169:$B169,$D169:$G169)=0,"",IF(OR($A169="",$B169="",NOT(AND(ISNUMBER(G169),N(G169)&gt;=18264,N(G169)&lt;=73050))),"n/a",SUMPRODUCT(((Movements!$B$2:$B$1001="Used"))*(Movements!$E$2:$E$1001=$A169)*(Movements!$C$2:$C$1001=$B169)*(Movements!$A$2:$A$1001&gt;$G169),Movements!$D$2:$D$1001)))</f>
        <v/>
      </c>
    </row>
    <row r="170" spans="1:16" x14ac:dyDescent="0.25">
      <c r="A170" s="12"/>
      <c r="B170" s="12"/>
      <c r="C170" s="18" t="str">
        <f>IF(COUNTA($A170:$B170,$D170:$G170)=0,"",IF(OR($B170="",SUMPRODUCT(--(Parts!$A$2:$A$201=$B170))=0),"n/a",INDEX(Parts!$B$2:$B$201,SUMPRODUCT(MAX((Parts!$A$2:$A$201=$B170)*(ROW(Parts!$A$2:$A$201)-MIN(ROW(Parts!$A$2:$A$201))+1))))))</f>
        <v/>
      </c>
      <c r="D170" s="19"/>
      <c r="E170" s="19"/>
      <c r="F170" s="19"/>
      <c r="G170" s="20"/>
      <c r="H170" s="15" t="str">
        <f>IF(COUNTA($A170:$B170,$D170:$G170)=0,"",IF(OR($A170="",$B170="",NOT(AND(ISNUMBER(G170),N(G170)&gt;=18264,N(G170)&lt;=73050))),"n/a",SUMPRODUCT(((Movements!$B$2:$B$1001="Used")+(Movements!$B$2:$B$1001="Transfer"))*(Movements!$E$2:$E$1001=$A170)*(Movements!$C$2:$C$1001=$B170)*(Movements!$A$2:$A$1001&gt;$G170),Movements!$D$2:$D$1001)))</f>
        <v/>
      </c>
      <c r="I170" s="15" t="str">
        <f>IF(COUNTA($A170:$B170,$D170:$G170)=0,"",IF(OR($A170="",$B170="",NOT(AND(ISNUMBER(G170),N(G170)&gt;=18264,N(G170)&lt;=73050))),"n/a",SUMPRODUCT(((Movements!$B$2:$B$1001="Restock")+(Movements!$B$2:$B$1001="Transfer"))*(Movements!$F$2:$F$1001=$A170)*(Movements!$C$2:$C$1001=$B170)*(Movements!$A$2:$A$1001&gt;$G170),Movements!$D$2:$D$1001)))</f>
        <v/>
      </c>
      <c r="J170" s="21" t="str">
        <f>IF(COUNTA($A170:$B170,$D170:$G170)=0,"",IF(OR(NOT(ISNUMBER($H170)),NOT(ISNUMBER($F170))),"n/a",$F170-$H170+$I170))</f>
        <v/>
      </c>
      <c r="K170" s="21" t="str">
        <f>IF(COUNTA($A170:$B170,$D170:$G170)=0,"",IF(OR(NOT(ISNUMBER($J170)),NOT(ISNUMBER($D170)),NOT(ISNUMBER($E170))),"n/a",IF($J170&lt;=$D170,$E170-$J170,0)))</f>
        <v/>
      </c>
      <c r="L170" s="16" t="str">
        <f>IF(COUNTA($A170:$B170,$D170:$G170)=0,"",IF(OR(NOT(ISNUMBER($J170)),NOT(ISNUMBER($D170)),NOT(ISNUMBER($E170))),"n/a",IF($J170&lt;0,"Check count",IF($J170&lt;=$D170,"Reorder",IF($J170&gt;$E170,"Over max","OK")))))</f>
        <v/>
      </c>
      <c r="M170" s="14" t="str">
        <f>IF(COUNTA($A170:$B170,$D170:$G170)=0,"",IF(OR($B170="",SUMPRODUCT(--(Parts!$A$2:$A$201=$B170))=0),"n/a",INDEX(Parts!$C$2:$C$201,SUMPRODUCT(MAX((Parts!$A$2:$A$201=$B170)*(ROW(Parts!$A$2:$A$201)-MIN(ROW(Parts!$A$2:$A$201))+1))))))</f>
        <v/>
      </c>
      <c r="N170" s="14" t="str">
        <f>IF(COUNTA($A170:$B170,$D170:$G170)=0,"",IF(AND(ISNUMBER($J170),ISNUMBER($M170)),$J170*$M170,"n/a"))</f>
        <v/>
      </c>
      <c r="O170" s="16" t="str">
        <f>IF(COUNTA($A170:$B170,$D170:$G170)=0,"",IF(OR($A170="",$B170="",SUMPRODUCT(--(Vans!$A$2:$A$51=$A170))=0,SUMPRODUCT(--(Parts!$A$2:$A$201=$B170))=0),"Check ID",IF(SUMPRODUCT(('Van Stock'!$A$2:$A$501=$A170)*('Van Stock'!$B$2:$B$501=$B170))&gt;1,"Duplicate line",IF(OR(NOT(AND(ISNUMBER(D170),N(D170)&gt;=0,N(D170)&lt;=10000,INT(N(D170))=N(D170))),NOT(AND(ISNUMBER(E170),N(E170)&gt;=0,N(E170)&lt;=10000,INT(N(E170))=N(E170))),N($D170)&gt;N($E170),NOT(AND(ISNUMBER(F170),N(F170)&gt;=0,N(F170)&lt;=100000,INT(N(F170))=N(F170))),NOT(AND(ISNUMBER(G170),N(G170)&gt;=18264,N(G170)&lt;=73050))),"Check inputs",IF(AND(ISNUMBER($J170),N($J170)&lt;0),"Check count","OK")))))</f>
        <v/>
      </c>
      <c r="P170" s="15" t="str">
        <f>IF(COUNTA($A170:$B170,$D170:$G170)=0,"",IF(OR($A170="",$B170="",NOT(AND(ISNUMBER(G170),N(G170)&gt;=18264,N(G170)&lt;=73050))),"n/a",SUMPRODUCT(((Movements!$B$2:$B$1001="Used"))*(Movements!$E$2:$E$1001=$A170)*(Movements!$C$2:$C$1001=$B170)*(Movements!$A$2:$A$1001&gt;$G170),Movements!$D$2:$D$1001)))</f>
        <v/>
      </c>
    </row>
    <row r="171" spans="1:16" x14ac:dyDescent="0.25">
      <c r="A171" s="12"/>
      <c r="B171" s="12"/>
      <c r="C171" s="18" t="str">
        <f>IF(COUNTA($A171:$B171,$D171:$G171)=0,"",IF(OR($B171="",SUMPRODUCT(--(Parts!$A$2:$A$201=$B171))=0),"n/a",INDEX(Parts!$B$2:$B$201,SUMPRODUCT(MAX((Parts!$A$2:$A$201=$B171)*(ROW(Parts!$A$2:$A$201)-MIN(ROW(Parts!$A$2:$A$201))+1))))))</f>
        <v/>
      </c>
      <c r="D171" s="19"/>
      <c r="E171" s="19"/>
      <c r="F171" s="19"/>
      <c r="G171" s="20"/>
      <c r="H171" s="15" t="str">
        <f>IF(COUNTA($A171:$B171,$D171:$G171)=0,"",IF(OR($A171="",$B171="",NOT(AND(ISNUMBER(G171),N(G171)&gt;=18264,N(G171)&lt;=73050))),"n/a",SUMPRODUCT(((Movements!$B$2:$B$1001="Used")+(Movements!$B$2:$B$1001="Transfer"))*(Movements!$E$2:$E$1001=$A171)*(Movements!$C$2:$C$1001=$B171)*(Movements!$A$2:$A$1001&gt;$G171),Movements!$D$2:$D$1001)))</f>
        <v/>
      </c>
      <c r="I171" s="15" t="str">
        <f>IF(COUNTA($A171:$B171,$D171:$G171)=0,"",IF(OR($A171="",$B171="",NOT(AND(ISNUMBER(G171),N(G171)&gt;=18264,N(G171)&lt;=73050))),"n/a",SUMPRODUCT(((Movements!$B$2:$B$1001="Restock")+(Movements!$B$2:$B$1001="Transfer"))*(Movements!$F$2:$F$1001=$A171)*(Movements!$C$2:$C$1001=$B171)*(Movements!$A$2:$A$1001&gt;$G171),Movements!$D$2:$D$1001)))</f>
        <v/>
      </c>
      <c r="J171" s="21" t="str">
        <f>IF(COUNTA($A171:$B171,$D171:$G171)=0,"",IF(OR(NOT(ISNUMBER($H171)),NOT(ISNUMBER($F171))),"n/a",$F171-$H171+$I171))</f>
        <v/>
      </c>
      <c r="K171" s="21" t="str">
        <f>IF(COUNTA($A171:$B171,$D171:$G171)=0,"",IF(OR(NOT(ISNUMBER($J171)),NOT(ISNUMBER($D171)),NOT(ISNUMBER($E171))),"n/a",IF($J171&lt;=$D171,$E171-$J171,0)))</f>
        <v/>
      </c>
      <c r="L171" s="16" t="str">
        <f>IF(COUNTA($A171:$B171,$D171:$G171)=0,"",IF(OR(NOT(ISNUMBER($J171)),NOT(ISNUMBER($D171)),NOT(ISNUMBER($E171))),"n/a",IF($J171&lt;0,"Check count",IF($J171&lt;=$D171,"Reorder",IF($J171&gt;$E171,"Over max","OK")))))</f>
        <v/>
      </c>
      <c r="M171" s="14" t="str">
        <f>IF(COUNTA($A171:$B171,$D171:$G171)=0,"",IF(OR($B171="",SUMPRODUCT(--(Parts!$A$2:$A$201=$B171))=0),"n/a",INDEX(Parts!$C$2:$C$201,SUMPRODUCT(MAX((Parts!$A$2:$A$201=$B171)*(ROW(Parts!$A$2:$A$201)-MIN(ROW(Parts!$A$2:$A$201))+1))))))</f>
        <v/>
      </c>
      <c r="N171" s="14" t="str">
        <f>IF(COUNTA($A171:$B171,$D171:$G171)=0,"",IF(AND(ISNUMBER($J171),ISNUMBER($M171)),$J171*$M171,"n/a"))</f>
        <v/>
      </c>
      <c r="O171" s="16" t="str">
        <f>IF(COUNTA($A171:$B171,$D171:$G171)=0,"",IF(OR($A171="",$B171="",SUMPRODUCT(--(Vans!$A$2:$A$51=$A171))=0,SUMPRODUCT(--(Parts!$A$2:$A$201=$B171))=0),"Check ID",IF(SUMPRODUCT(('Van Stock'!$A$2:$A$501=$A171)*('Van Stock'!$B$2:$B$501=$B171))&gt;1,"Duplicate line",IF(OR(NOT(AND(ISNUMBER(D171),N(D171)&gt;=0,N(D171)&lt;=10000,INT(N(D171))=N(D171))),NOT(AND(ISNUMBER(E171),N(E171)&gt;=0,N(E171)&lt;=10000,INT(N(E171))=N(E171))),N($D171)&gt;N($E171),NOT(AND(ISNUMBER(F171),N(F171)&gt;=0,N(F171)&lt;=100000,INT(N(F171))=N(F171))),NOT(AND(ISNUMBER(G171),N(G171)&gt;=18264,N(G171)&lt;=73050))),"Check inputs",IF(AND(ISNUMBER($J171),N($J171)&lt;0),"Check count","OK")))))</f>
        <v/>
      </c>
      <c r="P171" s="15" t="str">
        <f>IF(COUNTA($A171:$B171,$D171:$G171)=0,"",IF(OR($A171="",$B171="",NOT(AND(ISNUMBER(G171),N(G171)&gt;=18264,N(G171)&lt;=73050))),"n/a",SUMPRODUCT(((Movements!$B$2:$B$1001="Used"))*(Movements!$E$2:$E$1001=$A171)*(Movements!$C$2:$C$1001=$B171)*(Movements!$A$2:$A$1001&gt;$G171),Movements!$D$2:$D$1001)))</f>
        <v/>
      </c>
    </row>
    <row r="172" spans="1:16" x14ac:dyDescent="0.25">
      <c r="A172" s="12"/>
      <c r="B172" s="12"/>
      <c r="C172" s="18" t="str">
        <f>IF(COUNTA($A172:$B172,$D172:$G172)=0,"",IF(OR($B172="",SUMPRODUCT(--(Parts!$A$2:$A$201=$B172))=0),"n/a",INDEX(Parts!$B$2:$B$201,SUMPRODUCT(MAX((Parts!$A$2:$A$201=$B172)*(ROW(Parts!$A$2:$A$201)-MIN(ROW(Parts!$A$2:$A$201))+1))))))</f>
        <v/>
      </c>
      <c r="D172" s="19"/>
      <c r="E172" s="19"/>
      <c r="F172" s="19"/>
      <c r="G172" s="20"/>
      <c r="H172" s="15" t="str">
        <f>IF(COUNTA($A172:$B172,$D172:$G172)=0,"",IF(OR($A172="",$B172="",NOT(AND(ISNUMBER(G172),N(G172)&gt;=18264,N(G172)&lt;=73050))),"n/a",SUMPRODUCT(((Movements!$B$2:$B$1001="Used")+(Movements!$B$2:$B$1001="Transfer"))*(Movements!$E$2:$E$1001=$A172)*(Movements!$C$2:$C$1001=$B172)*(Movements!$A$2:$A$1001&gt;$G172),Movements!$D$2:$D$1001)))</f>
        <v/>
      </c>
      <c r="I172" s="15" t="str">
        <f>IF(COUNTA($A172:$B172,$D172:$G172)=0,"",IF(OR($A172="",$B172="",NOT(AND(ISNUMBER(G172),N(G172)&gt;=18264,N(G172)&lt;=73050))),"n/a",SUMPRODUCT(((Movements!$B$2:$B$1001="Restock")+(Movements!$B$2:$B$1001="Transfer"))*(Movements!$F$2:$F$1001=$A172)*(Movements!$C$2:$C$1001=$B172)*(Movements!$A$2:$A$1001&gt;$G172),Movements!$D$2:$D$1001)))</f>
        <v/>
      </c>
      <c r="J172" s="21" t="str">
        <f>IF(COUNTA($A172:$B172,$D172:$G172)=0,"",IF(OR(NOT(ISNUMBER($H172)),NOT(ISNUMBER($F172))),"n/a",$F172-$H172+$I172))</f>
        <v/>
      </c>
      <c r="K172" s="21" t="str">
        <f>IF(COUNTA($A172:$B172,$D172:$G172)=0,"",IF(OR(NOT(ISNUMBER($J172)),NOT(ISNUMBER($D172)),NOT(ISNUMBER($E172))),"n/a",IF($J172&lt;=$D172,$E172-$J172,0)))</f>
        <v/>
      </c>
      <c r="L172" s="16" t="str">
        <f>IF(COUNTA($A172:$B172,$D172:$G172)=0,"",IF(OR(NOT(ISNUMBER($J172)),NOT(ISNUMBER($D172)),NOT(ISNUMBER($E172))),"n/a",IF($J172&lt;0,"Check count",IF($J172&lt;=$D172,"Reorder",IF($J172&gt;$E172,"Over max","OK")))))</f>
        <v/>
      </c>
      <c r="M172" s="14" t="str">
        <f>IF(COUNTA($A172:$B172,$D172:$G172)=0,"",IF(OR($B172="",SUMPRODUCT(--(Parts!$A$2:$A$201=$B172))=0),"n/a",INDEX(Parts!$C$2:$C$201,SUMPRODUCT(MAX((Parts!$A$2:$A$201=$B172)*(ROW(Parts!$A$2:$A$201)-MIN(ROW(Parts!$A$2:$A$201))+1))))))</f>
        <v/>
      </c>
      <c r="N172" s="14" t="str">
        <f>IF(COUNTA($A172:$B172,$D172:$G172)=0,"",IF(AND(ISNUMBER($J172),ISNUMBER($M172)),$J172*$M172,"n/a"))</f>
        <v/>
      </c>
      <c r="O172" s="16" t="str">
        <f>IF(COUNTA($A172:$B172,$D172:$G172)=0,"",IF(OR($A172="",$B172="",SUMPRODUCT(--(Vans!$A$2:$A$51=$A172))=0,SUMPRODUCT(--(Parts!$A$2:$A$201=$B172))=0),"Check ID",IF(SUMPRODUCT(('Van Stock'!$A$2:$A$501=$A172)*('Van Stock'!$B$2:$B$501=$B172))&gt;1,"Duplicate line",IF(OR(NOT(AND(ISNUMBER(D172),N(D172)&gt;=0,N(D172)&lt;=10000,INT(N(D172))=N(D172))),NOT(AND(ISNUMBER(E172),N(E172)&gt;=0,N(E172)&lt;=10000,INT(N(E172))=N(E172))),N($D172)&gt;N($E172),NOT(AND(ISNUMBER(F172),N(F172)&gt;=0,N(F172)&lt;=100000,INT(N(F172))=N(F172))),NOT(AND(ISNUMBER(G172),N(G172)&gt;=18264,N(G172)&lt;=73050))),"Check inputs",IF(AND(ISNUMBER($J172),N($J172)&lt;0),"Check count","OK")))))</f>
        <v/>
      </c>
      <c r="P172" s="15" t="str">
        <f>IF(COUNTA($A172:$B172,$D172:$G172)=0,"",IF(OR($A172="",$B172="",NOT(AND(ISNUMBER(G172),N(G172)&gt;=18264,N(G172)&lt;=73050))),"n/a",SUMPRODUCT(((Movements!$B$2:$B$1001="Used"))*(Movements!$E$2:$E$1001=$A172)*(Movements!$C$2:$C$1001=$B172)*(Movements!$A$2:$A$1001&gt;$G172),Movements!$D$2:$D$1001)))</f>
        <v/>
      </c>
    </row>
    <row r="173" spans="1:16" x14ac:dyDescent="0.25">
      <c r="A173" s="12"/>
      <c r="B173" s="12"/>
      <c r="C173" s="18" t="str">
        <f>IF(COUNTA($A173:$B173,$D173:$G173)=0,"",IF(OR($B173="",SUMPRODUCT(--(Parts!$A$2:$A$201=$B173))=0),"n/a",INDEX(Parts!$B$2:$B$201,SUMPRODUCT(MAX((Parts!$A$2:$A$201=$B173)*(ROW(Parts!$A$2:$A$201)-MIN(ROW(Parts!$A$2:$A$201))+1))))))</f>
        <v/>
      </c>
      <c r="D173" s="19"/>
      <c r="E173" s="19"/>
      <c r="F173" s="19"/>
      <c r="G173" s="20"/>
      <c r="H173" s="15" t="str">
        <f>IF(COUNTA($A173:$B173,$D173:$G173)=0,"",IF(OR($A173="",$B173="",NOT(AND(ISNUMBER(G173),N(G173)&gt;=18264,N(G173)&lt;=73050))),"n/a",SUMPRODUCT(((Movements!$B$2:$B$1001="Used")+(Movements!$B$2:$B$1001="Transfer"))*(Movements!$E$2:$E$1001=$A173)*(Movements!$C$2:$C$1001=$B173)*(Movements!$A$2:$A$1001&gt;$G173),Movements!$D$2:$D$1001)))</f>
        <v/>
      </c>
      <c r="I173" s="15" t="str">
        <f>IF(COUNTA($A173:$B173,$D173:$G173)=0,"",IF(OR($A173="",$B173="",NOT(AND(ISNUMBER(G173),N(G173)&gt;=18264,N(G173)&lt;=73050))),"n/a",SUMPRODUCT(((Movements!$B$2:$B$1001="Restock")+(Movements!$B$2:$B$1001="Transfer"))*(Movements!$F$2:$F$1001=$A173)*(Movements!$C$2:$C$1001=$B173)*(Movements!$A$2:$A$1001&gt;$G173),Movements!$D$2:$D$1001)))</f>
        <v/>
      </c>
      <c r="J173" s="21" t="str">
        <f>IF(COUNTA($A173:$B173,$D173:$G173)=0,"",IF(OR(NOT(ISNUMBER($H173)),NOT(ISNUMBER($F173))),"n/a",$F173-$H173+$I173))</f>
        <v/>
      </c>
      <c r="K173" s="21" t="str">
        <f>IF(COUNTA($A173:$B173,$D173:$G173)=0,"",IF(OR(NOT(ISNUMBER($J173)),NOT(ISNUMBER($D173)),NOT(ISNUMBER($E173))),"n/a",IF($J173&lt;=$D173,$E173-$J173,0)))</f>
        <v/>
      </c>
      <c r="L173" s="16" t="str">
        <f>IF(COUNTA($A173:$B173,$D173:$G173)=0,"",IF(OR(NOT(ISNUMBER($J173)),NOT(ISNUMBER($D173)),NOT(ISNUMBER($E173))),"n/a",IF($J173&lt;0,"Check count",IF($J173&lt;=$D173,"Reorder",IF($J173&gt;$E173,"Over max","OK")))))</f>
        <v/>
      </c>
      <c r="M173" s="14" t="str">
        <f>IF(COUNTA($A173:$B173,$D173:$G173)=0,"",IF(OR($B173="",SUMPRODUCT(--(Parts!$A$2:$A$201=$B173))=0),"n/a",INDEX(Parts!$C$2:$C$201,SUMPRODUCT(MAX((Parts!$A$2:$A$201=$B173)*(ROW(Parts!$A$2:$A$201)-MIN(ROW(Parts!$A$2:$A$201))+1))))))</f>
        <v/>
      </c>
      <c r="N173" s="14" t="str">
        <f>IF(COUNTA($A173:$B173,$D173:$G173)=0,"",IF(AND(ISNUMBER($J173),ISNUMBER($M173)),$J173*$M173,"n/a"))</f>
        <v/>
      </c>
      <c r="O173" s="16" t="str">
        <f>IF(COUNTA($A173:$B173,$D173:$G173)=0,"",IF(OR($A173="",$B173="",SUMPRODUCT(--(Vans!$A$2:$A$51=$A173))=0,SUMPRODUCT(--(Parts!$A$2:$A$201=$B173))=0),"Check ID",IF(SUMPRODUCT(('Van Stock'!$A$2:$A$501=$A173)*('Van Stock'!$B$2:$B$501=$B173))&gt;1,"Duplicate line",IF(OR(NOT(AND(ISNUMBER(D173),N(D173)&gt;=0,N(D173)&lt;=10000,INT(N(D173))=N(D173))),NOT(AND(ISNUMBER(E173),N(E173)&gt;=0,N(E173)&lt;=10000,INT(N(E173))=N(E173))),N($D173)&gt;N($E173),NOT(AND(ISNUMBER(F173),N(F173)&gt;=0,N(F173)&lt;=100000,INT(N(F173))=N(F173))),NOT(AND(ISNUMBER(G173),N(G173)&gt;=18264,N(G173)&lt;=73050))),"Check inputs",IF(AND(ISNUMBER($J173),N($J173)&lt;0),"Check count","OK")))))</f>
        <v/>
      </c>
      <c r="P173" s="15" t="str">
        <f>IF(COUNTA($A173:$B173,$D173:$G173)=0,"",IF(OR($A173="",$B173="",NOT(AND(ISNUMBER(G173),N(G173)&gt;=18264,N(G173)&lt;=73050))),"n/a",SUMPRODUCT(((Movements!$B$2:$B$1001="Used"))*(Movements!$E$2:$E$1001=$A173)*(Movements!$C$2:$C$1001=$B173)*(Movements!$A$2:$A$1001&gt;$G173),Movements!$D$2:$D$1001)))</f>
        <v/>
      </c>
    </row>
    <row r="174" spans="1:16" x14ac:dyDescent="0.25">
      <c r="A174" s="12"/>
      <c r="B174" s="12"/>
      <c r="C174" s="18" t="str">
        <f>IF(COUNTA($A174:$B174,$D174:$G174)=0,"",IF(OR($B174="",SUMPRODUCT(--(Parts!$A$2:$A$201=$B174))=0),"n/a",INDEX(Parts!$B$2:$B$201,SUMPRODUCT(MAX((Parts!$A$2:$A$201=$B174)*(ROW(Parts!$A$2:$A$201)-MIN(ROW(Parts!$A$2:$A$201))+1))))))</f>
        <v/>
      </c>
      <c r="D174" s="19"/>
      <c r="E174" s="19"/>
      <c r="F174" s="19"/>
      <c r="G174" s="20"/>
      <c r="H174" s="15" t="str">
        <f>IF(COUNTA($A174:$B174,$D174:$G174)=0,"",IF(OR($A174="",$B174="",NOT(AND(ISNUMBER(G174),N(G174)&gt;=18264,N(G174)&lt;=73050))),"n/a",SUMPRODUCT(((Movements!$B$2:$B$1001="Used")+(Movements!$B$2:$B$1001="Transfer"))*(Movements!$E$2:$E$1001=$A174)*(Movements!$C$2:$C$1001=$B174)*(Movements!$A$2:$A$1001&gt;$G174),Movements!$D$2:$D$1001)))</f>
        <v/>
      </c>
      <c r="I174" s="15" t="str">
        <f>IF(COUNTA($A174:$B174,$D174:$G174)=0,"",IF(OR($A174="",$B174="",NOT(AND(ISNUMBER(G174),N(G174)&gt;=18264,N(G174)&lt;=73050))),"n/a",SUMPRODUCT(((Movements!$B$2:$B$1001="Restock")+(Movements!$B$2:$B$1001="Transfer"))*(Movements!$F$2:$F$1001=$A174)*(Movements!$C$2:$C$1001=$B174)*(Movements!$A$2:$A$1001&gt;$G174),Movements!$D$2:$D$1001)))</f>
        <v/>
      </c>
      <c r="J174" s="21" t="str">
        <f>IF(COUNTA($A174:$B174,$D174:$G174)=0,"",IF(OR(NOT(ISNUMBER($H174)),NOT(ISNUMBER($F174))),"n/a",$F174-$H174+$I174))</f>
        <v/>
      </c>
      <c r="K174" s="21" t="str">
        <f>IF(COUNTA($A174:$B174,$D174:$G174)=0,"",IF(OR(NOT(ISNUMBER($J174)),NOT(ISNUMBER($D174)),NOT(ISNUMBER($E174))),"n/a",IF($J174&lt;=$D174,$E174-$J174,0)))</f>
        <v/>
      </c>
      <c r="L174" s="16" t="str">
        <f>IF(COUNTA($A174:$B174,$D174:$G174)=0,"",IF(OR(NOT(ISNUMBER($J174)),NOT(ISNUMBER($D174)),NOT(ISNUMBER($E174))),"n/a",IF($J174&lt;0,"Check count",IF($J174&lt;=$D174,"Reorder",IF($J174&gt;$E174,"Over max","OK")))))</f>
        <v/>
      </c>
      <c r="M174" s="14" t="str">
        <f>IF(COUNTA($A174:$B174,$D174:$G174)=0,"",IF(OR($B174="",SUMPRODUCT(--(Parts!$A$2:$A$201=$B174))=0),"n/a",INDEX(Parts!$C$2:$C$201,SUMPRODUCT(MAX((Parts!$A$2:$A$201=$B174)*(ROW(Parts!$A$2:$A$201)-MIN(ROW(Parts!$A$2:$A$201))+1))))))</f>
        <v/>
      </c>
      <c r="N174" s="14" t="str">
        <f>IF(COUNTA($A174:$B174,$D174:$G174)=0,"",IF(AND(ISNUMBER($J174),ISNUMBER($M174)),$J174*$M174,"n/a"))</f>
        <v/>
      </c>
      <c r="O174" s="16" t="str">
        <f>IF(COUNTA($A174:$B174,$D174:$G174)=0,"",IF(OR($A174="",$B174="",SUMPRODUCT(--(Vans!$A$2:$A$51=$A174))=0,SUMPRODUCT(--(Parts!$A$2:$A$201=$B174))=0),"Check ID",IF(SUMPRODUCT(('Van Stock'!$A$2:$A$501=$A174)*('Van Stock'!$B$2:$B$501=$B174))&gt;1,"Duplicate line",IF(OR(NOT(AND(ISNUMBER(D174),N(D174)&gt;=0,N(D174)&lt;=10000,INT(N(D174))=N(D174))),NOT(AND(ISNUMBER(E174),N(E174)&gt;=0,N(E174)&lt;=10000,INT(N(E174))=N(E174))),N($D174)&gt;N($E174),NOT(AND(ISNUMBER(F174),N(F174)&gt;=0,N(F174)&lt;=100000,INT(N(F174))=N(F174))),NOT(AND(ISNUMBER(G174),N(G174)&gt;=18264,N(G174)&lt;=73050))),"Check inputs",IF(AND(ISNUMBER($J174),N($J174)&lt;0),"Check count","OK")))))</f>
        <v/>
      </c>
      <c r="P174" s="15" t="str">
        <f>IF(COUNTA($A174:$B174,$D174:$G174)=0,"",IF(OR($A174="",$B174="",NOT(AND(ISNUMBER(G174),N(G174)&gt;=18264,N(G174)&lt;=73050))),"n/a",SUMPRODUCT(((Movements!$B$2:$B$1001="Used"))*(Movements!$E$2:$E$1001=$A174)*(Movements!$C$2:$C$1001=$B174)*(Movements!$A$2:$A$1001&gt;$G174),Movements!$D$2:$D$1001)))</f>
        <v/>
      </c>
    </row>
    <row r="175" spans="1:16" x14ac:dyDescent="0.25">
      <c r="A175" s="12"/>
      <c r="B175" s="12"/>
      <c r="C175" s="18" t="str">
        <f>IF(COUNTA($A175:$B175,$D175:$G175)=0,"",IF(OR($B175="",SUMPRODUCT(--(Parts!$A$2:$A$201=$B175))=0),"n/a",INDEX(Parts!$B$2:$B$201,SUMPRODUCT(MAX((Parts!$A$2:$A$201=$B175)*(ROW(Parts!$A$2:$A$201)-MIN(ROW(Parts!$A$2:$A$201))+1))))))</f>
        <v/>
      </c>
      <c r="D175" s="19"/>
      <c r="E175" s="19"/>
      <c r="F175" s="19"/>
      <c r="G175" s="20"/>
      <c r="H175" s="15" t="str">
        <f>IF(COUNTA($A175:$B175,$D175:$G175)=0,"",IF(OR($A175="",$B175="",NOT(AND(ISNUMBER(G175),N(G175)&gt;=18264,N(G175)&lt;=73050))),"n/a",SUMPRODUCT(((Movements!$B$2:$B$1001="Used")+(Movements!$B$2:$B$1001="Transfer"))*(Movements!$E$2:$E$1001=$A175)*(Movements!$C$2:$C$1001=$B175)*(Movements!$A$2:$A$1001&gt;$G175),Movements!$D$2:$D$1001)))</f>
        <v/>
      </c>
      <c r="I175" s="15" t="str">
        <f>IF(COUNTA($A175:$B175,$D175:$G175)=0,"",IF(OR($A175="",$B175="",NOT(AND(ISNUMBER(G175),N(G175)&gt;=18264,N(G175)&lt;=73050))),"n/a",SUMPRODUCT(((Movements!$B$2:$B$1001="Restock")+(Movements!$B$2:$B$1001="Transfer"))*(Movements!$F$2:$F$1001=$A175)*(Movements!$C$2:$C$1001=$B175)*(Movements!$A$2:$A$1001&gt;$G175),Movements!$D$2:$D$1001)))</f>
        <v/>
      </c>
      <c r="J175" s="21" t="str">
        <f>IF(COUNTA($A175:$B175,$D175:$G175)=0,"",IF(OR(NOT(ISNUMBER($H175)),NOT(ISNUMBER($F175))),"n/a",$F175-$H175+$I175))</f>
        <v/>
      </c>
      <c r="K175" s="21" t="str">
        <f>IF(COUNTA($A175:$B175,$D175:$G175)=0,"",IF(OR(NOT(ISNUMBER($J175)),NOT(ISNUMBER($D175)),NOT(ISNUMBER($E175))),"n/a",IF($J175&lt;=$D175,$E175-$J175,0)))</f>
        <v/>
      </c>
      <c r="L175" s="16" t="str">
        <f>IF(COUNTA($A175:$B175,$D175:$G175)=0,"",IF(OR(NOT(ISNUMBER($J175)),NOT(ISNUMBER($D175)),NOT(ISNUMBER($E175))),"n/a",IF($J175&lt;0,"Check count",IF($J175&lt;=$D175,"Reorder",IF($J175&gt;$E175,"Over max","OK")))))</f>
        <v/>
      </c>
      <c r="M175" s="14" t="str">
        <f>IF(COUNTA($A175:$B175,$D175:$G175)=0,"",IF(OR($B175="",SUMPRODUCT(--(Parts!$A$2:$A$201=$B175))=0),"n/a",INDEX(Parts!$C$2:$C$201,SUMPRODUCT(MAX((Parts!$A$2:$A$201=$B175)*(ROW(Parts!$A$2:$A$201)-MIN(ROW(Parts!$A$2:$A$201))+1))))))</f>
        <v/>
      </c>
      <c r="N175" s="14" t="str">
        <f>IF(COUNTA($A175:$B175,$D175:$G175)=0,"",IF(AND(ISNUMBER($J175),ISNUMBER($M175)),$J175*$M175,"n/a"))</f>
        <v/>
      </c>
      <c r="O175" s="16" t="str">
        <f>IF(COUNTA($A175:$B175,$D175:$G175)=0,"",IF(OR($A175="",$B175="",SUMPRODUCT(--(Vans!$A$2:$A$51=$A175))=0,SUMPRODUCT(--(Parts!$A$2:$A$201=$B175))=0),"Check ID",IF(SUMPRODUCT(('Van Stock'!$A$2:$A$501=$A175)*('Van Stock'!$B$2:$B$501=$B175))&gt;1,"Duplicate line",IF(OR(NOT(AND(ISNUMBER(D175),N(D175)&gt;=0,N(D175)&lt;=10000,INT(N(D175))=N(D175))),NOT(AND(ISNUMBER(E175),N(E175)&gt;=0,N(E175)&lt;=10000,INT(N(E175))=N(E175))),N($D175)&gt;N($E175),NOT(AND(ISNUMBER(F175),N(F175)&gt;=0,N(F175)&lt;=100000,INT(N(F175))=N(F175))),NOT(AND(ISNUMBER(G175),N(G175)&gt;=18264,N(G175)&lt;=73050))),"Check inputs",IF(AND(ISNUMBER($J175),N($J175)&lt;0),"Check count","OK")))))</f>
        <v/>
      </c>
      <c r="P175" s="15" t="str">
        <f>IF(COUNTA($A175:$B175,$D175:$G175)=0,"",IF(OR($A175="",$B175="",NOT(AND(ISNUMBER(G175),N(G175)&gt;=18264,N(G175)&lt;=73050))),"n/a",SUMPRODUCT(((Movements!$B$2:$B$1001="Used"))*(Movements!$E$2:$E$1001=$A175)*(Movements!$C$2:$C$1001=$B175)*(Movements!$A$2:$A$1001&gt;$G175),Movements!$D$2:$D$1001)))</f>
        <v/>
      </c>
    </row>
    <row r="176" spans="1:16" x14ac:dyDescent="0.25">
      <c r="A176" s="12"/>
      <c r="B176" s="12"/>
      <c r="C176" s="18" t="str">
        <f>IF(COUNTA($A176:$B176,$D176:$G176)=0,"",IF(OR($B176="",SUMPRODUCT(--(Parts!$A$2:$A$201=$B176))=0),"n/a",INDEX(Parts!$B$2:$B$201,SUMPRODUCT(MAX((Parts!$A$2:$A$201=$B176)*(ROW(Parts!$A$2:$A$201)-MIN(ROW(Parts!$A$2:$A$201))+1))))))</f>
        <v/>
      </c>
      <c r="D176" s="19"/>
      <c r="E176" s="19"/>
      <c r="F176" s="19"/>
      <c r="G176" s="20"/>
      <c r="H176" s="15" t="str">
        <f>IF(COUNTA($A176:$B176,$D176:$G176)=0,"",IF(OR($A176="",$B176="",NOT(AND(ISNUMBER(G176),N(G176)&gt;=18264,N(G176)&lt;=73050))),"n/a",SUMPRODUCT(((Movements!$B$2:$B$1001="Used")+(Movements!$B$2:$B$1001="Transfer"))*(Movements!$E$2:$E$1001=$A176)*(Movements!$C$2:$C$1001=$B176)*(Movements!$A$2:$A$1001&gt;$G176),Movements!$D$2:$D$1001)))</f>
        <v/>
      </c>
      <c r="I176" s="15" t="str">
        <f>IF(COUNTA($A176:$B176,$D176:$G176)=0,"",IF(OR($A176="",$B176="",NOT(AND(ISNUMBER(G176),N(G176)&gt;=18264,N(G176)&lt;=73050))),"n/a",SUMPRODUCT(((Movements!$B$2:$B$1001="Restock")+(Movements!$B$2:$B$1001="Transfer"))*(Movements!$F$2:$F$1001=$A176)*(Movements!$C$2:$C$1001=$B176)*(Movements!$A$2:$A$1001&gt;$G176),Movements!$D$2:$D$1001)))</f>
        <v/>
      </c>
      <c r="J176" s="21" t="str">
        <f>IF(COUNTA($A176:$B176,$D176:$G176)=0,"",IF(OR(NOT(ISNUMBER($H176)),NOT(ISNUMBER($F176))),"n/a",$F176-$H176+$I176))</f>
        <v/>
      </c>
      <c r="K176" s="21" t="str">
        <f>IF(COUNTA($A176:$B176,$D176:$G176)=0,"",IF(OR(NOT(ISNUMBER($J176)),NOT(ISNUMBER($D176)),NOT(ISNUMBER($E176))),"n/a",IF($J176&lt;=$D176,$E176-$J176,0)))</f>
        <v/>
      </c>
      <c r="L176" s="16" t="str">
        <f>IF(COUNTA($A176:$B176,$D176:$G176)=0,"",IF(OR(NOT(ISNUMBER($J176)),NOT(ISNUMBER($D176)),NOT(ISNUMBER($E176))),"n/a",IF($J176&lt;0,"Check count",IF($J176&lt;=$D176,"Reorder",IF($J176&gt;$E176,"Over max","OK")))))</f>
        <v/>
      </c>
      <c r="M176" s="14" t="str">
        <f>IF(COUNTA($A176:$B176,$D176:$G176)=0,"",IF(OR($B176="",SUMPRODUCT(--(Parts!$A$2:$A$201=$B176))=0),"n/a",INDEX(Parts!$C$2:$C$201,SUMPRODUCT(MAX((Parts!$A$2:$A$201=$B176)*(ROW(Parts!$A$2:$A$201)-MIN(ROW(Parts!$A$2:$A$201))+1))))))</f>
        <v/>
      </c>
      <c r="N176" s="14" t="str">
        <f>IF(COUNTA($A176:$B176,$D176:$G176)=0,"",IF(AND(ISNUMBER($J176),ISNUMBER($M176)),$J176*$M176,"n/a"))</f>
        <v/>
      </c>
      <c r="O176" s="16" t="str">
        <f>IF(COUNTA($A176:$B176,$D176:$G176)=0,"",IF(OR($A176="",$B176="",SUMPRODUCT(--(Vans!$A$2:$A$51=$A176))=0,SUMPRODUCT(--(Parts!$A$2:$A$201=$B176))=0),"Check ID",IF(SUMPRODUCT(('Van Stock'!$A$2:$A$501=$A176)*('Van Stock'!$B$2:$B$501=$B176))&gt;1,"Duplicate line",IF(OR(NOT(AND(ISNUMBER(D176),N(D176)&gt;=0,N(D176)&lt;=10000,INT(N(D176))=N(D176))),NOT(AND(ISNUMBER(E176),N(E176)&gt;=0,N(E176)&lt;=10000,INT(N(E176))=N(E176))),N($D176)&gt;N($E176),NOT(AND(ISNUMBER(F176),N(F176)&gt;=0,N(F176)&lt;=100000,INT(N(F176))=N(F176))),NOT(AND(ISNUMBER(G176),N(G176)&gt;=18264,N(G176)&lt;=73050))),"Check inputs",IF(AND(ISNUMBER($J176),N($J176)&lt;0),"Check count","OK")))))</f>
        <v/>
      </c>
      <c r="P176" s="15" t="str">
        <f>IF(COUNTA($A176:$B176,$D176:$G176)=0,"",IF(OR($A176="",$B176="",NOT(AND(ISNUMBER(G176),N(G176)&gt;=18264,N(G176)&lt;=73050))),"n/a",SUMPRODUCT(((Movements!$B$2:$B$1001="Used"))*(Movements!$E$2:$E$1001=$A176)*(Movements!$C$2:$C$1001=$B176)*(Movements!$A$2:$A$1001&gt;$G176),Movements!$D$2:$D$1001)))</f>
        <v/>
      </c>
    </row>
    <row r="177" spans="1:16" x14ac:dyDescent="0.25">
      <c r="A177" s="12"/>
      <c r="B177" s="12"/>
      <c r="C177" s="18" t="str">
        <f>IF(COUNTA($A177:$B177,$D177:$G177)=0,"",IF(OR($B177="",SUMPRODUCT(--(Parts!$A$2:$A$201=$B177))=0),"n/a",INDEX(Parts!$B$2:$B$201,SUMPRODUCT(MAX((Parts!$A$2:$A$201=$B177)*(ROW(Parts!$A$2:$A$201)-MIN(ROW(Parts!$A$2:$A$201))+1))))))</f>
        <v/>
      </c>
      <c r="D177" s="19"/>
      <c r="E177" s="19"/>
      <c r="F177" s="19"/>
      <c r="G177" s="20"/>
      <c r="H177" s="15" t="str">
        <f>IF(COUNTA($A177:$B177,$D177:$G177)=0,"",IF(OR($A177="",$B177="",NOT(AND(ISNUMBER(G177),N(G177)&gt;=18264,N(G177)&lt;=73050))),"n/a",SUMPRODUCT(((Movements!$B$2:$B$1001="Used")+(Movements!$B$2:$B$1001="Transfer"))*(Movements!$E$2:$E$1001=$A177)*(Movements!$C$2:$C$1001=$B177)*(Movements!$A$2:$A$1001&gt;$G177),Movements!$D$2:$D$1001)))</f>
        <v/>
      </c>
      <c r="I177" s="15" t="str">
        <f>IF(COUNTA($A177:$B177,$D177:$G177)=0,"",IF(OR($A177="",$B177="",NOT(AND(ISNUMBER(G177),N(G177)&gt;=18264,N(G177)&lt;=73050))),"n/a",SUMPRODUCT(((Movements!$B$2:$B$1001="Restock")+(Movements!$B$2:$B$1001="Transfer"))*(Movements!$F$2:$F$1001=$A177)*(Movements!$C$2:$C$1001=$B177)*(Movements!$A$2:$A$1001&gt;$G177),Movements!$D$2:$D$1001)))</f>
        <v/>
      </c>
      <c r="J177" s="21" t="str">
        <f>IF(COUNTA($A177:$B177,$D177:$G177)=0,"",IF(OR(NOT(ISNUMBER($H177)),NOT(ISNUMBER($F177))),"n/a",$F177-$H177+$I177))</f>
        <v/>
      </c>
      <c r="K177" s="21" t="str">
        <f>IF(COUNTA($A177:$B177,$D177:$G177)=0,"",IF(OR(NOT(ISNUMBER($J177)),NOT(ISNUMBER($D177)),NOT(ISNUMBER($E177))),"n/a",IF($J177&lt;=$D177,$E177-$J177,0)))</f>
        <v/>
      </c>
      <c r="L177" s="16" t="str">
        <f>IF(COUNTA($A177:$B177,$D177:$G177)=0,"",IF(OR(NOT(ISNUMBER($J177)),NOT(ISNUMBER($D177)),NOT(ISNUMBER($E177))),"n/a",IF($J177&lt;0,"Check count",IF($J177&lt;=$D177,"Reorder",IF($J177&gt;$E177,"Over max","OK")))))</f>
        <v/>
      </c>
      <c r="M177" s="14" t="str">
        <f>IF(COUNTA($A177:$B177,$D177:$G177)=0,"",IF(OR($B177="",SUMPRODUCT(--(Parts!$A$2:$A$201=$B177))=0),"n/a",INDEX(Parts!$C$2:$C$201,SUMPRODUCT(MAX((Parts!$A$2:$A$201=$B177)*(ROW(Parts!$A$2:$A$201)-MIN(ROW(Parts!$A$2:$A$201))+1))))))</f>
        <v/>
      </c>
      <c r="N177" s="14" t="str">
        <f>IF(COUNTA($A177:$B177,$D177:$G177)=0,"",IF(AND(ISNUMBER($J177),ISNUMBER($M177)),$J177*$M177,"n/a"))</f>
        <v/>
      </c>
      <c r="O177" s="16" t="str">
        <f>IF(COUNTA($A177:$B177,$D177:$G177)=0,"",IF(OR($A177="",$B177="",SUMPRODUCT(--(Vans!$A$2:$A$51=$A177))=0,SUMPRODUCT(--(Parts!$A$2:$A$201=$B177))=0),"Check ID",IF(SUMPRODUCT(('Van Stock'!$A$2:$A$501=$A177)*('Van Stock'!$B$2:$B$501=$B177))&gt;1,"Duplicate line",IF(OR(NOT(AND(ISNUMBER(D177),N(D177)&gt;=0,N(D177)&lt;=10000,INT(N(D177))=N(D177))),NOT(AND(ISNUMBER(E177),N(E177)&gt;=0,N(E177)&lt;=10000,INT(N(E177))=N(E177))),N($D177)&gt;N($E177),NOT(AND(ISNUMBER(F177),N(F177)&gt;=0,N(F177)&lt;=100000,INT(N(F177))=N(F177))),NOT(AND(ISNUMBER(G177),N(G177)&gt;=18264,N(G177)&lt;=73050))),"Check inputs",IF(AND(ISNUMBER($J177),N($J177)&lt;0),"Check count","OK")))))</f>
        <v/>
      </c>
      <c r="P177" s="15" t="str">
        <f>IF(COUNTA($A177:$B177,$D177:$G177)=0,"",IF(OR($A177="",$B177="",NOT(AND(ISNUMBER(G177),N(G177)&gt;=18264,N(G177)&lt;=73050))),"n/a",SUMPRODUCT(((Movements!$B$2:$B$1001="Used"))*(Movements!$E$2:$E$1001=$A177)*(Movements!$C$2:$C$1001=$B177)*(Movements!$A$2:$A$1001&gt;$G177),Movements!$D$2:$D$1001)))</f>
        <v/>
      </c>
    </row>
    <row r="178" spans="1:16" x14ac:dyDescent="0.25">
      <c r="A178" s="12"/>
      <c r="B178" s="12"/>
      <c r="C178" s="18" t="str">
        <f>IF(COUNTA($A178:$B178,$D178:$G178)=0,"",IF(OR($B178="",SUMPRODUCT(--(Parts!$A$2:$A$201=$B178))=0),"n/a",INDEX(Parts!$B$2:$B$201,SUMPRODUCT(MAX((Parts!$A$2:$A$201=$B178)*(ROW(Parts!$A$2:$A$201)-MIN(ROW(Parts!$A$2:$A$201))+1))))))</f>
        <v/>
      </c>
      <c r="D178" s="19"/>
      <c r="E178" s="19"/>
      <c r="F178" s="19"/>
      <c r="G178" s="20"/>
      <c r="H178" s="15" t="str">
        <f>IF(COUNTA($A178:$B178,$D178:$G178)=0,"",IF(OR($A178="",$B178="",NOT(AND(ISNUMBER(G178),N(G178)&gt;=18264,N(G178)&lt;=73050))),"n/a",SUMPRODUCT(((Movements!$B$2:$B$1001="Used")+(Movements!$B$2:$B$1001="Transfer"))*(Movements!$E$2:$E$1001=$A178)*(Movements!$C$2:$C$1001=$B178)*(Movements!$A$2:$A$1001&gt;$G178),Movements!$D$2:$D$1001)))</f>
        <v/>
      </c>
      <c r="I178" s="15" t="str">
        <f>IF(COUNTA($A178:$B178,$D178:$G178)=0,"",IF(OR($A178="",$B178="",NOT(AND(ISNUMBER(G178),N(G178)&gt;=18264,N(G178)&lt;=73050))),"n/a",SUMPRODUCT(((Movements!$B$2:$B$1001="Restock")+(Movements!$B$2:$B$1001="Transfer"))*(Movements!$F$2:$F$1001=$A178)*(Movements!$C$2:$C$1001=$B178)*(Movements!$A$2:$A$1001&gt;$G178),Movements!$D$2:$D$1001)))</f>
        <v/>
      </c>
      <c r="J178" s="21" t="str">
        <f>IF(COUNTA($A178:$B178,$D178:$G178)=0,"",IF(OR(NOT(ISNUMBER($H178)),NOT(ISNUMBER($F178))),"n/a",$F178-$H178+$I178))</f>
        <v/>
      </c>
      <c r="K178" s="21" t="str">
        <f>IF(COUNTA($A178:$B178,$D178:$G178)=0,"",IF(OR(NOT(ISNUMBER($J178)),NOT(ISNUMBER($D178)),NOT(ISNUMBER($E178))),"n/a",IF($J178&lt;=$D178,$E178-$J178,0)))</f>
        <v/>
      </c>
      <c r="L178" s="16" t="str">
        <f>IF(COUNTA($A178:$B178,$D178:$G178)=0,"",IF(OR(NOT(ISNUMBER($J178)),NOT(ISNUMBER($D178)),NOT(ISNUMBER($E178))),"n/a",IF($J178&lt;0,"Check count",IF($J178&lt;=$D178,"Reorder",IF($J178&gt;$E178,"Over max","OK")))))</f>
        <v/>
      </c>
      <c r="M178" s="14" t="str">
        <f>IF(COUNTA($A178:$B178,$D178:$G178)=0,"",IF(OR($B178="",SUMPRODUCT(--(Parts!$A$2:$A$201=$B178))=0),"n/a",INDEX(Parts!$C$2:$C$201,SUMPRODUCT(MAX((Parts!$A$2:$A$201=$B178)*(ROW(Parts!$A$2:$A$201)-MIN(ROW(Parts!$A$2:$A$201))+1))))))</f>
        <v/>
      </c>
      <c r="N178" s="14" t="str">
        <f>IF(COUNTA($A178:$B178,$D178:$G178)=0,"",IF(AND(ISNUMBER($J178),ISNUMBER($M178)),$J178*$M178,"n/a"))</f>
        <v/>
      </c>
      <c r="O178" s="16" t="str">
        <f>IF(COUNTA($A178:$B178,$D178:$G178)=0,"",IF(OR($A178="",$B178="",SUMPRODUCT(--(Vans!$A$2:$A$51=$A178))=0,SUMPRODUCT(--(Parts!$A$2:$A$201=$B178))=0),"Check ID",IF(SUMPRODUCT(('Van Stock'!$A$2:$A$501=$A178)*('Van Stock'!$B$2:$B$501=$B178))&gt;1,"Duplicate line",IF(OR(NOT(AND(ISNUMBER(D178),N(D178)&gt;=0,N(D178)&lt;=10000,INT(N(D178))=N(D178))),NOT(AND(ISNUMBER(E178),N(E178)&gt;=0,N(E178)&lt;=10000,INT(N(E178))=N(E178))),N($D178)&gt;N($E178),NOT(AND(ISNUMBER(F178),N(F178)&gt;=0,N(F178)&lt;=100000,INT(N(F178))=N(F178))),NOT(AND(ISNUMBER(G178),N(G178)&gt;=18264,N(G178)&lt;=73050))),"Check inputs",IF(AND(ISNUMBER($J178),N($J178)&lt;0),"Check count","OK")))))</f>
        <v/>
      </c>
      <c r="P178" s="15" t="str">
        <f>IF(COUNTA($A178:$B178,$D178:$G178)=0,"",IF(OR($A178="",$B178="",NOT(AND(ISNUMBER(G178),N(G178)&gt;=18264,N(G178)&lt;=73050))),"n/a",SUMPRODUCT(((Movements!$B$2:$B$1001="Used"))*(Movements!$E$2:$E$1001=$A178)*(Movements!$C$2:$C$1001=$B178)*(Movements!$A$2:$A$1001&gt;$G178),Movements!$D$2:$D$1001)))</f>
        <v/>
      </c>
    </row>
    <row r="179" spans="1:16" x14ac:dyDescent="0.25">
      <c r="A179" s="12"/>
      <c r="B179" s="12"/>
      <c r="C179" s="18" t="str">
        <f>IF(COUNTA($A179:$B179,$D179:$G179)=0,"",IF(OR($B179="",SUMPRODUCT(--(Parts!$A$2:$A$201=$B179))=0),"n/a",INDEX(Parts!$B$2:$B$201,SUMPRODUCT(MAX((Parts!$A$2:$A$201=$B179)*(ROW(Parts!$A$2:$A$201)-MIN(ROW(Parts!$A$2:$A$201))+1))))))</f>
        <v/>
      </c>
      <c r="D179" s="19"/>
      <c r="E179" s="19"/>
      <c r="F179" s="19"/>
      <c r="G179" s="20"/>
      <c r="H179" s="15" t="str">
        <f>IF(COUNTA($A179:$B179,$D179:$G179)=0,"",IF(OR($A179="",$B179="",NOT(AND(ISNUMBER(G179),N(G179)&gt;=18264,N(G179)&lt;=73050))),"n/a",SUMPRODUCT(((Movements!$B$2:$B$1001="Used")+(Movements!$B$2:$B$1001="Transfer"))*(Movements!$E$2:$E$1001=$A179)*(Movements!$C$2:$C$1001=$B179)*(Movements!$A$2:$A$1001&gt;$G179),Movements!$D$2:$D$1001)))</f>
        <v/>
      </c>
      <c r="I179" s="15" t="str">
        <f>IF(COUNTA($A179:$B179,$D179:$G179)=0,"",IF(OR($A179="",$B179="",NOT(AND(ISNUMBER(G179),N(G179)&gt;=18264,N(G179)&lt;=73050))),"n/a",SUMPRODUCT(((Movements!$B$2:$B$1001="Restock")+(Movements!$B$2:$B$1001="Transfer"))*(Movements!$F$2:$F$1001=$A179)*(Movements!$C$2:$C$1001=$B179)*(Movements!$A$2:$A$1001&gt;$G179),Movements!$D$2:$D$1001)))</f>
        <v/>
      </c>
      <c r="J179" s="21" t="str">
        <f>IF(COUNTA($A179:$B179,$D179:$G179)=0,"",IF(OR(NOT(ISNUMBER($H179)),NOT(ISNUMBER($F179))),"n/a",$F179-$H179+$I179))</f>
        <v/>
      </c>
      <c r="K179" s="21" t="str">
        <f>IF(COUNTA($A179:$B179,$D179:$G179)=0,"",IF(OR(NOT(ISNUMBER($J179)),NOT(ISNUMBER($D179)),NOT(ISNUMBER($E179))),"n/a",IF($J179&lt;=$D179,$E179-$J179,0)))</f>
        <v/>
      </c>
      <c r="L179" s="16" t="str">
        <f>IF(COUNTA($A179:$B179,$D179:$G179)=0,"",IF(OR(NOT(ISNUMBER($J179)),NOT(ISNUMBER($D179)),NOT(ISNUMBER($E179))),"n/a",IF($J179&lt;0,"Check count",IF($J179&lt;=$D179,"Reorder",IF($J179&gt;$E179,"Over max","OK")))))</f>
        <v/>
      </c>
      <c r="M179" s="14" t="str">
        <f>IF(COUNTA($A179:$B179,$D179:$G179)=0,"",IF(OR($B179="",SUMPRODUCT(--(Parts!$A$2:$A$201=$B179))=0),"n/a",INDEX(Parts!$C$2:$C$201,SUMPRODUCT(MAX((Parts!$A$2:$A$201=$B179)*(ROW(Parts!$A$2:$A$201)-MIN(ROW(Parts!$A$2:$A$201))+1))))))</f>
        <v/>
      </c>
      <c r="N179" s="14" t="str">
        <f>IF(COUNTA($A179:$B179,$D179:$G179)=0,"",IF(AND(ISNUMBER($J179),ISNUMBER($M179)),$J179*$M179,"n/a"))</f>
        <v/>
      </c>
      <c r="O179" s="16" t="str">
        <f>IF(COUNTA($A179:$B179,$D179:$G179)=0,"",IF(OR($A179="",$B179="",SUMPRODUCT(--(Vans!$A$2:$A$51=$A179))=0,SUMPRODUCT(--(Parts!$A$2:$A$201=$B179))=0),"Check ID",IF(SUMPRODUCT(('Van Stock'!$A$2:$A$501=$A179)*('Van Stock'!$B$2:$B$501=$B179))&gt;1,"Duplicate line",IF(OR(NOT(AND(ISNUMBER(D179),N(D179)&gt;=0,N(D179)&lt;=10000,INT(N(D179))=N(D179))),NOT(AND(ISNUMBER(E179),N(E179)&gt;=0,N(E179)&lt;=10000,INT(N(E179))=N(E179))),N($D179)&gt;N($E179),NOT(AND(ISNUMBER(F179),N(F179)&gt;=0,N(F179)&lt;=100000,INT(N(F179))=N(F179))),NOT(AND(ISNUMBER(G179),N(G179)&gt;=18264,N(G179)&lt;=73050))),"Check inputs",IF(AND(ISNUMBER($J179),N($J179)&lt;0),"Check count","OK")))))</f>
        <v/>
      </c>
      <c r="P179" s="15" t="str">
        <f>IF(COUNTA($A179:$B179,$D179:$G179)=0,"",IF(OR($A179="",$B179="",NOT(AND(ISNUMBER(G179),N(G179)&gt;=18264,N(G179)&lt;=73050))),"n/a",SUMPRODUCT(((Movements!$B$2:$B$1001="Used"))*(Movements!$E$2:$E$1001=$A179)*(Movements!$C$2:$C$1001=$B179)*(Movements!$A$2:$A$1001&gt;$G179),Movements!$D$2:$D$1001)))</f>
        <v/>
      </c>
    </row>
    <row r="180" spans="1:16" x14ac:dyDescent="0.25">
      <c r="A180" s="12"/>
      <c r="B180" s="12"/>
      <c r="C180" s="18" t="str">
        <f>IF(COUNTA($A180:$B180,$D180:$G180)=0,"",IF(OR($B180="",SUMPRODUCT(--(Parts!$A$2:$A$201=$B180))=0),"n/a",INDEX(Parts!$B$2:$B$201,SUMPRODUCT(MAX((Parts!$A$2:$A$201=$B180)*(ROW(Parts!$A$2:$A$201)-MIN(ROW(Parts!$A$2:$A$201))+1))))))</f>
        <v/>
      </c>
      <c r="D180" s="19"/>
      <c r="E180" s="19"/>
      <c r="F180" s="19"/>
      <c r="G180" s="20"/>
      <c r="H180" s="15" t="str">
        <f>IF(COUNTA($A180:$B180,$D180:$G180)=0,"",IF(OR($A180="",$B180="",NOT(AND(ISNUMBER(G180),N(G180)&gt;=18264,N(G180)&lt;=73050))),"n/a",SUMPRODUCT(((Movements!$B$2:$B$1001="Used")+(Movements!$B$2:$B$1001="Transfer"))*(Movements!$E$2:$E$1001=$A180)*(Movements!$C$2:$C$1001=$B180)*(Movements!$A$2:$A$1001&gt;$G180),Movements!$D$2:$D$1001)))</f>
        <v/>
      </c>
      <c r="I180" s="15" t="str">
        <f>IF(COUNTA($A180:$B180,$D180:$G180)=0,"",IF(OR($A180="",$B180="",NOT(AND(ISNUMBER(G180),N(G180)&gt;=18264,N(G180)&lt;=73050))),"n/a",SUMPRODUCT(((Movements!$B$2:$B$1001="Restock")+(Movements!$B$2:$B$1001="Transfer"))*(Movements!$F$2:$F$1001=$A180)*(Movements!$C$2:$C$1001=$B180)*(Movements!$A$2:$A$1001&gt;$G180),Movements!$D$2:$D$1001)))</f>
        <v/>
      </c>
      <c r="J180" s="21" t="str">
        <f>IF(COUNTA($A180:$B180,$D180:$G180)=0,"",IF(OR(NOT(ISNUMBER($H180)),NOT(ISNUMBER($F180))),"n/a",$F180-$H180+$I180))</f>
        <v/>
      </c>
      <c r="K180" s="21" t="str">
        <f>IF(COUNTA($A180:$B180,$D180:$G180)=0,"",IF(OR(NOT(ISNUMBER($J180)),NOT(ISNUMBER($D180)),NOT(ISNUMBER($E180))),"n/a",IF($J180&lt;=$D180,$E180-$J180,0)))</f>
        <v/>
      </c>
      <c r="L180" s="16" t="str">
        <f>IF(COUNTA($A180:$B180,$D180:$G180)=0,"",IF(OR(NOT(ISNUMBER($J180)),NOT(ISNUMBER($D180)),NOT(ISNUMBER($E180))),"n/a",IF($J180&lt;0,"Check count",IF($J180&lt;=$D180,"Reorder",IF($J180&gt;$E180,"Over max","OK")))))</f>
        <v/>
      </c>
      <c r="M180" s="14" t="str">
        <f>IF(COUNTA($A180:$B180,$D180:$G180)=0,"",IF(OR($B180="",SUMPRODUCT(--(Parts!$A$2:$A$201=$B180))=0),"n/a",INDEX(Parts!$C$2:$C$201,SUMPRODUCT(MAX((Parts!$A$2:$A$201=$B180)*(ROW(Parts!$A$2:$A$201)-MIN(ROW(Parts!$A$2:$A$201))+1))))))</f>
        <v/>
      </c>
      <c r="N180" s="14" t="str">
        <f>IF(COUNTA($A180:$B180,$D180:$G180)=0,"",IF(AND(ISNUMBER($J180),ISNUMBER($M180)),$J180*$M180,"n/a"))</f>
        <v/>
      </c>
      <c r="O180" s="16" t="str">
        <f>IF(COUNTA($A180:$B180,$D180:$G180)=0,"",IF(OR($A180="",$B180="",SUMPRODUCT(--(Vans!$A$2:$A$51=$A180))=0,SUMPRODUCT(--(Parts!$A$2:$A$201=$B180))=0),"Check ID",IF(SUMPRODUCT(('Van Stock'!$A$2:$A$501=$A180)*('Van Stock'!$B$2:$B$501=$B180))&gt;1,"Duplicate line",IF(OR(NOT(AND(ISNUMBER(D180),N(D180)&gt;=0,N(D180)&lt;=10000,INT(N(D180))=N(D180))),NOT(AND(ISNUMBER(E180),N(E180)&gt;=0,N(E180)&lt;=10000,INT(N(E180))=N(E180))),N($D180)&gt;N($E180),NOT(AND(ISNUMBER(F180),N(F180)&gt;=0,N(F180)&lt;=100000,INT(N(F180))=N(F180))),NOT(AND(ISNUMBER(G180),N(G180)&gt;=18264,N(G180)&lt;=73050))),"Check inputs",IF(AND(ISNUMBER($J180),N($J180)&lt;0),"Check count","OK")))))</f>
        <v/>
      </c>
      <c r="P180" s="15" t="str">
        <f>IF(COUNTA($A180:$B180,$D180:$G180)=0,"",IF(OR($A180="",$B180="",NOT(AND(ISNUMBER(G180),N(G180)&gt;=18264,N(G180)&lt;=73050))),"n/a",SUMPRODUCT(((Movements!$B$2:$B$1001="Used"))*(Movements!$E$2:$E$1001=$A180)*(Movements!$C$2:$C$1001=$B180)*(Movements!$A$2:$A$1001&gt;$G180),Movements!$D$2:$D$1001)))</f>
        <v/>
      </c>
    </row>
    <row r="181" spans="1:16" x14ac:dyDescent="0.25">
      <c r="A181" s="12"/>
      <c r="B181" s="12"/>
      <c r="C181" s="18" t="str">
        <f>IF(COUNTA($A181:$B181,$D181:$G181)=0,"",IF(OR($B181="",SUMPRODUCT(--(Parts!$A$2:$A$201=$B181))=0),"n/a",INDEX(Parts!$B$2:$B$201,SUMPRODUCT(MAX((Parts!$A$2:$A$201=$B181)*(ROW(Parts!$A$2:$A$201)-MIN(ROW(Parts!$A$2:$A$201))+1))))))</f>
        <v/>
      </c>
      <c r="D181" s="19"/>
      <c r="E181" s="19"/>
      <c r="F181" s="19"/>
      <c r="G181" s="20"/>
      <c r="H181" s="15" t="str">
        <f>IF(COUNTA($A181:$B181,$D181:$G181)=0,"",IF(OR($A181="",$B181="",NOT(AND(ISNUMBER(G181),N(G181)&gt;=18264,N(G181)&lt;=73050))),"n/a",SUMPRODUCT(((Movements!$B$2:$B$1001="Used")+(Movements!$B$2:$B$1001="Transfer"))*(Movements!$E$2:$E$1001=$A181)*(Movements!$C$2:$C$1001=$B181)*(Movements!$A$2:$A$1001&gt;$G181),Movements!$D$2:$D$1001)))</f>
        <v/>
      </c>
      <c r="I181" s="15" t="str">
        <f>IF(COUNTA($A181:$B181,$D181:$G181)=0,"",IF(OR($A181="",$B181="",NOT(AND(ISNUMBER(G181),N(G181)&gt;=18264,N(G181)&lt;=73050))),"n/a",SUMPRODUCT(((Movements!$B$2:$B$1001="Restock")+(Movements!$B$2:$B$1001="Transfer"))*(Movements!$F$2:$F$1001=$A181)*(Movements!$C$2:$C$1001=$B181)*(Movements!$A$2:$A$1001&gt;$G181),Movements!$D$2:$D$1001)))</f>
        <v/>
      </c>
      <c r="J181" s="21" t="str">
        <f>IF(COUNTA($A181:$B181,$D181:$G181)=0,"",IF(OR(NOT(ISNUMBER($H181)),NOT(ISNUMBER($F181))),"n/a",$F181-$H181+$I181))</f>
        <v/>
      </c>
      <c r="K181" s="21" t="str">
        <f>IF(COUNTA($A181:$B181,$D181:$G181)=0,"",IF(OR(NOT(ISNUMBER($J181)),NOT(ISNUMBER($D181)),NOT(ISNUMBER($E181))),"n/a",IF($J181&lt;=$D181,$E181-$J181,0)))</f>
        <v/>
      </c>
      <c r="L181" s="16" t="str">
        <f>IF(COUNTA($A181:$B181,$D181:$G181)=0,"",IF(OR(NOT(ISNUMBER($J181)),NOT(ISNUMBER($D181)),NOT(ISNUMBER($E181))),"n/a",IF($J181&lt;0,"Check count",IF($J181&lt;=$D181,"Reorder",IF($J181&gt;$E181,"Over max","OK")))))</f>
        <v/>
      </c>
      <c r="M181" s="14" t="str">
        <f>IF(COUNTA($A181:$B181,$D181:$G181)=0,"",IF(OR($B181="",SUMPRODUCT(--(Parts!$A$2:$A$201=$B181))=0),"n/a",INDEX(Parts!$C$2:$C$201,SUMPRODUCT(MAX((Parts!$A$2:$A$201=$B181)*(ROW(Parts!$A$2:$A$201)-MIN(ROW(Parts!$A$2:$A$201))+1))))))</f>
        <v/>
      </c>
      <c r="N181" s="14" t="str">
        <f>IF(COUNTA($A181:$B181,$D181:$G181)=0,"",IF(AND(ISNUMBER($J181),ISNUMBER($M181)),$J181*$M181,"n/a"))</f>
        <v/>
      </c>
      <c r="O181" s="16" t="str">
        <f>IF(COUNTA($A181:$B181,$D181:$G181)=0,"",IF(OR($A181="",$B181="",SUMPRODUCT(--(Vans!$A$2:$A$51=$A181))=0,SUMPRODUCT(--(Parts!$A$2:$A$201=$B181))=0),"Check ID",IF(SUMPRODUCT(('Van Stock'!$A$2:$A$501=$A181)*('Van Stock'!$B$2:$B$501=$B181))&gt;1,"Duplicate line",IF(OR(NOT(AND(ISNUMBER(D181),N(D181)&gt;=0,N(D181)&lt;=10000,INT(N(D181))=N(D181))),NOT(AND(ISNUMBER(E181),N(E181)&gt;=0,N(E181)&lt;=10000,INT(N(E181))=N(E181))),N($D181)&gt;N($E181),NOT(AND(ISNUMBER(F181),N(F181)&gt;=0,N(F181)&lt;=100000,INT(N(F181))=N(F181))),NOT(AND(ISNUMBER(G181),N(G181)&gt;=18264,N(G181)&lt;=73050))),"Check inputs",IF(AND(ISNUMBER($J181),N($J181)&lt;0),"Check count","OK")))))</f>
        <v/>
      </c>
      <c r="P181" s="15" t="str">
        <f>IF(COUNTA($A181:$B181,$D181:$G181)=0,"",IF(OR($A181="",$B181="",NOT(AND(ISNUMBER(G181),N(G181)&gt;=18264,N(G181)&lt;=73050))),"n/a",SUMPRODUCT(((Movements!$B$2:$B$1001="Used"))*(Movements!$E$2:$E$1001=$A181)*(Movements!$C$2:$C$1001=$B181)*(Movements!$A$2:$A$1001&gt;$G181),Movements!$D$2:$D$1001)))</f>
        <v/>
      </c>
    </row>
    <row r="182" spans="1:16" x14ac:dyDescent="0.25">
      <c r="A182" s="12"/>
      <c r="B182" s="12"/>
      <c r="C182" s="18" t="str">
        <f>IF(COUNTA($A182:$B182,$D182:$G182)=0,"",IF(OR($B182="",SUMPRODUCT(--(Parts!$A$2:$A$201=$B182))=0),"n/a",INDEX(Parts!$B$2:$B$201,SUMPRODUCT(MAX((Parts!$A$2:$A$201=$B182)*(ROW(Parts!$A$2:$A$201)-MIN(ROW(Parts!$A$2:$A$201))+1))))))</f>
        <v/>
      </c>
      <c r="D182" s="19"/>
      <c r="E182" s="19"/>
      <c r="F182" s="19"/>
      <c r="G182" s="20"/>
      <c r="H182" s="15" t="str">
        <f>IF(COUNTA($A182:$B182,$D182:$G182)=0,"",IF(OR($A182="",$B182="",NOT(AND(ISNUMBER(G182),N(G182)&gt;=18264,N(G182)&lt;=73050))),"n/a",SUMPRODUCT(((Movements!$B$2:$B$1001="Used")+(Movements!$B$2:$B$1001="Transfer"))*(Movements!$E$2:$E$1001=$A182)*(Movements!$C$2:$C$1001=$B182)*(Movements!$A$2:$A$1001&gt;$G182),Movements!$D$2:$D$1001)))</f>
        <v/>
      </c>
      <c r="I182" s="15" t="str">
        <f>IF(COUNTA($A182:$B182,$D182:$G182)=0,"",IF(OR($A182="",$B182="",NOT(AND(ISNUMBER(G182),N(G182)&gt;=18264,N(G182)&lt;=73050))),"n/a",SUMPRODUCT(((Movements!$B$2:$B$1001="Restock")+(Movements!$B$2:$B$1001="Transfer"))*(Movements!$F$2:$F$1001=$A182)*(Movements!$C$2:$C$1001=$B182)*(Movements!$A$2:$A$1001&gt;$G182),Movements!$D$2:$D$1001)))</f>
        <v/>
      </c>
      <c r="J182" s="21" t="str">
        <f>IF(COUNTA($A182:$B182,$D182:$G182)=0,"",IF(OR(NOT(ISNUMBER($H182)),NOT(ISNUMBER($F182))),"n/a",$F182-$H182+$I182))</f>
        <v/>
      </c>
      <c r="K182" s="21" t="str">
        <f>IF(COUNTA($A182:$B182,$D182:$G182)=0,"",IF(OR(NOT(ISNUMBER($J182)),NOT(ISNUMBER($D182)),NOT(ISNUMBER($E182))),"n/a",IF($J182&lt;=$D182,$E182-$J182,0)))</f>
        <v/>
      </c>
      <c r="L182" s="16" t="str">
        <f>IF(COUNTA($A182:$B182,$D182:$G182)=0,"",IF(OR(NOT(ISNUMBER($J182)),NOT(ISNUMBER($D182)),NOT(ISNUMBER($E182))),"n/a",IF($J182&lt;0,"Check count",IF($J182&lt;=$D182,"Reorder",IF($J182&gt;$E182,"Over max","OK")))))</f>
        <v/>
      </c>
      <c r="M182" s="14" t="str">
        <f>IF(COUNTA($A182:$B182,$D182:$G182)=0,"",IF(OR($B182="",SUMPRODUCT(--(Parts!$A$2:$A$201=$B182))=0),"n/a",INDEX(Parts!$C$2:$C$201,SUMPRODUCT(MAX((Parts!$A$2:$A$201=$B182)*(ROW(Parts!$A$2:$A$201)-MIN(ROW(Parts!$A$2:$A$201))+1))))))</f>
        <v/>
      </c>
      <c r="N182" s="14" t="str">
        <f>IF(COUNTA($A182:$B182,$D182:$G182)=0,"",IF(AND(ISNUMBER($J182),ISNUMBER($M182)),$J182*$M182,"n/a"))</f>
        <v/>
      </c>
      <c r="O182" s="16" t="str">
        <f>IF(COUNTA($A182:$B182,$D182:$G182)=0,"",IF(OR($A182="",$B182="",SUMPRODUCT(--(Vans!$A$2:$A$51=$A182))=0,SUMPRODUCT(--(Parts!$A$2:$A$201=$B182))=0),"Check ID",IF(SUMPRODUCT(('Van Stock'!$A$2:$A$501=$A182)*('Van Stock'!$B$2:$B$501=$B182))&gt;1,"Duplicate line",IF(OR(NOT(AND(ISNUMBER(D182),N(D182)&gt;=0,N(D182)&lt;=10000,INT(N(D182))=N(D182))),NOT(AND(ISNUMBER(E182),N(E182)&gt;=0,N(E182)&lt;=10000,INT(N(E182))=N(E182))),N($D182)&gt;N($E182),NOT(AND(ISNUMBER(F182),N(F182)&gt;=0,N(F182)&lt;=100000,INT(N(F182))=N(F182))),NOT(AND(ISNUMBER(G182),N(G182)&gt;=18264,N(G182)&lt;=73050))),"Check inputs",IF(AND(ISNUMBER($J182),N($J182)&lt;0),"Check count","OK")))))</f>
        <v/>
      </c>
      <c r="P182" s="15" t="str">
        <f>IF(COUNTA($A182:$B182,$D182:$G182)=0,"",IF(OR($A182="",$B182="",NOT(AND(ISNUMBER(G182),N(G182)&gt;=18264,N(G182)&lt;=73050))),"n/a",SUMPRODUCT(((Movements!$B$2:$B$1001="Used"))*(Movements!$E$2:$E$1001=$A182)*(Movements!$C$2:$C$1001=$B182)*(Movements!$A$2:$A$1001&gt;$G182),Movements!$D$2:$D$1001)))</f>
        <v/>
      </c>
    </row>
    <row r="183" spans="1:16" x14ac:dyDescent="0.25">
      <c r="A183" s="12"/>
      <c r="B183" s="12"/>
      <c r="C183" s="18" t="str">
        <f>IF(COUNTA($A183:$B183,$D183:$G183)=0,"",IF(OR($B183="",SUMPRODUCT(--(Parts!$A$2:$A$201=$B183))=0),"n/a",INDEX(Parts!$B$2:$B$201,SUMPRODUCT(MAX((Parts!$A$2:$A$201=$B183)*(ROW(Parts!$A$2:$A$201)-MIN(ROW(Parts!$A$2:$A$201))+1))))))</f>
        <v/>
      </c>
      <c r="D183" s="19"/>
      <c r="E183" s="19"/>
      <c r="F183" s="19"/>
      <c r="G183" s="20"/>
      <c r="H183" s="15" t="str">
        <f>IF(COUNTA($A183:$B183,$D183:$G183)=0,"",IF(OR($A183="",$B183="",NOT(AND(ISNUMBER(G183),N(G183)&gt;=18264,N(G183)&lt;=73050))),"n/a",SUMPRODUCT(((Movements!$B$2:$B$1001="Used")+(Movements!$B$2:$B$1001="Transfer"))*(Movements!$E$2:$E$1001=$A183)*(Movements!$C$2:$C$1001=$B183)*(Movements!$A$2:$A$1001&gt;$G183),Movements!$D$2:$D$1001)))</f>
        <v/>
      </c>
      <c r="I183" s="15" t="str">
        <f>IF(COUNTA($A183:$B183,$D183:$G183)=0,"",IF(OR($A183="",$B183="",NOT(AND(ISNUMBER(G183),N(G183)&gt;=18264,N(G183)&lt;=73050))),"n/a",SUMPRODUCT(((Movements!$B$2:$B$1001="Restock")+(Movements!$B$2:$B$1001="Transfer"))*(Movements!$F$2:$F$1001=$A183)*(Movements!$C$2:$C$1001=$B183)*(Movements!$A$2:$A$1001&gt;$G183),Movements!$D$2:$D$1001)))</f>
        <v/>
      </c>
      <c r="J183" s="21" t="str">
        <f>IF(COUNTA($A183:$B183,$D183:$G183)=0,"",IF(OR(NOT(ISNUMBER($H183)),NOT(ISNUMBER($F183))),"n/a",$F183-$H183+$I183))</f>
        <v/>
      </c>
      <c r="K183" s="21" t="str">
        <f>IF(COUNTA($A183:$B183,$D183:$G183)=0,"",IF(OR(NOT(ISNUMBER($J183)),NOT(ISNUMBER($D183)),NOT(ISNUMBER($E183))),"n/a",IF($J183&lt;=$D183,$E183-$J183,0)))</f>
        <v/>
      </c>
      <c r="L183" s="16" t="str">
        <f>IF(COUNTA($A183:$B183,$D183:$G183)=0,"",IF(OR(NOT(ISNUMBER($J183)),NOT(ISNUMBER($D183)),NOT(ISNUMBER($E183))),"n/a",IF($J183&lt;0,"Check count",IF($J183&lt;=$D183,"Reorder",IF($J183&gt;$E183,"Over max","OK")))))</f>
        <v/>
      </c>
      <c r="M183" s="14" t="str">
        <f>IF(COUNTA($A183:$B183,$D183:$G183)=0,"",IF(OR($B183="",SUMPRODUCT(--(Parts!$A$2:$A$201=$B183))=0),"n/a",INDEX(Parts!$C$2:$C$201,SUMPRODUCT(MAX((Parts!$A$2:$A$201=$B183)*(ROW(Parts!$A$2:$A$201)-MIN(ROW(Parts!$A$2:$A$201))+1))))))</f>
        <v/>
      </c>
      <c r="N183" s="14" t="str">
        <f>IF(COUNTA($A183:$B183,$D183:$G183)=0,"",IF(AND(ISNUMBER($J183),ISNUMBER($M183)),$J183*$M183,"n/a"))</f>
        <v/>
      </c>
      <c r="O183" s="16" t="str">
        <f>IF(COUNTA($A183:$B183,$D183:$G183)=0,"",IF(OR($A183="",$B183="",SUMPRODUCT(--(Vans!$A$2:$A$51=$A183))=0,SUMPRODUCT(--(Parts!$A$2:$A$201=$B183))=0),"Check ID",IF(SUMPRODUCT(('Van Stock'!$A$2:$A$501=$A183)*('Van Stock'!$B$2:$B$501=$B183))&gt;1,"Duplicate line",IF(OR(NOT(AND(ISNUMBER(D183),N(D183)&gt;=0,N(D183)&lt;=10000,INT(N(D183))=N(D183))),NOT(AND(ISNUMBER(E183),N(E183)&gt;=0,N(E183)&lt;=10000,INT(N(E183))=N(E183))),N($D183)&gt;N($E183),NOT(AND(ISNUMBER(F183),N(F183)&gt;=0,N(F183)&lt;=100000,INT(N(F183))=N(F183))),NOT(AND(ISNUMBER(G183),N(G183)&gt;=18264,N(G183)&lt;=73050))),"Check inputs",IF(AND(ISNUMBER($J183),N($J183)&lt;0),"Check count","OK")))))</f>
        <v/>
      </c>
      <c r="P183" s="15" t="str">
        <f>IF(COUNTA($A183:$B183,$D183:$G183)=0,"",IF(OR($A183="",$B183="",NOT(AND(ISNUMBER(G183),N(G183)&gt;=18264,N(G183)&lt;=73050))),"n/a",SUMPRODUCT(((Movements!$B$2:$B$1001="Used"))*(Movements!$E$2:$E$1001=$A183)*(Movements!$C$2:$C$1001=$B183)*(Movements!$A$2:$A$1001&gt;$G183),Movements!$D$2:$D$1001)))</f>
        <v/>
      </c>
    </row>
    <row r="184" spans="1:16" x14ac:dyDescent="0.25">
      <c r="A184" s="12"/>
      <c r="B184" s="12"/>
      <c r="C184" s="18" t="str">
        <f>IF(COUNTA($A184:$B184,$D184:$G184)=0,"",IF(OR($B184="",SUMPRODUCT(--(Parts!$A$2:$A$201=$B184))=0),"n/a",INDEX(Parts!$B$2:$B$201,SUMPRODUCT(MAX((Parts!$A$2:$A$201=$B184)*(ROW(Parts!$A$2:$A$201)-MIN(ROW(Parts!$A$2:$A$201))+1))))))</f>
        <v/>
      </c>
      <c r="D184" s="19"/>
      <c r="E184" s="19"/>
      <c r="F184" s="19"/>
      <c r="G184" s="20"/>
      <c r="H184" s="15" t="str">
        <f>IF(COUNTA($A184:$B184,$D184:$G184)=0,"",IF(OR($A184="",$B184="",NOT(AND(ISNUMBER(G184),N(G184)&gt;=18264,N(G184)&lt;=73050))),"n/a",SUMPRODUCT(((Movements!$B$2:$B$1001="Used")+(Movements!$B$2:$B$1001="Transfer"))*(Movements!$E$2:$E$1001=$A184)*(Movements!$C$2:$C$1001=$B184)*(Movements!$A$2:$A$1001&gt;$G184),Movements!$D$2:$D$1001)))</f>
        <v/>
      </c>
      <c r="I184" s="15" t="str">
        <f>IF(COUNTA($A184:$B184,$D184:$G184)=0,"",IF(OR($A184="",$B184="",NOT(AND(ISNUMBER(G184),N(G184)&gt;=18264,N(G184)&lt;=73050))),"n/a",SUMPRODUCT(((Movements!$B$2:$B$1001="Restock")+(Movements!$B$2:$B$1001="Transfer"))*(Movements!$F$2:$F$1001=$A184)*(Movements!$C$2:$C$1001=$B184)*(Movements!$A$2:$A$1001&gt;$G184),Movements!$D$2:$D$1001)))</f>
        <v/>
      </c>
      <c r="J184" s="21" t="str">
        <f>IF(COUNTA($A184:$B184,$D184:$G184)=0,"",IF(OR(NOT(ISNUMBER($H184)),NOT(ISNUMBER($F184))),"n/a",$F184-$H184+$I184))</f>
        <v/>
      </c>
      <c r="K184" s="21" t="str">
        <f>IF(COUNTA($A184:$B184,$D184:$G184)=0,"",IF(OR(NOT(ISNUMBER($J184)),NOT(ISNUMBER($D184)),NOT(ISNUMBER($E184))),"n/a",IF($J184&lt;=$D184,$E184-$J184,0)))</f>
        <v/>
      </c>
      <c r="L184" s="16" t="str">
        <f>IF(COUNTA($A184:$B184,$D184:$G184)=0,"",IF(OR(NOT(ISNUMBER($J184)),NOT(ISNUMBER($D184)),NOT(ISNUMBER($E184))),"n/a",IF($J184&lt;0,"Check count",IF($J184&lt;=$D184,"Reorder",IF($J184&gt;$E184,"Over max","OK")))))</f>
        <v/>
      </c>
      <c r="M184" s="14" t="str">
        <f>IF(COUNTA($A184:$B184,$D184:$G184)=0,"",IF(OR($B184="",SUMPRODUCT(--(Parts!$A$2:$A$201=$B184))=0),"n/a",INDEX(Parts!$C$2:$C$201,SUMPRODUCT(MAX((Parts!$A$2:$A$201=$B184)*(ROW(Parts!$A$2:$A$201)-MIN(ROW(Parts!$A$2:$A$201))+1))))))</f>
        <v/>
      </c>
      <c r="N184" s="14" t="str">
        <f>IF(COUNTA($A184:$B184,$D184:$G184)=0,"",IF(AND(ISNUMBER($J184),ISNUMBER($M184)),$J184*$M184,"n/a"))</f>
        <v/>
      </c>
      <c r="O184" s="16" t="str">
        <f>IF(COUNTA($A184:$B184,$D184:$G184)=0,"",IF(OR($A184="",$B184="",SUMPRODUCT(--(Vans!$A$2:$A$51=$A184))=0,SUMPRODUCT(--(Parts!$A$2:$A$201=$B184))=0),"Check ID",IF(SUMPRODUCT(('Van Stock'!$A$2:$A$501=$A184)*('Van Stock'!$B$2:$B$501=$B184))&gt;1,"Duplicate line",IF(OR(NOT(AND(ISNUMBER(D184),N(D184)&gt;=0,N(D184)&lt;=10000,INT(N(D184))=N(D184))),NOT(AND(ISNUMBER(E184),N(E184)&gt;=0,N(E184)&lt;=10000,INT(N(E184))=N(E184))),N($D184)&gt;N($E184),NOT(AND(ISNUMBER(F184),N(F184)&gt;=0,N(F184)&lt;=100000,INT(N(F184))=N(F184))),NOT(AND(ISNUMBER(G184),N(G184)&gt;=18264,N(G184)&lt;=73050))),"Check inputs",IF(AND(ISNUMBER($J184),N($J184)&lt;0),"Check count","OK")))))</f>
        <v/>
      </c>
      <c r="P184" s="15" t="str">
        <f>IF(COUNTA($A184:$B184,$D184:$G184)=0,"",IF(OR($A184="",$B184="",NOT(AND(ISNUMBER(G184),N(G184)&gt;=18264,N(G184)&lt;=73050))),"n/a",SUMPRODUCT(((Movements!$B$2:$B$1001="Used"))*(Movements!$E$2:$E$1001=$A184)*(Movements!$C$2:$C$1001=$B184)*(Movements!$A$2:$A$1001&gt;$G184),Movements!$D$2:$D$1001)))</f>
        <v/>
      </c>
    </row>
    <row r="185" spans="1:16" x14ac:dyDescent="0.25">
      <c r="A185" s="12"/>
      <c r="B185" s="12"/>
      <c r="C185" s="18" t="str">
        <f>IF(COUNTA($A185:$B185,$D185:$G185)=0,"",IF(OR($B185="",SUMPRODUCT(--(Parts!$A$2:$A$201=$B185))=0),"n/a",INDEX(Parts!$B$2:$B$201,SUMPRODUCT(MAX((Parts!$A$2:$A$201=$B185)*(ROW(Parts!$A$2:$A$201)-MIN(ROW(Parts!$A$2:$A$201))+1))))))</f>
        <v/>
      </c>
      <c r="D185" s="19"/>
      <c r="E185" s="19"/>
      <c r="F185" s="19"/>
      <c r="G185" s="20"/>
      <c r="H185" s="15" t="str">
        <f>IF(COUNTA($A185:$B185,$D185:$G185)=0,"",IF(OR($A185="",$B185="",NOT(AND(ISNUMBER(G185),N(G185)&gt;=18264,N(G185)&lt;=73050))),"n/a",SUMPRODUCT(((Movements!$B$2:$B$1001="Used")+(Movements!$B$2:$B$1001="Transfer"))*(Movements!$E$2:$E$1001=$A185)*(Movements!$C$2:$C$1001=$B185)*(Movements!$A$2:$A$1001&gt;$G185),Movements!$D$2:$D$1001)))</f>
        <v/>
      </c>
      <c r="I185" s="15" t="str">
        <f>IF(COUNTA($A185:$B185,$D185:$G185)=0,"",IF(OR($A185="",$B185="",NOT(AND(ISNUMBER(G185),N(G185)&gt;=18264,N(G185)&lt;=73050))),"n/a",SUMPRODUCT(((Movements!$B$2:$B$1001="Restock")+(Movements!$B$2:$B$1001="Transfer"))*(Movements!$F$2:$F$1001=$A185)*(Movements!$C$2:$C$1001=$B185)*(Movements!$A$2:$A$1001&gt;$G185),Movements!$D$2:$D$1001)))</f>
        <v/>
      </c>
      <c r="J185" s="21" t="str">
        <f>IF(COUNTA($A185:$B185,$D185:$G185)=0,"",IF(OR(NOT(ISNUMBER($H185)),NOT(ISNUMBER($F185))),"n/a",$F185-$H185+$I185))</f>
        <v/>
      </c>
      <c r="K185" s="21" t="str">
        <f>IF(COUNTA($A185:$B185,$D185:$G185)=0,"",IF(OR(NOT(ISNUMBER($J185)),NOT(ISNUMBER($D185)),NOT(ISNUMBER($E185))),"n/a",IF($J185&lt;=$D185,$E185-$J185,0)))</f>
        <v/>
      </c>
      <c r="L185" s="16" t="str">
        <f>IF(COUNTA($A185:$B185,$D185:$G185)=0,"",IF(OR(NOT(ISNUMBER($J185)),NOT(ISNUMBER($D185)),NOT(ISNUMBER($E185))),"n/a",IF($J185&lt;0,"Check count",IF($J185&lt;=$D185,"Reorder",IF($J185&gt;$E185,"Over max","OK")))))</f>
        <v/>
      </c>
      <c r="M185" s="14" t="str">
        <f>IF(COUNTA($A185:$B185,$D185:$G185)=0,"",IF(OR($B185="",SUMPRODUCT(--(Parts!$A$2:$A$201=$B185))=0),"n/a",INDEX(Parts!$C$2:$C$201,SUMPRODUCT(MAX((Parts!$A$2:$A$201=$B185)*(ROW(Parts!$A$2:$A$201)-MIN(ROW(Parts!$A$2:$A$201))+1))))))</f>
        <v/>
      </c>
      <c r="N185" s="14" t="str">
        <f>IF(COUNTA($A185:$B185,$D185:$G185)=0,"",IF(AND(ISNUMBER($J185),ISNUMBER($M185)),$J185*$M185,"n/a"))</f>
        <v/>
      </c>
      <c r="O185" s="16" t="str">
        <f>IF(COUNTA($A185:$B185,$D185:$G185)=0,"",IF(OR($A185="",$B185="",SUMPRODUCT(--(Vans!$A$2:$A$51=$A185))=0,SUMPRODUCT(--(Parts!$A$2:$A$201=$B185))=0),"Check ID",IF(SUMPRODUCT(('Van Stock'!$A$2:$A$501=$A185)*('Van Stock'!$B$2:$B$501=$B185))&gt;1,"Duplicate line",IF(OR(NOT(AND(ISNUMBER(D185),N(D185)&gt;=0,N(D185)&lt;=10000,INT(N(D185))=N(D185))),NOT(AND(ISNUMBER(E185),N(E185)&gt;=0,N(E185)&lt;=10000,INT(N(E185))=N(E185))),N($D185)&gt;N($E185),NOT(AND(ISNUMBER(F185),N(F185)&gt;=0,N(F185)&lt;=100000,INT(N(F185))=N(F185))),NOT(AND(ISNUMBER(G185),N(G185)&gt;=18264,N(G185)&lt;=73050))),"Check inputs",IF(AND(ISNUMBER($J185),N($J185)&lt;0),"Check count","OK")))))</f>
        <v/>
      </c>
      <c r="P185" s="15" t="str">
        <f>IF(COUNTA($A185:$B185,$D185:$G185)=0,"",IF(OR($A185="",$B185="",NOT(AND(ISNUMBER(G185),N(G185)&gt;=18264,N(G185)&lt;=73050))),"n/a",SUMPRODUCT(((Movements!$B$2:$B$1001="Used"))*(Movements!$E$2:$E$1001=$A185)*(Movements!$C$2:$C$1001=$B185)*(Movements!$A$2:$A$1001&gt;$G185),Movements!$D$2:$D$1001)))</f>
        <v/>
      </c>
    </row>
    <row r="186" spans="1:16" x14ac:dyDescent="0.25">
      <c r="A186" s="12"/>
      <c r="B186" s="12"/>
      <c r="C186" s="18" t="str">
        <f>IF(COUNTA($A186:$B186,$D186:$G186)=0,"",IF(OR($B186="",SUMPRODUCT(--(Parts!$A$2:$A$201=$B186))=0),"n/a",INDEX(Parts!$B$2:$B$201,SUMPRODUCT(MAX((Parts!$A$2:$A$201=$B186)*(ROW(Parts!$A$2:$A$201)-MIN(ROW(Parts!$A$2:$A$201))+1))))))</f>
        <v/>
      </c>
      <c r="D186" s="19"/>
      <c r="E186" s="19"/>
      <c r="F186" s="19"/>
      <c r="G186" s="20"/>
      <c r="H186" s="15" t="str">
        <f>IF(COUNTA($A186:$B186,$D186:$G186)=0,"",IF(OR($A186="",$B186="",NOT(AND(ISNUMBER(G186),N(G186)&gt;=18264,N(G186)&lt;=73050))),"n/a",SUMPRODUCT(((Movements!$B$2:$B$1001="Used")+(Movements!$B$2:$B$1001="Transfer"))*(Movements!$E$2:$E$1001=$A186)*(Movements!$C$2:$C$1001=$B186)*(Movements!$A$2:$A$1001&gt;$G186),Movements!$D$2:$D$1001)))</f>
        <v/>
      </c>
      <c r="I186" s="15" t="str">
        <f>IF(COUNTA($A186:$B186,$D186:$G186)=0,"",IF(OR($A186="",$B186="",NOT(AND(ISNUMBER(G186),N(G186)&gt;=18264,N(G186)&lt;=73050))),"n/a",SUMPRODUCT(((Movements!$B$2:$B$1001="Restock")+(Movements!$B$2:$B$1001="Transfer"))*(Movements!$F$2:$F$1001=$A186)*(Movements!$C$2:$C$1001=$B186)*(Movements!$A$2:$A$1001&gt;$G186),Movements!$D$2:$D$1001)))</f>
        <v/>
      </c>
      <c r="J186" s="21" t="str">
        <f>IF(COUNTA($A186:$B186,$D186:$G186)=0,"",IF(OR(NOT(ISNUMBER($H186)),NOT(ISNUMBER($F186))),"n/a",$F186-$H186+$I186))</f>
        <v/>
      </c>
      <c r="K186" s="21" t="str">
        <f>IF(COUNTA($A186:$B186,$D186:$G186)=0,"",IF(OR(NOT(ISNUMBER($J186)),NOT(ISNUMBER($D186)),NOT(ISNUMBER($E186))),"n/a",IF($J186&lt;=$D186,$E186-$J186,0)))</f>
        <v/>
      </c>
      <c r="L186" s="16" t="str">
        <f>IF(COUNTA($A186:$B186,$D186:$G186)=0,"",IF(OR(NOT(ISNUMBER($J186)),NOT(ISNUMBER($D186)),NOT(ISNUMBER($E186))),"n/a",IF($J186&lt;0,"Check count",IF($J186&lt;=$D186,"Reorder",IF($J186&gt;$E186,"Over max","OK")))))</f>
        <v/>
      </c>
      <c r="M186" s="14" t="str">
        <f>IF(COUNTA($A186:$B186,$D186:$G186)=0,"",IF(OR($B186="",SUMPRODUCT(--(Parts!$A$2:$A$201=$B186))=0),"n/a",INDEX(Parts!$C$2:$C$201,SUMPRODUCT(MAX((Parts!$A$2:$A$201=$B186)*(ROW(Parts!$A$2:$A$201)-MIN(ROW(Parts!$A$2:$A$201))+1))))))</f>
        <v/>
      </c>
      <c r="N186" s="14" t="str">
        <f>IF(COUNTA($A186:$B186,$D186:$G186)=0,"",IF(AND(ISNUMBER($J186),ISNUMBER($M186)),$J186*$M186,"n/a"))</f>
        <v/>
      </c>
      <c r="O186" s="16" t="str">
        <f>IF(COUNTA($A186:$B186,$D186:$G186)=0,"",IF(OR($A186="",$B186="",SUMPRODUCT(--(Vans!$A$2:$A$51=$A186))=0,SUMPRODUCT(--(Parts!$A$2:$A$201=$B186))=0),"Check ID",IF(SUMPRODUCT(('Van Stock'!$A$2:$A$501=$A186)*('Van Stock'!$B$2:$B$501=$B186))&gt;1,"Duplicate line",IF(OR(NOT(AND(ISNUMBER(D186),N(D186)&gt;=0,N(D186)&lt;=10000,INT(N(D186))=N(D186))),NOT(AND(ISNUMBER(E186),N(E186)&gt;=0,N(E186)&lt;=10000,INT(N(E186))=N(E186))),N($D186)&gt;N($E186),NOT(AND(ISNUMBER(F186),N(F186)&gt;=0,N(F186)&lt;=100000,INT(N(F186))=N(F186))),NOT(AND(ISNUMBER(G186),N(G186)&gt;=18264,N(G186)&lt;=73050))),"Check inputs",IF(AND(ISNUMBER($J186),N($J186)&lt;0),"Check count","OK")))))</f>
        <v/>
      </c>
      <c r="P186" s="15" t="str">
        <f>IF(COUNTA($A186:$B186,$D186:$G186)=0,"",IF(OR($A186="",$B186="",NOT(AND(ISNUMBER(G186),N(G186)&gt;=18264,N(G186)&lt;=73050))),"n/a",SUMPRODUCT(((Movements!$B$2:$B$1001="Used"))*(Movements!$E$2:$E$1001=$A186)*(Movements!$C$2:$C$1001=$B186)*(Movements!$A$2:$A$1001&gt;$G186),Movements!$D$2:$D$1001)))</f>
        <v/>
      </c>
    </row>
    <row r="187" spans="1:16" x14ac:dyDescent="0.25">
      <c r="A187" s="12"/>
      <c r="B187" s="12"/>
      <c r="C187" s="18" t="str">
        <f>IF(COUNTA($A187:$B187,$D187:$G187)=0,"",IF(OR($B187="",SUMPRODUCT(--(Parts!$A$2:$A$201=$B187))=0),"n/a",INDEX(Parts!$B$2:$B$201,SUMPRODUCT(MAX((Parts!$A$2:$A$201=$B187)*(ROW(Parts!$A$2:$A$201)-MIN(ROW(Parts!$A$2:$A$201))+1))))))</f>
        <v/>
      </c>
      <c r="D187" s="19"/>
      <c r="E187" s="19"/>
      <c r="F187" s="19"/>
      <c r="G187" s="20"/>
      <c r="H187" s="15" t="str">
        <f>IF(COUNTA($A187:$B187,$D187:$G187)=0,"",IF(OR($A187="",$B187="",NOT(AND(ISNUMBER(G187),N(G187)&gt;=18264,N(G187)&lt;=73050))),"n/a",SUMPRODUCT(((Movements!$B$2:$B$1001="Used")+(Movements!$B$2:$B$1001="Transfer"))*(Movements!$E$2:$E$1001=$A187)*(Movements!$C$2:$C$1001=$B187)*(Movements!$A$2:$A$1001&gt;$G187),Movements!$D$2:$D$1001)))</f>
        <v/>
      </c>
      <c r="I187" s="15" t="str">
        <f>IF(COUNTA($A187:$B187,$D187:$G187)=0,"",IF(OR($A187="",$B187="",NOT(AND(ISNUMBER(G187),N(G187)&gt;=18264,N(G187)&lt;=73050))),"n/a",SUMPRODUCT(((Movements!$B$2:$B$1001="Restock")+(Movements!$B$2:$B$1001="Transfer"))*(Movements!$F$2:$F$1001=$A187)*(Movements!$C$2:$C$1001=$B187)*(Movements!$A$2:$A$1001&gt;$G187),Movements!$D$2:$D$1001)))</f>
        <v/>
      </c>
      <c r="J187" s="21" t="str">
        <f>IF(COUNTA($A187:$B187,$D187:$G187)=0,"",IF(OR(NOT(ISNUMBER($H187)),NOT(ISNUMBER($F187))),"n/a",$F187-$H187+$I187))</f>
        <v/>
      </c>
      <c r="K187" s="21" t="str">
        <f>IF(COUNTA($A187:$B187,$D187:$G187)=0,"",IF(OR(NOT(ISNUMBER($J187)),NOT(ISNUMBER($D187)),NOT(ISNUMBER($E187))),"n/a",IF($J187&lt;=$D187,$E187-$J187,0)))</f>
        <v/>
      </c>
      <c r="L187" s="16" t="str">
        <f>IF(COUNTA($A187:$B187,$D187:$G187)=0,"",IF(OR(NOT(ISNUMBER($J187)),NOT(ISNUMBER($D187)),NOT(ISNUMBER($E187))),"n/a",IF($J187&lt;0,"Check count",IF($J187&lt;=$D187,"Reorder",IF($J187&gt;$E187,"Over max","OK")))))</f>
        <v/>
      </c>
      <c r="M187" s="14" t="str">
        <f>IF(COUNTA($A187:$B187,$D187:$G187)=0,"",IF(OR($B187="",SUMPRODUCT(--(Parts!$A$2:$A$201=$B187))=0),"n/a",INDEX(Parts!$C$2:$C$201,SUMPRODUCT(MAX((Parts!$A$2:$A$201=$B187)*(ROW(Parts!$A$2:$A$201)-MIN(ROW(Parts!$A$2:$A$201))+1))))))</f>
        <v/>
      </c>
      <c r="N187" s="14" t="str">
        <f>IF(COUNTA($A187:$B187,$D187:$G187)=0,"",IF(AND(ISNUMBER($J187),ISNUMBER($M187)),$J187*$M187,"n/a"))</f>
        <v/>
      </c>
      <c r="O187" s="16" t="str">
        <f>IF(COUNTA($A187:$B187,$D187:$G187)=0,"",IF(OR($A187="",$B187="",SUMPRODUCT(--(Vans!$A$2:$A$51=$A187))=0,SUMPRODUCT(--(Parts!$A$2:$A$201=$B187))=0),"Check ID",IF(SUMPRODUCT(('Van Stock'!$A$2:$A$501=$A187)*('Van Stock'!$B$2:$B$501=$B187))&gt;1,"Duplicate line",IF(OR(NOT(AND(ISNUMBER(D187),N(D187)&gt;=0,N(D187)&lt;=10000,INT(N(D187))=N(D187))),NOT(AND(ISNUMBER(E187),N(E187)&gt;=0,N(E187)&lt;=10000,INT(N(E187))=N(E187))),N($D187)&gt;N($E187),NOT(AND(ISNUMBER(F187),N(F187)&gt;=0,N(F187)&lt;=100000,INT(N(F187))=N(F187))),NOT(AND(ISNUMBER(G187),N(G187)&gt;=18264,N(G187)&lt;=73050))),"Check inputs",IF(AND(ISNUMBER($J187),N($J187)&lt;0),"Check count","OK")))))</f>
        <v/>
      </c>
      <c r="P187" s="15" t="str">
        <f>IF(COUNTA($A187:$B187,$D187:$G187)=0,"",IF(OR($A187="",$B187="",NOT(AND(ISNUMBER(G187),N(G187)&gt;=18264,N(G187)&lt;=73050))),"n/a",SUMPRODUCT(((Movements!$B$2:$B$1001="Used"))*(Movements!$E$2:$E$1001=$A187)*(Movements!$C$2:$C$1001=$B187)*(Movements!$A$2:$A$1001&gt;$G187),Movements!$D$2:$D$1001)))</f>
        <v/>
      </c>
    </row>
    <row r="188" spans="1:16" x14ac:dyDescent="0.25">
      <c r="A188" s="12"/>
      <c r="B188" s="12"/>
      <c r="C188" s="18" t="str">
        <f>IF(COUNTA($A188:$B188,$D188:$G188)=0,"",IF(OR($B188="",SUMPRODUCT(--(Parts!$A$2:$A$201=$B188))=0),"n/a",INDEX(Parts!$B$2:$B$201,SUMPRODUCT(MAX((Parts!$A$2:$A$201=$B188)*(ROW(Parts!$A$2:$A$201)-MIN(ROW(Parts!$A$2:$A$201))+1))))))</f>
        <v/>
      </c>
      <c r="D188" s="19"/>
      <c r="E188" s="19"/>
      <c r="F188" s="19"/>
      <c r="G188" s="20"/>
      <c r="H188" s="15" t="str">
        <f>IF(COUNTA($A188:$B188,$D188:$G188)=0,"",IF(OR($A188="",$B188="",NOT(AND(ISNUMBER(G188),N(G188)&gt;=18264,N(G188)&lt;=73050))),"n/a",SUMPRODUCT(((Movements!$B$2:$B$1001="Used")+(Movements!$B$2:$B$1001="Transfer"))*(Movements!$E$2:$E$1001=$A188)*(Movements!$C$2:$C$1001=$B188)*(Movements!$A$2:$A$1001&gt;$G188),Movements!$D$2:$D$1001)))</f>
        <v/>
      </c>
      <c r="I188" s="15" t="str">
        <f>IF(COUNTA($A188:$B188,$D188:$G188)=0,"",IF(OR($A188="",$B188="",NOT(AND(ISNUMBER(G188),N(G188)&gt;=18264,N(G188)&lt;=73050))),"n/a",SUMPRODUCT(((Movements!$B$2:$B$1001="Restock")+(Movements!$B$2:$B$1001="Transfer"))*(Movements!$F$2:$F$1001=$A188)*(Movements!$C$2:$C$1001=$B188)*(Movements!$A$2:$A$1001&gt;$G188),Movements!$D$2:$D$1001)))</f>
        <v/>
      </c>
      <c r="J188" s="21" t="str">
        <f>IF(COUNTA($A188:$B188,$D188:$G188)=0,"",IF(OR(NOT(ISNUMBER($H188)),NOT(ISNUMBER($F188))),"n/a",$F188-$H188+$I188))</f>
        <v/>
      </c>
      <c r="K188" s="21" t="str">
        <f>IF(COUNTA($A188:$B188,$D188:$G188)=0,"",IF(OR(NOT(ISNUMBER($J188)),NOT(ISNUMBER($D188)),NOT(ISNUMBER($E188))),"n/a",IF($J188&lt;=$D188,$E188-$J188,0)))</f>
        <v/>
      </c>
      <c r="L188" s="16" t="str">
        <f>IF(COUNTA($A188:$B188,$D188:$G188)=0,"",IF(OR(NOT(ISNUMBER($J188)),NOT(ISNUMBER($D188)),NOT(ISNUMBER($E188))),"n/a",IF($J188&lt;0,"Check count",IF($J188&lt;=$D188,"Reorder",IF($J188&gt;$E188,"Over max","OK")))))</f>
        <v/>
      </c>
      <c r="M188" s="14" t="str">
        <f>IF(COUNTA($A188:$B188,$D188:$G188)=0,"",IF(OR($B188="",SUMPRODUCT(--(Parts!$A$2:$A$201=$B188))=0),"n/a",INDEX(Parts!$C$2:$C$201,SUMPRODUCT(MAX((Parts!$A$2:$A$201=$B188)*(ROW(Parts!$A$2:$A$201)-MIN(ROW(Parts!$A$2:$A$201))+1))))))</f>
        <v/>
      </c>
      <c r="N188" s="14" t="str">
        <f>IF(COUNTA($A188:$B188,$D188:$G188)=0,"",IF(AND(ISNUMBER($J188),ISNUMBER($M188)),$J188*$M188,"n/a"))</f>
        <v/>
      </c>
      <c r="O188" s="16" t="str">
        <f>IF(COUNTA($A188:$B188,$D188:$G188)=0,"",IF(OR($A188="",$B188="",SUMPRODUCT(--(Vans!$A$2:$A$51=$A188))=0,SUMPRODUCT(--(Parts!$A$2:$A$201=$B188))=0),"Check ID",IF(SUMPRODUCT(('Van Stock'!$A$2:$A$501=$A188)*('Van Stock'!$B$2:$B$501=$B188))&gt;1,"Duplicate line",IF(OR(NOT(AND(ISNUMBER(D188),N(D188)&gt;=0,N(D188)&lt;=10000,INT(N(D188))=N(D188))),NOT(AND(ISNUMBER(E188),N(E188)&gt;=0,N(E188)&lt;=10000,INT(N(E188))=N(E188))),N($D188)&gt;N($E188),NOT(AND(ISNUMBER(F188),N(F188)&gt;=0,N(F188)&lt;=100000,INT(N(F188))=N(F188))),NOT(AND(ISNUMBER(G188),N(G188)&gt;=18264,N(G188)&lt;=73050))),"Check inputs",IF(AND(ISNUMBER($J188),N($J188)&lt;0),"Check count","OK")))))</f>
        <v/>
      </c>
      <c r="P188" s="15" t="str">
        <f>IF(COUNTA($A188:$B188,$D188:$G188)=0,"",IF(OR($A188="",$B188="",NOT(AND(ISNUMBER(G188),N(G188)&gt;=18264,N(G188)&lt;=73050))),"n/a",SUMPRODUCT(((Movements!$B$2:$B$1001="Used"))*(Movements!$E$2:$E$1001=$A188)*(Movements!$C$2:$C$1001=$B188)*(Movements!$A$2:$A$1001&gt;$G188),Movements!$D$2:$D$1001)))</f>
        <v/>
      </c>
    </row>
    <row r="189" spans="1:16" x14ac:dyDescent="0.25">
      <c r="A189" s="12"/>
      <c r="B189" s="12"/>
      <c r="C189" s="18" t="str">
        <f>IF(COUNTA($A189:$B189,$D189:$G189)=0,"",IF(OR($B189="",SUMPRODUCT(--(Parts!$A$2:$A$201=$B189))=0),"n/a",INDEX(Parts!$B$2:$B$201,SUMPRODUCT(MAX((Parts!$A$2:$A$201=$B189)*(ROW(Parts!$A$2:$A$201)-MIN(ROW(Parts!$A$2:$A$201))+1))))))</f>
        <v/>
      </c>
      <c r="D189" s="19"/>
      <c r="E189" s="19"/>
      <c r="F189" s="19"/>
      <c r="G189" s="20"/>
      <c r="H189" s="15" t="str">
        <f>IF(COUNTA($A189:$B189,$D189:$G189)=0,"",IF(OR($A189="",$B189="",NOT(AND(ISNUMBER(G189),N(G189)&gt;=18264,N(G189)&lt;=73050))),"n/a",SUMPRODUCT(((Movements!$B$2:$B$1001="Used")+(Movements!$B$2:$B$1001="Transfer"))*(Movements!$E$2:$E$1001=$A189)*(Movements!$C$2:$C$1001=$B189)*(Movements!$A$2:$A$1001&gt;$G189),Movements!$D$2:$D$1001)))</f>
        <v/>
      </c>
      <c r="I189" s="15" t="str">
        <f>IF(COUNTA($A189:$B189,$D189:$G189)=0,"",IF(OR($A189="",$B189="",NOT(AND(ISNUMBER(G189),N(G189)&gt;=18264,N(G189)&lt;=73050))),"n/a",SUMPRODUCT(((Movements!$B$2:$B$1001="Restock")+(Movements!$B$2:$B$1001="Transfer"))*(Movements!$F$2:$F$1001=$A189)*(Movements!$C$2:$C$1001=$B189)*(Movements!$A$2:$A$1001&gt;$G189),Movements!$D$2:$D$1001)))</f>
        <v/>
      </c>
      <c r="J189" s="21" t="str">
        <f>IF(COUNTA($A189:$B189,$D189:$G189)=0,"",IF(OR(NOT(ISNUMBER($H189)),NOT(ISNUMBER($F189))),"n/a",$F189-$H189+$I189))</f>
        <v/>
      </c>
      <c r="K189" s="21" t="str">
        <f>IF(COUNTA($A189:$B189,$D189:$G189)=0,"",IF(OR(NOT(ISNUMBER($J189)),NOT(ISNUMBER($D189)),NOT(ISNUMBER($E189))),"n/a",IF($J189&lt;=$D189,$E189-$J189,0)))</f>
        <v/>
      </c>
      <c r="L189" s="16" t="str">
        <f>IF(COUNTA($A189:$B189,$D189:$G189)=0,"",IF(OR(NOT(ISNUMBER($J189)),NOT(ISNUMBER($D189)),NOT(ISNUMBER($E189))),"n/a",IF($J189&lt;0,"Check count",IF($J189&lt;=$D189,"Reorder",IF($J189&gt;$E189,"Over max","OK")))))</f>
        <v/>
      </c>
      <c r="M189" s="14" t="str">
        <f>IF(COUNTA($A189:$B189,$D189:$G189)=0,"",IF(OR($B189="",SUMPRODUCT(--(Parts!$A$2:$A$201=$B189))=0),"n/a",INDEX(Parts!$C$2:$C$201,SUMPRODUCT(MAX((Parts!$A$2:$A$201=$B189)*(ROW(Parts!$A$2:$A$201)-MIN(ROW(Parts!$A$2:$A$201))+1))))))</f>
        <v/>
      </c>
      <c r="N189" s="14" t="str">
        <f>IF(COUNTA($A189:$B189,$D189:$G189)=0,"",IF(AND(ISNUMBER($J189),ISNUMBER($M189)),$J189*$M189,"n/a"))</f>
        <v/>
      </c>
      <c r="O189" s="16" t="str">
        <f>IF(COUNTA($A189:$B189,$D189:$G189)=0,"",IF(OR($A189="",$B189="",SUMPRODUCT(--(Vans!$A$2:$A$51=$A189))=0,SUMPRODUCT(--(Parts!$A$2:$A$201=$B189))=0),"Check ID",IF(SUMPRODUCT(('Van Stock'!$A$2:$A$501=$A189)*('Van Stock'!$B$2:$B$501=$B189))&gt;1,"Duplicate line",IF(OR(NOT(AND(ISNUMBER(D189),N(D189)&gt;=0,N(D189)&lt;=10000,INT(N(D189))=N(D189))),NOT(AND(ISNUMBER(E189),N(E189)&gt;=0,N(E189)&lt;=10000,INT(N(E189))=N(E189))),N($D189)&gt;N($E189),NOT(AND(ISNUMBER(F189),N(F189)&gt;=0,N(F189)&lt;=100000,INT(N(F189))=N(F189))),NOT(AND(ISNUMBER(G189),N(G189)&gt;=18264,N(G189)&lt;=73050))),"Check inputs",IF(AND(ISNUMBER($J189),N($J189)&lt;0),"Check count","OK")))))</f>
        <v/>
      </c>
      <c r="P189" s="15" t="str">
        <f>IF(COUNTA($A189:$B189,$D189:$G189)=0,"",IF(OR($A189="",$B189="",NOT(AND(ISNUMBER(G189),N(G189)&gt;=18264,N(G189)&lt;=73050))),"n/a",SUMPRODUCT(((Movements!$B$2:$B$1001="Used"))*(Movements!$E$2:$E$1001=$A189)*(Movements!$C$2:$C$1001=$B189)*(Movements!$A$2:$A$1001&gt;$G189),Movements!$D$2:$D$1001)))</f>
        <v/>
      </c>
    </row>
    <row r="190" spans="1:16" x14ac:dyDescent="0.25">
      <c r="A190" s="12"/>
      <c r="B190" s="12"/>
      <c r="C190" s="18" t="str">
        <f>IF(COUNTA($A190:$B190,$D190:$G190)=0,"",IF(OR($B190="",SUMPRODUCT(--(Parts!$A$2:$A$201=$B190))=0),"n/a",INDEX(Parts!$B$2:$B$201,SUMPRODUCT(MAX((Parts!$A$2:$A$201=$B190)*(ROW(Parts!$A$2:$A$201)-MIN(ROW(Parts!$A$2:$A$201))+1))))))</f>
        <v/>
      </c>
      <c r="D190" s="19"/>
      <c r="E190" s="19"/>
      <c r="F190" s="19"/>
      <c r="G190" s="20"/>
      <c r="H190" s="15" t="str">
        <f>IF(COUNTA($A190:$B190,$D190:$G190)=0,"",IF(OR($A190="",$B190="",NOT(AND(ISNUMBER(G190),N(G190)&gt;=18264,N(G190)&lt;=73050))),"n/a",SUMPRODUCT(((Movements!$B$2:$B$1001="Used")+(Movements!$B$2:$B$1001="Transfer"))*(Movements!$E$2:$E$1001=$A190)*(Movements!$C$2:$C$1001=$B190)*(Movements!$A$2:$A$1001&gt;$G190),Movements!$D$2:$D$1001)))</f>
        <v/>
      </c>
      <c r="I190" s="15" t="str">
        <f>IF(COUNTA($A190:$B190,$D190:$G190)=0,"",IF(OR($A190="",$B190="",NOT(AND(ISNUMBER(G190),N(G190)&gt;=18264,N(G190)&lt;=73050))),"n/a",SUMPRODUCT(((Movements!$B$2:$B$1001="Restock")+(Movements!$B$2:$B$1001="Transfer"))*(Movements!$F$2:$F$1001=$A190)*(Movements!$C$2:$C$1001=$B190)*(Movements!$A$2:$A$1001&gt;$G190),Movements!$D$2:$D$1001)))</f>
        <v/>
      </c>
      <c r="J190" s="21" t="str">
        <f>IF(COUNTA($A190:$B190,$D190:$G190)=0,"",IF(OR(NOT(ISNUMBER($H190)),NOT(ISNUMBER($F190))),"n/a",$F190-$H190+$I190))</f>
        <v/>
      </c>
      <c r="K190" s="21" t="str">
        <f>IF(COUNTA($A190:$B190,$D190:$G190)=0,"",IF(OR(NOT(ISNUMBER($J190)),NOT(ISNUMBER($D190)),NOT(ISNUMBER($E190))),"n/a",IF($J190&lt;=$D190,$E190-$J190,0)))</f>
        <v/>
      </c>
      <c r="L190" s="16" t="str">
        <f>IF(COUNTA($A190:$B190,$D190:$G190)=0,"",IF(OR(NOT(ISNUMBER($J190)),NOT(ISNUMBER($D190)),NOT(ISNUMBER($E190))),"n/a",IF($J190&lt;0,"Check count",IF($J190&lt;=$D190,"Reorder",IF($J190&gt;$E190,"Over max","OK")))))</f>
        <v/>
      </c>
      <c r="M190" s="14" t="str">
        <f>IF(COUNTA($A190:$B190,$D190:$G190)=0,"",IF(OR($B190="",SUMPRODUCT(--(Parts!$A$2:$A$201=$B190))=0),"n/a",INDEX(Parts!$C$2:$C$201,SUMPRODUCT(MAX((Parts!$A$2:$A$201=$B190)*(ROW(Parts!$A$2:$A$201)-MIN(ROW(Parts!$A$2:$A$201))+1))))))</f>
        <v/>
      </c>
      <c r="N190" s="14" t="str">
        <f>IF(COUNTA($A190:$B190,$D190:$G190)=0,"",IF(AND(ISNUMBER($J190),ISNUMBER($M190)),$J190*$M190,"n/a"))</f>
        <v/>
      </c>
      <c r="O190" s="16" t="str">
        <f>IF(COUNTA($A190:$B190,$D190:$G190)=0,"",IF(OR($A190="",$B190="",SUMPRODUCT(--(Vans!$A$2:$A$51=$A190))=0,SUMPRODUCT(--(Parts!$A$2:$A$201=$B190))=0),"Check ID",IF(SUMPRODUCT(('Van Stock'!$A$2:$A$501=$A190)*('Van Stock'!$B$2:$B$501=$B190))&gt;1,"Duplicate line",IF(OR(NOT(AND(ISNUMBER(D190),N(D190)&gt;=0,N(D190)&lt;=10000,INT(N(D190))=N(D190))),NOT(AND(ISNUMBER(E190),N(E190)&gt;=0,N(E190)&lt;=10000,INT(N(E190))=N(E190))),N($D190)&gt;N($E190),NOT(AND(ISNUMBER(F190),N(F190)&gt;=0,N(F190)&lt;=100000,INT(N(F190))=N(F190))),NOT(AND(ISNUMBER(G190),N(G190)&gt;=18264,N(G190)&lt;=73050))),"Check inputs",IF(AND(ISNUMBER($J190),N($J190)&lt;0),"Check count","OK")))))</f>
        <v/>
      </c>
      <c r="P190" s="15" t="str">
        <f>IF(COUNTA($A190:$B190,$D190:$G190)=0,"",IF(OR($A190="",$B190="",NOT(AND(ISNUMBER(G190),N(G190)&gt;=18264,N(G190)&lt;=73050))),"n/a",SUMPRODUCT(((Movements!$B$2:$B$1001="Used"))*(Movements!$E$2:$E$1001=$A190)*(Movements!$C$2:$C$1001=$B190)*(Movements!$A$2:$A$1001&gt;$G190),Movements!$D$2:$D$1001)))</f>
        <v/>
      </c>
    </row>
    <row r="191" spans="1:16" x14ac:dyDescent="0.25">
      <c r="A191" s="12"/>
      <c r="B191" s="12"/>
      <c r="C191" s="18" t="str">
        <f>IF(COUNTA($A191:$B191,$D191:$G191)=0,"",IF(OR($B191="",SUMPRODUCT(--(Parts!$A$2:$A$201=$B191))=0),"n/a",INDEX(Parts!$B$2:$B$201,SUMPRODUCT(MAX((Parts!$A$2:$A$201=$B191)*(ROW(Parts!$A$2:$A$201)-MIN(ROW(Parts!$A$2:$A$201))+1))))))</f>
        <v/>
      </c>
      <c r="D191" s="19"/>
      <c r="E191" s="19"/>
      <c r="F191" s="19"/>
      <c r="G191" s="20"/>
      <c r="H191" s="15" t="str">
        <f>IF(COUNTA($A191:$B191,$D191:$G191)=0,"",IF(OR($A191="",$B191="",NOT(AND(ISNUMBER(G191),N(G191)&gt;=18264,N(G191)&lt;=73050))),"n/a",SUMPRODUCT(((Movements!$B$2:$B$1001="Used")+(Movements!$B$2:$B$1001="Transfer"))*(Movements!$E$2:$E$1001=$A191)*(Movements!$C$2:$C$1001=$B191)*(Movements!$A$2:$A$1001&gt;$G191),Movements!$D$2:$D$1001)))</f>
        <v/>
      </c>
      <c r="I191" s="15" t="str">
        <f>IF(COUNTA($A191:$B191,$D191:$G191)=0,"",IF(OR($A191="",$B191="",NOT(AND(ISNUMBER(G191),N(G191)&gt;=18264,N(G191)&lt;=73050))),"n/a",SUMPRODUCT(((Movements!$B$2:$B$1001="Restock")+(Movements!$B$2:$B$1001="Transfer"))*(Movements!$F$2:$F$1001=$A191)*(Movements!$C$2:$C$1001=$B191)*(Movements!$A$2:$A$1001&gt;$G191),Movements!$D$2:$D$1001)))</f>
        <v/>
      </c>
      <c r="J191" s="21" t="str">
        <f>IF(COUNTA($A191:$B191,$D191:$G191)=0,"",IF(OR(NOT(ISNUMBER($H191)),NOT(ISNUMBER($F191))),"n/a",$F191-$H191+$I191))</f>
        <v/>
      </c>
      <c r="K191" s="21" t="str">
        <f>IF(COUNTA($A191:$B191,$D191:$G191)=0,"",IF(OR(NOT(ISNUMBER($J191)),NOT(ISNUMBER($D191)),NOT(ISNUMBER($E191))),"n/a",IF($J191&lt;=$D191,$E191-$J191,0)))</f>
        <v/>
      </c>
      <c r="L191" s="16" t="str">
        <f>IF(COUNTA($A191:$B191,$D191:$G191)=0,"",IF(OR(NOT(ISNUMBER($J191)),NOT(ISNUMBER($D191)),NOT(ISNUMBER($E191))),"n/a",IF($J191&lt;0,"Check count",IF($J191&lt;=$D191,"Reorder",IF($J191&gt;$E191,"Over max","OK")))))</f>
        <v/>
      </c>
      <c r="M191" s="14" t="str">
        <f>IF(COUNTA($A191:$B191,$D191:$G191)=0,"",IF(OR($B191="",SUMPRODUCT(--(Parts!$A$2:$A$201=$B191))=0),"n/a",INDEX(Parts!$C$2:$C$201,SUMPRODUCT(MAX((Parts!$A$2:$A$201=$B191)*(ROW(Parts!$A$2:$A$201)-MIN(ROW(Parts!$A$2:$A$201))+1))))))</f>
        <v/>
      </c>
      <c r="N191" s="14" t="str">
        <f>IF(COUNTA($A191:$B191,$D191:$G191)=0,"",IF(AND(ISNUMBER($J191),ISNUMBER($M191)),$J191*$M191,"n/a"))</f>
        <v/>
      </c>
      <c r="O191" s="16" t="str">
        <f>IF(COUNTA($A191:$B191,$D191:$G191)=0,"",IF(OR($A191="",$B191="",SUMPRODUCT(--(Vans!$A$2:$A$51=$A191))=0,SUMPRODUCT(--(Parts!$A$2:$A$201=$B191))=0),"Check ID",IF(SUMPRODUCT(('Van Stock'!$A$2:$A$501=$A191)*('Van Stock'!$B$2:$B$501=$B191))&gt;1,"Duplicate line",IF(OR(NOT(AND(ISNUMBER(D191),N(D191)&gt;=0,N(D191)&lt;=10000,INT(N(D191))=N(D191))),NOT(AND(ISNUMBER(E191),N(E191)&gt;=0,N(E191)&lt;=10000,INT(N(E191))=N(E191))),N($D191)&gt;N($E191),NOT(AND(ISNUMBER(F191),N(F191)&gt;=0,N(F191)&lt;=100000,INT(N(F191))=N(F191))),NOT(AND(ISNUMBER(G191),N(G191)&gt;=18264,N(G191)&lt;=73050))),"Check inputs",IF(AND(ISNUMBER($J191),N($J191)&lt;0),"Check count","OK")))))</f>
        <v/>
      </c>
      <c r="P191" s="15" t="str">
        <f>IF(COUNTA($A191:$B191,$D191:$G191)=0,"",IF(OR($A191="",$B191="",NOT(AND(ISNUMBER(G191),N(G191)&gt;=18264,N(G191)&lt;=73050))),"n/a",SUMPRODUCT(((Movements!$B$2:$B$1001="Used"))*(Movements!$E$2:$E$1001=$A191)*(Movements!$C$2:$C$1001=$B191)*(Movements!$A$2:$A$1001&gt;$G191),Movements!$D$2:$D$1001)))</f>
        <v/>
      </c>
    </row>
    <row r="192" spans="1:16" x14ac:dyDescent="0.25">
      <c r="A192" s="12"/>
      <c r="B192" s="12"/>
      <c r="C192" s="18" t="str">
        <f>IF(COUNTA($A192:$B192,$D192:$G192)=0,"",IF(OR($B192="",SUMPRODUCT(--(Parts!$A$2:$A$201=$B192))=0),"n/a",INDEX(Parts!$B$2:$B$201,SUMPRODUCT(MAX((Parts!$A$2:$A$201=$B192)*(ROW(Parts!$A$2:$A$201)-MIN(ROW(Parts!$A$2:$A$201))+1))))))</f>
        <v/>
      </c>
      <c r="D192" s="19"/>
      <c r="E192" s="19"/>
      <c r="F192" s="19"/>
      <c r="G192" s="20"/>
      <c r="H192" s="15" t="str">
        <f>IF(COUNTA($A192:$B192,$D192:$G192)=0,"",IF(OR($A192="",$B192="",NOT(AND(ISNUMBER(G192),N(G192)&gt;=18264,N(G192)&lt;=73050))),"n/a",SUMPRODUCT(((Movements!$B$2:$B$1001="Used")+(Movements!$B$2:$B$1001="Transfer"))*(Movements!$E$2:$E$1001=$A192)*(Movements!$C$2:$C$1001=$B192)*(Movements!$A$2:$A$1001&gt;$G192),Movements!$D$2:$D$1001)))</f>
        <v/>
      </c>
      <c r="I192" s="15" t="str">
        <f>IF(COUNTA($A192:$B192,$D192:$G192)=0,"",IF(OR($A192="",$B192="",NOT(AND(ISNUMBER(G192),N(G192)&gt;=18264,N(G192)&lt;=73050))),"n/a",SUMPRODUCT(((Movements!$B$2:$B$1001="Restock")+(Movements!$B$2:$B$1001="Transfer"))*(Movements!$F$2:$F$1001=$A192)*(Movements!$C$2:$C$1001=$B192)*(Movements!$A$2:$A$1001&gt;$G192),Movements!$D$2:$D$1001)))</f>
        <v/>
      </c>
      <c r="J192" s="21" t="str">
        <f>IF(COUNTA($A192:$B192,$D192:$G192)=0,"",IF(OR(NOT(ISNUMBER($H192)),NOT(ISNUMBER($F192))),"n/a",$F192-$H192+$I192))</f>
        <v/>
      </c>
      <c r="K192" s="21" t="str">
        <f>IF(COUNTA($A192:$B192,$D192:$G192)=0,"",IF(OR(NOT(ISNUMBER($J192)),NOT(ISNUMBER($D192)),NOT(ISNUMBER($E192))),"n/a",IF($J192&lt;=$D192,$E192-$J192,0)))</f>
        <v/>
      </c>
      <c r="L192" s="16" t="str">
        <f>IF(COUNTA($A192:$B192,$D192:$G192)=0,"",IF(OR(NOT(ISNUMBER($J192)),NOT(ISNUMBER($D192)),NOT(ISNUMBER($E192))),"n/a",IF($J192&lt;0,"Check count",IF($J192&lt;=$D192,"Reorder",IF($J192&gt;$E192,"Over max","OK")))))</f>
        <v/>
      </c>
      <c r="M192" s="14" t="str">
        <f>IF(COUNTA($A192:$B192,$D192:$G192)=0,"",IF(OR($B192="",SUMPRODUCT(--(Parts!$A$2:$A$201=$B192))=0),"n/a",INDEX(Parts!$C$2:$C$201,SUMPRODUCT(MAX((Parts!$A$2:$A$201=$B192)*(ROW(Parts!$A$2:$A$201)-MIN(ROW(Parts!$A$2:$A$201))+1))))))</f>
        <v/>
      </c>
      <c r="N192" s="14" t="str">
        <f>IF(COUNTA($A192:$B192,$D192:$G192)=0,"",IF(AND(ISNUMBER($J192),ISNUMBER($M192)),$J192*$M192,"n/a"))</f>
        <v/>
      </c>
      <c r="O192" s="16" t="str">
        <f>IF(COUNTA($A192:$B192,$D192:$G192)=0,"",IF(OR($A192="",$B192="",SUMPRODUCT(--(Vans!$A$2:$A$51=$A192))=0,SUMPRODUCT(--(Parts!$A$2:$A$201=$B192))=0),"Check ID",IF(SUMPRODUCT(('Van Stock'!$A$2:$A$501=$A192)*('Van Stock'!$B$2:$B$501=$B192))&gt;1,"Duplicate line",IF(OR(NOT(AND(ISNUMBER(D192),N(D192)&gt;=0,N(D192)&lt;=10000,INT(N(D192))=N(D192))),NOT(AND(ISNUMBER(E192),N(E192)&gt;=0,N(E192)&lt;=10000,INT(N(E192))=N(E192))),N($D192)&gt;N($E192),NOT(AND(ISNUMBER(F192),N(F192)&gt;=0,N(F192)&lt;=100000,INT(N(F192))=N(F192))),NOT(AND(ISNUMBER(G192),N(G192)&gt;=18264,N(G192)&lt;=73050))),"Check inputs",IF(AND(ISNUMBER($J192),N($J192)&lt;0),"Check count","OK")))))</f>
        <v/>
      </c>
      <c r="P192" s="15" t="str">
        <f>IF(COUNTA($A192:$B192,$D192:$G192)=0,"",IF(OR($A192="",$B192="",NOT(AND(ISNUMBER(G192),N(G192)&gt;=18264,N(G192)&lt;=73050))),"n/a",SUMPRODUCT(((Movements!$B$2:$B$1001="Used"))*(Movements!$E$2:$E$1001=$A192)*(Movements!$C$2:$C$1001=$B192)*(Movements!$A$2:$A$1001&gt;$G192),Movements!$D$2:$D$1001)))</f>
        <v/>
      </c>
    </row>
    <row r="193" spans="1:16" x14ac:dyDescent="0.25">
      <c r="A193" s="12"/>
      <c r="B193" s="12"/>
      <c r="C193" s="18" t="str">
        <f>IF(COUNTA($A193:$B193,$D193:$G193)=0,"",IF(OR($B193="",SUMPRODUCT(--(Parts!$A$2:$A$201=$B193))=0),"n/a",INDEX(Parts!$B$2:$B$201,SUMPRODUCT(MAX((Parts!$A$2:$A$201=$B193)*(ROW(Parts!$A$2:$A$201)-MIN(ROW(Parts!$A$2:$A$201))+1))))))</f>
        <v/>
      </c>
      <c r="D193" s="19"/>
      <c r="E193" s="19"/>
      <c r="F193" s="19"/>
      <c r="G193" s="20"/>
      <c r="H193" s="15" t="str">
        <f>IF(COUNTA($A193:$B193,$D193:$G193)=0,"",IF(OR($A193="",$B193="",NOT(AND(ISNUMBER(G193),N(G193)&gt;=18264,N(G193)&lt;=73050))),"n/a",SUMPRODUCT(((Movements!$B$2:$B$1001="Used")+(Movements!$B$2:$B$1001="Transfer"))*(Movements!$E$2:$E$1001=$A193)*(Movements!$C$2:$C$1001=$B193)*(Movements!$A$2:$A$1001&gt;$G193),Movements!$D$2:$D$1001)))</f>
        <v/>
      </c>
      <c r="I193" s="15" t="str">
        <f>IF(COUNTA($A193:$B193,$D193:$G193)=0,"",IF(OR($A193="",$B193="",NOT(AND(ISNUMBER(G193),N(G193)&gt;=18264,N(G193)&lt;=73050))),"n/a",SUMPRODUCT(((Movements!$B$2:$B$1001="Restock")+(Movements!$B$2:$B$1001="Transfer"))*(Movements!$F$2:$F$1001=$A193)*(Movements!$C$2:$C$1001=$B193)*(Movements!$A$2:$A$1001&gt;$G193),Movements!$D$2:$D$1001)))</f>
        <v/>
      </c>
      <c r="J193" s="21" t="str">
        <f>IF(COUNTA($A193:$B193,$D193:$G193)=0,"",IF(OR(NOT(ISNUMBER($H193)),NOT(ISNUMBER($F193))),"n/a",$F193-$H193+$I193))</f>
        <v/>
      </c>
      <c r="K193" s="21" t="str">
        <f>IF(COUNTA($A193:$B193,$D193:$G193)=0,"",IF(OR(NOT(ISNUMBER($J193)),NOT(ISNUMBER($D193)),NOT(ISNUMBER($E193))),"n/a",IF($J193&lt;=$D193,$E193-$J193,0)))</f>
        <v/>
      </c>
      <c r="L193" s="16" t="str">
        <f>IF(COUNTA($A193:$B193,$D193:$G193)=0,"",IF(OR(NOT(ISNUMBER($J193)),NOT(ISNUMBER($D193)),NOT(ISNUMBER($E193))),"n/a",IF($J193&lt;0,"Check count",IF($J193&lt;=$D193,"Reorder",IF($J193&gt;$E193,"Over max","OK")))))</f>
        <v/>
      </c>
      <c r="M193" s="14" t="str">
        <f>IF(COUNTA($A193:$B193,$D193:$G193)=0,"",IF(OR($B193="",SUMPRODUCT(--(Parts!$A$2:$A$201=$B193))=0),"n/a",INDEX(Parts!$C$2:$C$201,SUMPRODUCT(MAX((Parts!$A$2:$A$201=$B193)*(ROW(Parts!$A$2:$A$201)-MIN(ROW(Parts!$A$2:$A$201))+1))))))</f>
        <v/>
      </c>
      <c r="N193" s="14" t="str">
        <f>IF(COUNTA($A193:$B193,$D193:$G193)=0,"",IF(AND(ISNUMBER($J193),ISNUMBER($M193)),$J193*$M193,"n/a"))</f>
        <v/>
      </c>
      <c r="O193" s="16" t="str">
        <f>IF(COUNTA($A193:$B193,$D193:$G193)=0,"",IF(OR($A193="",$B193="",SUMPRODUCT(--(Vans!$A$2:$A$51=$A193))=0,SUMPRODUCT(--(Parts!$A$2:$A$201=$B193))=0),"Check ID",IF(SUMPRODUCT(('Van Stock'!$A$2:$A$501=$A193)*('Van Stock'!$B$2:$B$501=$B193))&gt;1,"Duplicate line",IF(OR(NOT(AND(ISNUMBER(D193),N(D193)&gt;=0,N(D193)&lt;=10000,INT(N(D193))=N(D193))),NOT(AND(ISNUMBER(E193),N(E193)&gt;=0,N(E193)&lt;=10000,INT(N(E193))=N(E193))),N($D193)&gt;N($E193),NOT(AND(ISNUMBER(F193),N(F193)&gt;=0,N(F193)&lt;=100000,INT(N(F193))=N(F193))),NOT(AND(ISNUMBER(G193),N(G193)&gt;=18264,N(G193)&lt;=73050))),"Check inputs",IF(AND(ISNUMBER($J193),N($J193)&lt;0),"Check count","OK")))))</f>
        <v/>
      </c>
      <c r="P193" s="15" t="str">
        <f>IF(COUNTA($A193:$B193,$D193:$G193)=0,"",IF(OR($A193="",$B193="",NOT(AND(ISNUMBER(G193),N(G193)&gt;=18264,N(G193)&lt;=73050))),"n/a",SUMPRODUCT(((Movements!$B$2:$B$1001="Used"))*(Movements!$E$2:$E$1001=$A193)*(Movements!$C$2:$C$1001=$B193)*(Movements!$A$2:$A$1001&gt;$G193),Movements!$D$2:$D$1001)))</f>
        <v/>
      </c>
    </row>
    <row r="194" spans="1:16" x14ac:dyDescent="0.25">
      <c r="A194" s="12"/>
      <c r="B194" s="12"/>
      <c r="C194" s="18" t="str">
        <f>IF(COUNTA($A194:$B194,$D194:$G194)=0,"",IF(OR($B194="",SUMPRODUCT(--(Parts!$A$2:$A$201=$B194))=0),"n/a",INDEX(Parts!$B$2:$B$201,SUMPRODUCT(MAX((Parts!$A$2:$A$201=$B194)*(ROW(Parts!$A$2:$A$201)-MIN(ROW(Parts!$A$2:$A$201))+1))))))</f>
        <v/>
      </c>
      <c r="D194" s="19"/>
      <c r="E194" s="19"/>
      <c r="F194" s="19"/>
      <c r="G194" s="20"/>
      <c r="H194" s="15" t="str">
        <f>IF(COUNTA($A194:$B194,$D194:$G194)=0,"",IF(OR($A194="",$B194="",NOT(AND(ISNUMBER(G194),N(G194)&gt;=18264,N(G194)&lt;=73050))),"n/a",SUMPRODUCT(((Movements!$B$2:$B$1001="Used")+(Movements!$B$2:$B$1001="Transfer"))*(Movements!$E$2:$E$1001=$A194)*(Movements!$C$2:$C$1001=$B194)*(Movements!$A$2:$A$1001&gt;$G194),Movements!$D$2:$D$1001)))</f>
        <v/>
      </c>
      <c r="I194" s="15" t="str">
        <f>IF(COUNTA($A194:$B194,$D194:$G194)=0,"",IF(OR($A194="",$B194="",NOT(AND(ISNUMBER(G194),N(G194)&gt;=18264,N(G194)&lt;=73050))),"n/a",SUMPRODUCT(((Movements!$B$2:$B$1001="Restock")+(Movements!$B$2:$B$1001="Transfer"))*(Movements!$F$2:$F$1001=$A194)*(Movements!$C$2:$C$1001=$B194)*(Movements!$A$2:$A$1001&gt;$G194),Movements!$D$2:$D$1001)))</f>
        <v/>
      </c>
      <c r="J194" s="21" t="str">
        <f>IF(COUNTA($A194:$B194,$D194:$G194)=0,"",IF(OR(NOT(ISNUMBER($H194)),NOT(ISNUMBER($F194))),"n/a",$F194-$H194+$I194))</f>
        <v/>
      </c>
      <c r="K194" s="21" t="str">
        <f>IF(COUNTA($A194:$B194,$D194:$G194)=0,"",IF(OR(NOT(ISNUMBER($J194)),NOT(ISNUMBER($D194)),NOT(ISNUMBER($E194))),"n/a",IF($J194&lt;=$D194,$E194-$J194,0)))</f>
        <v/>
      </c>
      <c r="L194" s="16" t="str">
        <f>IF(COUNTA($A194:$B194,$D194:$G194)=0,"",IF(OR(NOT(ISNUMBER($J194)),NOT(ISNUMBER($D194)),NOT(ISNUMBER($E194))),"n/a",IF($J194&lt;0,"Check count",IF($J194&lt;=$D194,"Reorder",IF($J194&gt;$E194,"Over max","OK")))))</f>
        <v/>
      </c>
      <c r="M194" s="14" t="str">
        <f>IF(COUNTA($A194:$B194,$D194:$G194)=0,"",IF(OR($B194="",SUMPRODUCT(--(Parts!$A$2:$A$201=$B194))=0),"n/a",INDEX(Parts!$C$2:$C$201,SUMPRODUCT(MAX((Parts!$A$2:$A$201=$B194)*(ROW(Parts!$A$2:$A$201)-MIN(ROW(Parts!$A$2:$A$201))+1))))))</f>
        <v/>
      </c>
      <c r="N194" s="14" t="str">
        <f>IF(COUNTA($A194:$B194,$D194:$G194)=0,"",IF(AND(ISNUMBER($J194),ISNUMBER($M194)),$J194*$M194,"n/a"))</f>
        <v/>
      </c>
      <c r="O194" s="16" t="str">
        <f>IF(COUNTA($A194:$B194,$D194:$G194)=0,"",IF(OR($A194="",$B194="",SUMPRODUCT(--(Vans!$A$2:$A$51=$A194))=0,SUMPRODUCT(--(Parts!$A$2:$A$201=$B194))=0),"Check ID",IF(SUMPRODUCT(('Van Stock'!$A$2:$A$501=$A194)*('Van Stock'!$B$2:$B$501=$B194))&gt;1,"Duplicate line",IF(OR(NOT(AND(ISNUMBER(D194),N(D194)&gt;=0,N(D194)&lt;=10000,INT(N(D194))=N(D194))),NOT(AND(ISNUMBER(E194),N(E194)&gt;=0,N(E194)&lt;=10000,INT(N(E194))=N(E194))),N($D194)&gt;N($E194),NOT(AND(ISNUMBER(F194),N(F194)&gt;=0,N(F194)&lt;=100000,INT(N(F194))=N(F194))),NOT(AND(ISNUMBER(G194),N(G194)&gt;=18264,N(G194)&lt;=73050))),"Check inputs",IF(AND(ISNUMBER($J194),N($J194)&lt;0),"Check count","OK")))))</f>
        <v/>
      </c>
      <c r="P194" s="15" t="str">
        <f>IF(COUNTA($A194:$B194,$D194:$G194)=0,"",IF(OR($A194="",$B194="",NOT(AND(ISNUMBER(G194),N(G194)&gt;=18264,N(G194)&lt;=73050))),"n/a",SUMPRODUCT(((Movements!$B$2:$B$1001="Used"))*(Movements!$E$2:$E$1001=$A194)*(Movements!$C$2:$C$1001=$B194)*(Movements!$A$2:$A$1001&gt;$G194),Movements!$D$2:$D$1001)))</f>
        <v/>
      </c>
    </row>
    <row r="195" spans="1:16" x14ac:dyDescent="0.25">
      <c r="A195" s="12"/>
      <c r="B195" s="12"/>
      <c r="C195" s="18" t="str">
        <f>IF(COUNTA($A195:$B195,$D195:$G195)=0,"",IF(OR($B195="",SUMPRODUCT(--(Parts!$A$2:$A$201=$B195))=0),"n/a",INDEX(Parts!$B$2:$B$201,SUMPRODUCT(MAX((Parts!$A$2:$A$201=$B195)*(ROW(Parts!$A$2:$A$201)-MIN(ROW(Parts!$A$2:$A$201))+1))))))</f>
        <v/>
      </c>
      <c r="D195" s="19"/>
      <c r="E195" s="19"/>
      <c r="F195" s="19"/>
      <c r="G195" s="20"/>
      <c r="H195" s="15" t="str">
        <f>IF(COUNTA($A195:$B195,$D195:$G195)=0,"",IF(OR($A195="",$B195="",NOT(AND(ISNUMBER(G195),N(G195)&gt;=18264,N(G195)&lt;=73050))),"n/a",SUMPRODUCT(((Movements!$B$2:$B$1001="Used")+(Movements!$B$2:$B$1001="Transfer"))*(Movements!$E$2:$E$1001=$A195)*(Movements!$C$2:$C$1001=$B195)*(Movements!$A$2:$A$1001&gt;$G195),Movements!$D$2:$D$1001)))</f>
        <v/>
      </c>
      <c r="I195" s="15" t="str">
        <f>IF(COUNTA($A195:$B195,$D195:$G195)=0,"",IF(OR($A195="",$B195="",NOT(AND(ISNUMBER(G195),N(G195)&gt;=18264,N(G195)&lt;=73050))),"n/a",SUMPRODUCT(((Movements!$B$2:$B$1001="Restock")+(Movements!$B$2:$B$1001="Transfer"))*(Movements!$F$2:$F$1001=$A195)*(Movements!$C$2:$C$1001=$B195)*(Movements!$A$2:$A$1001&gt;$G195),Movements!$D$2:$D$1001)))</f>
        <v/>
      </c>
      <c r="J195" s="21" t="str">
        <f>IF(COUNTA($A195:$B195,$D195:$G195)=0,"",IF(OR(NOT(ISNUMBER($H195)),NOT(ISNUMBER($F195))),"n/a",$F195-$H195+$I195))</f>
        <v/>
      </c>
      <c r="K195" s="21" t="str">
        <f>IF(COUNTA($A195:$B195,$D195:$G195)=0,"",IF(OR(NOT(ISNUMBER($J195)),NOT(ISNUMBER($D195)),NOT(ISNUMBER($E195))),"n/a",IF($J195&lt;=$D195,$E195-$J195,0)))</f>
        <v/>
      </c>
      <c r="L195" s="16" t="str">
        <f>IF(COUNTA($A195:$B195,$D195:$G195)=0,"",IF(OR(NOT(ISNUMBER($J195)),NOT(ISNUMBER($D195)),NOT(ISNUMBER($E195))),"n/a",IF($J195&lt;0,"Check count",IF($J195&lt;=$D195,"Reorder",IF($J195&gt;$E195,"Over max","OK")))))</f>
        <v/>
      </c>
      <c r="M195" s="14" t="str">
        <f>IF(COUNTA($A195:$B195,$D195:$G195)=0,"",IF(OR($B195="",SUMPRODUCT(--(Parts!$A$2:$A$201=$B195))=0),"n/a",INDEX(Parts!$C$2:$C$201,SUMPRODUCT(MAX((Parts!$A$2:$A$201=$B195)*(ROW(Parts!$A$2:$A$201)-MIN(ROW(Parts!$A$2:$A$201))+1))))))</f>
        <v/>
      </c>
      <c r="N195" s="14" t="str">
        <f>IF(COUNTA($A195:$B195,$D195:$G195)=0,"",IF(AND(ISNUMBER($J195),ISNUMBER($M195)),$J195*$M195,"n/a"))</f>
        <v/>
      </c>
      <c r="O195" s="16" t="str">
        <f>IF(COUNTA($A195:$B195,$D195:$G195)=0,"",IF(OR($A195="",$B195="",SUMPRODUCT(--(Vans!$A$2:$A$51=$A195))=0,SUMPRODUCT(--(Parts!$A$2:$A$201=$B195))=0),"Check ID",IF(SUMPRODUCT(('Van Stock'!$A$2:$A$501=$A195)*('Van Stock'!$B$2:$B$501=$B195))&gt;1,"Duplicate line",IF(OR(NOT(AND(ISNUMBER(D195),N(D195)&gt;=0,N(D195)&lt;=10000,INT(N(D195))=N(D195))),NOT(AND(ISNUMBER(E195),N(E195)&gt;=0,N(E195)&lt;=10000,INT(N(E195))=N(E195))),N($D195)&gt;N($E195),NOT(AND(ISNUMBER(F195),N(F195)&gt;=0,N(F195)&lt;=100000,INT(N(F195))=N(F195))),NOT(AND(ISNUMBER(G195),N(G195)&gt;=18264,N(G195)&lt;=73050))),"Check inputs",IF(AND(ISNUMBER($J195),N($J195)&lt;0),"Check count","OK")))))</f>
        <v/>
      </c>
      <c r="P195" s="15" t="str">
        <f>IF(COUNTA($A195:$B195,$D195:$G195)=0,"",IF(OR($A195="",$B195="",NOT(AND(ISNUMBER(G195),N(G195)&gt;=18264,N(G195)&lt;=73050))),"n/a",SUMPRODUCT(((Movements!$B$2:$B$1001="Used"))*(Movements!$E$2:$E$1001=$A195)*(Movements!$C$2:$C$1001=$B195)*(Movements!$A$2:$A$1001&gt;$G195),Movements!$D$2:$D$1001)))</f>
        <v/>
      </c>
    </row>
    <row r="196" spans="1:16" x14ac:dyDescent="0.25">
      <c r="A196" s="12"/>
      <c r="B196" s="12"/>
      <c r="C196" s="18" t="str">
        <f>IF(COUNTA($A196:$B196,$D196:$G196)=0,"",IF(OR($B196="",SUMPRODUCT(--(Parts!$A$2:$A$201=$B196))=0),"n/a",INDEX(Parts!$B$2:$B$201,SUMPRODUCT(MAX((Parts!$A$2:$A$201=$B196)*(ROW(Parts!$A$2:$A$201)-MIN(ROW(Parts!$A$2:$A$201))+1))))))</f>
        <v/>
      </c>
      <c r="D196" s="19"/>
      <c r="E196" s="19"/>
      <c r="F196" s="19"/>
      <c r="G196" s="20"/>
      <c r="H196" s="15" t="str">
        <f>IF(COUNTA($A196:$B196,$D196:$G196)=0,"",IF(OR($A196="",$B196="",NOT(AND(ISNUMBER(G196),N(G196)&gt;=18264,N(G196)&lt;=73050))),"n/a",SUMPRODUCT(((Movements!$B$2:$B$1001="Used")+(Movements!$B$2:$B$1001="Transfer"))*(Movements!$E$2:$E$1001=$A196)*(Movements!$C$2:$C$1001=$B196)*(Movements!$A$2:$A$1001&gt;$G196),Movements!$D$2:$D$1001)))</f>
        <v/>
      </c>
      <c r="I196" s="15" t="str">
        <f>IF(COUNTA($A196:$B196,$D196:$G196)=0,"",IF(OR($A196="",$B196="",NOT(AND(ISNUMBER(G196),N(G196)&gt;=18264,N(G196)&lt;=73050))),"n/a",SUMPRODUCT(((Movements!$B$2:$B$1001="Restock")+(Movements!$B$2:$B$1001="Transfer"))*(Movements!$F$2:$F$1001=$A196)*(Movements!$C$2:$C$1001=$B196)*(Movements!$A$2:$A$1001&gt;$G196),Movements!$D$2:$D$1001)))</f>
        <v/>
      </c>
      <c r="J196" s="21" t="str">
        <f>IF(COUNTA($A196:$B196,$D196:$G196)=0,"",IF(OR(NOT(ISNUMBER($H196)),NOT(ISNUMBER($F196))),"n/a",$F196-$H196+$I196))</f>
        <v/>
      </c>
      <c r="K196" s="21" t="str">
        <f>IF(COUNTA($A196:$B196,$D196:$G196)=0,"",IF(OR(NOT(ISNUMBER($J196)),NOT(ISNUMBER($D196)),NOT(ISNUMBER($E196))),"n/a",IF($J196&lt;=$D196,$E196-$J196,0)))</f>
        <v/>
      </c>
      <c r="L196" s="16" t="str">
        <f>IF(COUNTA($A196:$B196,$D196:$G196)=0,"",IF(OR(NOT(ISNUMBER($J196)),NOT(ISNUMBER($D196)),NOT(ISNUMBER($E196))),"n/a",IF($J196&lt;0,"Check count",IF($J196&lt;=$D196,"Reorder",IF($J196&gt;$E196,"Over max","OK")))))</f>
        <v/>
      </c>
      <c r="M196" s="14" t="str">
        <f>IF(COUNTA($A196:$B196,$D196:$G196)=0,"",IF(OR($B196="",SUMPRODUCT(--(Parts!$A$2:$A$201=$B196))=0),"n/a",INDEX(Parts!$C$2:$C$201,SUMPRODUCT(MAX((Parts!$A$2:$A$201=$B196)*(ROW(Parts!$A$2:$A$201)-MIN(ROW(Parts!$A$2:$A$201))+1))))))</f>
        <v/>
      </c>
      <c r="N196" s="14" t="str">
        <f>IF(COUNTA($A196:$B196,$D196:$G196)=0,"",IF(AND(ISNUMBER($J196),ISNUMBER($M196)),$J196*$M196,"n/a"))</f>
        <v/>
      </c>
      <c r="O196" s="16" t="str">
        <f>IF(COUNTA($A196:$B196,$D196:$G196)=0,"",IF(OR($A196="",$B196="",SUMPRODUCT(--(Vans!$A$2:$A$51=$A196))=0,SUMPRODUCT(--(Parts!$A$2:$A$201=$B196))=0),"Check ID",IF(SUMPRODUCT(('Van Stock'!$A$2:$A$501=$A196)*('Van Stock'!$B$2:$B$501=$B196))&gt;1,"Duplicate line",IF(OR(NOT(AND(ISNUMBER(D196),N(D196)&gt;=0,N(D196)&lt;=10000,INT(N(D196))=N(D196))),NOT(AND(ISNUMBER(E196),N(E196)&gt;=0,N(E196)&lt;=10000,INT(N(E196))=N(E196))),N($D196)&gt;N($E196),NOT(AND(ISNUMBER(F196),N(F196)&gt;=0,N(F196)&lt;=100000,INT(N(F196))=N(F196))),NOT(AND(ISNUMBER(G196),N(G196)&gt;=18264,N(G196)&lt;=73050))),"Check inputs",IF(AND(ISNUMBER($J196),N($J196)&lt;0),"Check count","OK")))))</f>
        <v/>
      </c>
      <c r="P196" s="15" t="str">
        <f>IF(COUNTA($A196:$B196,$D196:$G196)=0,"",IF(OR($A196="",$B196="",NOT(AND(ISNUMBER(G196),N(G196)&gt;=18264,N(G196)&lt;=73050))),"n/a",SUMPRODUCT(((Movements!$B$2:$B$1001="Used"))*(Movements!$E$2:$E$1001=$A196)*(Movements!$C$2:$C$1001=$B196)*(Movements!$A$2:$A$1001&gt;$G196),Movements!$D$2:$D$1001)))</f>
        <v/>
      </c>
    </row>
    <row r="197" spans="1:16" x14ac:dyDescent="0.25">
      <c r="A197" s="12"/>
      <c r="B197" s="12"/>
      <c r="C197" s="18" t="str">
        <f>IF(COUNTA($A197:$B197,$D197:$G197)=0,"",IF(OR($B197="",SUMPRODUCT(--(Parts!$A$2:$A$201=$B197))=0),"n/a",INDEX(Parts!$B$2:$B$201,SUMPRODUCT(MAX((Parts!$A$2:$A$201=$B197)*(ROW(Parts!$A$2:$A$201)-MIN(ROW(Parts!$A$2:$A$201))+1))))))</f>
        <v/>
      </c>
      <c r="D197" s="19"/>
      <c r="E197" s="19"/>
      <c r="F197" s="19"/>
      <c r="G197" s="20"/>
      <c r="H197" s="15" t="str">
        <f>IF(COUNTA($A197:$B197,$D197:$G197)=0,"",IF(OR($A197="",$B197="",NOT(AND(ISNUMBER(G197),N(G197)&gt;=18264,N(G197)&lt;=73050))),"n/a",SUMPRODUCT(((Movements!$B$2:$B$1001="Used")+(Movements!$B$2:$B$1001="Transfer"))*(Movements!$E$2:$E$1001=$A197)*(Movements!$C$2:$C$1001=$B197)*(Movements!$A$2:$A$1001&gt;$G197),Movements!$D$2:$D$1001)))</f>
        <v/>
      </c>
      <c r="I197" s="15" t="str">
        <f>IF(COUNTA($A197:$B197,$D197:$G197)=0,"",IF(OR($A197="",$B197="",NOT(AND(ISNUMBER(G197),N(G197)&gt;=18264,N(G197)&lt;=73050))),"n/a",SUMPRODUCT(((Movements!$B$2:$B$1001="Restock")+(Movements!$B$2:$B$1001="Transfer"))*(Movements!$F$2:$F$1001=$A197)*(Movements!$C$2:$C$1001=$B197)*(Movements!$A$2:$A$1001&gt;$G197),Movements!$D$2:$D$1001)))</f>
        <v/>
      </c>
      <c r="J197" s="21" t="str">
        <f>IF(COUNTA($A197:$B197,$D197:$G197)=0,"",IF(OR(NOT(ISNUMBER($H197)),NOT(ISNUMBER($F197))),"n/a",$F197-$H197+$I197))</f>
        <v/>
      </c>
      <c r="K197" s="21" t="str">
        <f>IF(COUNTA($A197:$B197,$D197:$G197)=0,"",IF(OR(NOT(ISNUMBER($J197)),NOT(ISNUMBER($D197)),NOT(ISNUMBER($E197))),"n/a",IF($J197&lt;=$D197,$E197-$J197,0)))</f>
        <v/>
      </c>
      <c r="L197" s="16" t="str">
        <f>IF(COUNTA($A197:$B197,$D197:$G197)=0,"",IF(OR(NOT(ISNUMBER($J197)),NOT(ISNUMBER($D197)),NOT(ISNUMBER($E197))),"n/a",IF($J197&lt;0,"Check count",IF($J197&lt;=$D197,"Reorder",IF($J197&gt;$E197,"Over max","OK")))))</f>
        <v/>
      </c>
      <c r="M197" s="14" t="str">
        <f>IF(COUNTA($A197:$B197,$D197:$G197)=0,"",IF(OR($B197="",SUMPRODUCT(--(Parts!$A$2:$A$201=$B197))=0),"n/a",INDEX(Parts!$C$2:$C$201,SUMPRODUCT(MAX((Parts!$A$2:$A$201=$B197)*(ROW(Parts!$A$2:$A$201)-MIN(ROW(Parts!$A$2:$A$201))+1))))))</f>
        <v/>
      </c>
      <c r="N197" s="14" t="str">
        <f>IF(COUNTA($A197:$B197,$D197:$G197)=0,"",IF(AND(ISNUMBER($J197),ISNUMBER($M197)),$J197*$M197,"n/a"))</f>
        <v/>
      </c>
      <c r="O197" s="16" t="str">
        <f>IF(COUNTA($A197:$B197,$D197:$G197)=0,"",IF(OR($A197="",$B197="",SUMPRODUCT(--(Vans!$A$2:$A$51=$A197))=0,SUMPRODUCT(--(Parts!$A$2:$A$201=$B197))=0),"Check ID",IF(SUMPRODUCT(('Van Stock'!$A$2:$A$501=$A197)*('Van Stock'!$B$2:$B$501=$B197))&gt;1,"Duplicate line",IF(OR(NOT(AND(ISNUMBER(D197),N(D197)&gt;=0,N(D197)&lt;=10000,INT(N(D197))=N(D197))),NOT(AND(ISNUMBER(E197),N(E197)&gt;=0,N(E197)&lt;=10000,INT(N(E197))=N(E197))),N($D197)&gt;N($E197),NOT(AND(ISNUMBER(F197),N(F197)&gt;=0,N(F197)&lt;=100000,INT(N(F197))=N(F197))),NOT(AND(ISNUMBER(G197),N(G197)&gt;=18264,N(G197)&lt;=73050))),"Check inputs",IF(AND(ISNUMBER($J197),N($J197)&lt;0),"Check count","OK")))))</f>
        <v/>
      </c>
      <c r="P197" s="15" t="str">
        <f>IF(COUNTA($A197:$B197,$D197:$G197)=0,"",IF(OR($A197="",$B197="",NOT(AND(ISNUMBER(G197),N(G197)&gt;=18264,N(G197)&lt;=73050))),"n/a",SUMPRODUCT(((Movements!$B$2:$B$1001="Used"))*(Movements!$E$2:$E$1001=$A197)*(Movements!$C$2:$C$1001=$B197)*(Movements!$A$2:$A$1001&gt;$G197),Movements!$D$2:$D$1001)))</f>
        <v/>
      </c>
    </row>
    <row r="198" spans="1:16" x14ac:dyDescent="0.25">
      <c r="A198" s="12"/>
      <c r="B198" s="12"/>
      <c r="C198" s="18" t="str">
        <f>IF(COUNTA($A198:$B198,$D198:$G198)=0,"",IF(OR($B198="",SUMPRODUCT(--(Parts!$A$2:$A$201=$B198))=0),"n/a",INDEX(Parts!$B$2:$B$201,SUMPRODUCT(MAX((Parts!$A$2:$A$201=$B198)*(ROW(Parts!$A$2:$A$201)-MIN(ROW(Parts!$A$2:$A$201))+1))))))</f>
        <v/>
      </c>
      <c r="D198" s="19"/>
      <c r="E198" s="19"/>
      <c r="F198" s="19"/>
      <c r="G198" s="20"/>
      <c r="H198" s="15" t="str">
        <f>IF(COUNTA($A198:$B198,$D198:$G198)=0,"",IF(OR($A198="",$B198="",NOT(AND(ISNUMBER(G198),N(G198)&gt;=18264,N(G198)&lt;=73050))),"n/a",SUMPRODUCT(((Movements!$B$2:$B$1001="Used")+(Movements!$B$2:$B$1001="Transfer"))*(Movements!$E$2:$E$1001=$A198)*(Movements!$C$2:$C$1001=$B198)*(Movements!$A$2:$A$1001&gt;$G198),Movements!$D$2:$D$1001)))</f>
        <v/>
      </c>
      <c r="I198" s="15" t="str">
        <f>IF(COUNTA($A198:$B198,$D198:$G198)=0,"",IF(OR($A198="",$B198="",NOT(AND(ISNUMBER(G198),N(G198)&gt;=18264,N(G198)&lt;=73050))),"n/a",SUMPRODUCT(((Movements!$B$2:$B$1001="Restock")+(Movements!$B$2:$B$1001="Transfer"))*(Movements!$F$2:$F$1001=$A198)*(Movements!$C$2:$C$1001=$B198)*(Movements!$A$2:$A$1001&gt;$G198),Movements!$D$2:$D$1001)))</f>
        <v/>
      </c>
      <c r="J198" s="21" t="str">
        <f>IF(COUNTA($A198:$B198,$D198:$G198)=0,"",IF(OR(NOT(ISNUMBER($H198)),NOT(ISNUMBER($F198))),"n/a",$F198-$H198+$I198))</f>
        <v/>
      </c>
      <c r="K198" s="21" t="str">
        <f>IF(COUNTA($A198:$B198,$D198:$G198)=0,"",IF(OR(NOT(ISNUMBER($J198)),NOT(ISNUMBER($D198)),NOT(ISNUMBER($E198))),"n/a",IF($J198&lt;=$D198,$E198-$J198,0)))</f>
        <v/>
      </c>
      <c r="L198" s="16" t="str">
        <f>IF(COUNTA($A198:$B198,$D198:$G198)=0,"",IF(OR(NOT(ISNUMBER($J198)),NOT(ISNUMBER($D198)),NOT(ISNUMBER($E198))),"n/a",IF($J198&lt;0,"Check count",IF($J198&lt;=$D198,"Reorder",IF($J198&gt;$E198,"Over max","OK")))))</f>
        <v/>
      </c>
      <c r="M198" s="14" t="str">
        <f>IF(COUNTA($A198:$B198,$D198:$G198)=0,"",IF(OR($B198="",SUMPRODUCT(--(Parts!$A$2:$A$201=$B198))=0),"n/a",INDEX(Parts!$C$2:$C$201,SUMPRODUCT(MAX((Parts!$A$2:$A$201=$B198)*(ROW(Parts!$A$2:$A$201)-MIN(ROW(Parts!$A$2:$A$201))+1))))))</f>
        <v/>
      </c>
      <c r="N198" s="14" t="str">
        <f>IF(COUNTA($A198:$B198,$D198:$G198)=0,"",IF(AND(ISNUMBER($J198),ISNUMBER($M198)),$J198*$M198,"n/a"))</f>
        <v/>
      </c>
      <c r="O198" s="16" t="str">
        <f>IF(COUNTA($A198:$B198,$D198:$G198)=0,"",IF(OR($A198="",$B198="",SUMPRODUCT(--(Vans!$A$2:$A$51=$A198))=0,SUMPRODUCT(--(Parts!$A$2:$A$201=$B198))=0),"Check ID",IF(SUMPRODUCT(('Van Stock'!$A$2:$A$501=$A198)*('Van Stock'!$B$2:$B$501=$B198))&gt;1,"Duplicate line",IF(OR(NOT(AND(ISNUMBER(D198),N(D198)&gt;=0,N(D198)&lt;=10000,INT(N(D198))=N(D198))),NOT(AND(ISNUMBER(E198),N(E198)&gt;=0,N(E198)&lt;=10000,INT(N(E198))=N(E198))),N($D198)&gt;N($E198),NOT(AND(ISNUMBER(F198),N(F198)&gt;=0,N(F198)&lt;=100000,INT(N(F198))=N(F198))),NOT(AND(ISNUMBER(G198),N(G198)&gt;=18264,N(G198)&lt;=73050))),"Check inputs",IF(AND(ISNUMBER($J198),N($J198)&lt;0),"Check count","OK")))))</f>
        <v/>
      </c>
      <c r="P198" s="15" t="str">
        <f>IF(COUNTA($A198:$B198,$D198:$G198)=0,"",IF(OR($A198="",$B198="",NOT(AND(ISNUMBER(G198),N(G198)&gt;=18264,N(G198)&lt;=73050))),"n/a",SUMPRODUCT(((Movements!$B$2:$B$1001="Used"))*(Movements!$E$2:$E$1001=$A198)*(Movements!$C$2:$C$1001=$B198)*(Movements!$A$2:$A$1001&gt;$G198),Movements!$D$2:$D$1001)))</f>
        <v/>
      </c>
    </row>
    <row r="199" spans="1:16" x14ac:dyDescent="0.25">
      <c r="A199" s="12"/>
      <c r="B199" s="12"/>
      <c r="C199" s="18" t="str">
        <f>IF(COUNTA($A199:$B199,$D199:$G199)=0,"",IF(OR($B199="",SUMPRODUCT(--(Parts!$A$2:$A$201=$B199))=0),"n/a",INDEX(Parts!$B$2:$B$201,SUMPRODUCT(MAX((Parts!$A$2:$A$201=$B199)*(ROW(Parts!$A$2:$A$201)-MIN(ROW(Parts!$A$2:$A$201))+1))))))</f>
        <v/>
      </c>
      <c r="D199" s="19"/>
      <c r="E199" s="19"/>
      <c r="F199" s="19"/>
      <c r="G199" s="20"/>
      <c r="H199" s="15" t="str">
        <f>IF(COUNTA($A199:$B199,$D199:$G199)=0,"",IF(OR($A199="",$B199="",NOT(AND(ISNUMBER(G199),N(G199)&gt;=18264,N(G199)&lt;=73050))),"n/a",SUMPRODUCT(((Movements!$B$2:$B$1001="Used")+(Movements!$B$2:$B$1001="Transfer"))*(Movements!$E$2:$E$1001=$A199)*(Movements!$C$2:$C$1001=$B199)*(Movements!$A$2:$A$1001&gt;$G199),Movements!$D$2:$D$1001)))</f>
        <v/>
      </c>
      <c r="I199" s="15" t="str">
        <f>IF(COUNTA($A199:$B199,$D199:$G199)=0,"",IF(OR($A199="",$B199="",NOT(AND(ISNUMBER(G199),N(G199)&gt;=18264,N(G199)&lt;=73050))),"n/a",SUMPRODUCT(((Movements!$B$2:$B$1001="Restock")+(Movements!$B$2:$B$1001="Transfer"))*(Movements!$F$2:$F$1001=$A199)*(Movements!$C$2:$C$1001=$B199)*(Movements!$A$2:$A$1001&gt;$G199),Movements!$D$2:$D$1001)))</f>
        <v/>
      </c>
      <c r="J199" s="21" t="str">
        <f>IF(COUNTA($A199:$B199,$D199:$G199)=0,"",IF(OR(NOT(ISNUMBER($H199)),NOT(ISNUMBER($F199))),"n/a",$F199-$H199+$I199))</f>
        <v/>
      </c>
      <c r="K199" s="21" t="str">
        <f>IF(COUNTA($A199:$B199,$D199:$G199)=0,"",IF(OR(NOT(ISNUMBER($J199)),NOT(ISNUMBER($D199)),NOT(ISNUMBER($E199))),"n/a",IF($J199&lt;=$D199,$E199-$J199,0)))</f>
        <v/>
      </c>
      <c r="L199" s="16" t="str">
        <f>IF(COUNTA($A199:$B199,$D199:$G199)=0,"",IF(OR(NOT(ISNUMBER($J199)),NOT(ISNUMBER($D199)),NOT(ISNUMBER($E199))),"n/a",IF($J199&lt;0,"Check count",IF($J199&lt;=$D199,"Reorder",IF($J199&gt;$E199,"Over max","OK")))))</f>
        <v/>
      </c>
      <c r="M199" s="14" t="str">
        <f>IF(COUNTA($A199:$B199,$D199:$G199)=0,"",IF(OR($B199="",SUMPRODUCT(--(Parts!$A$2:$A$201=$B199))=0),"n/a",INDEX(Parts!$C$2:$C$201,SUMPRODUCT(MAX((Parts!$A$2:$A$201=$B199)*(ROW(Parts!$A$2:$A$201)-MIN(ROW(Parts!$A$2:$A$201))+1))))))</f>
        <v/>
      </c>
      <c r="N199" s="14" t="str">
        <f>IF(COUNTA($A199:$B199,$D199:$G199)=0,"",IF(AND(ISNUMBER($J199),ISNUMBER($M199)),$J199*$M199,"n/a"))</f>
        <v/>
      </c>
      <c r="O199" s="16" t="str">
        <f>IF(COUNTA($A199:$B199,$D199:$G199)=0,"",IF(OR($A199="",$B199="",SUMPRODUCT(--(Vans!$A$2:$A$51=$A199))=0,SUMPRODUCT(--(Parts!$A$2:$A$201=$B199))=0),"Check ID",IF(SUMPRODUCT(('Van Stock'!$A$2:$A$501=$A199)*('Van Stock'!$B$2:$B$501=$B199))&gt;1,"Duplicate line",IF(OR(NOT(AND(ISNUMBER(D199),N(D199)&gt;=0,N(D199)&lt;=10000,INT(N(D199))=N(D199))),NOT(AND(ISNUMBER(E199),N(E199)&gt;=0,N(E199)&lt;=10000,INT(N(E199))=N(E199))),N($D199)&gt;N($E199),NOT(AND(ISNUMBER(F199),N(F199)&gt;=0,N(F199)&lt;=100000,INT(N(F199))=N(F199))),NOT(AND(ISNUMBER(G199),N(G199)&gt;=18264,N(G199)&lt;=73050))),"Check inputs",IF(AND(ISNUMBER($J199),N($J199)&lt;0),"Check count","OK")))))</f>
        <v/>
      </c>
      <c r="P199" s="15" t="str">
        <f>IF(COUNTA($A199:$B199,$D199:$G199)=0,"",IF(OR($A199="",$B199="",NOT(AND(ISNUMBER(G199),N(G199)&gt;=18264,N(G199)&lt;=73050))),"n/a",SUMPRODUCT(((Movements!$B$2:$B$1001="Used"))*(Movements!$E$2:$E$1001=$A199)*(Movements!$C$2:$C$1001=$B199)*(Movements!$A$2:$A$1001&gt;$G199),Movements!$D$2:$D$1001)))</f>
        <v/>
      </c>
    </row>
    <row r="200" spans="1:16" x14ac:dyDescent="0.25">
      <c r="A200" s="12"/>
      <c r="B200" s="12"/>
      <c r="C200" s="18" t="str">
        <f>IF(COUNTA($A200:$B200,$D200:$G200)=0,"",IF(OR($B200="",SUMPRODUCT(--(Parts!$A$2:$A$201=$B200))=0),"n/a",INDEX(Parts!$B$2:$B$201,SUMPRODUCT(MAX((Parts!$A$2:$A$201=$B200)*(ROW(Parts!$A$2:$A$201)-MIN(ROW(Parts!$A$2:$A$201))+1))))))</f>
        <v/>
      </c>
      <c r="D200" s="19"/>
      <c r="E200" s="19"/>
      <c r="F200" s="19"/>
      <c r="G200" s="20"/>
      <c r="H200" s="15" t="str">
        <f>IF(COUNTA($A200:$B200,$D200:$G200)=0,"",IF(OR($A200="",$B200="",NOT(AND(ISNUMBER(G200),N(G200)&gt;=18264,N(G200)&lt;=73050))),"n/a",SUMPRODUCT(((Movements!$B$2:$B$1001="Used")+(Movements!$B$2:$B$1001="Transfer"))*(Movements!$E$2:$E$1001=$A200)*(Movements!$C$2:$C$1001=$B200)*(Movements!$A$2:$A$1001&gt;$G200),Movements!$D$2:$D$1001)))</f>
        <v/>
      </c>
      <c r="I200" s="15" t="str">
        <f>IF(COUNTA($A200:$B200,$D200:$G200)=0,"",IF(OR($A200="",$B200="",NOT(AND(ISNUMBER(G200),N(G200)&gt;=18264,N(G200)&lt;=73050))),"n/a",SUMPRODUCT(((Movements!$B$2:$B$1001="Restock")+(Movements!$B$2:$B$1001="Transfer"))*(Movements!$F$2:$F$1001=$A200)*(Movements!$C$2:$C$1001=$B200)*(Movements!$A$2:$A$1001&gt;$G200),Movements!$D$2:$D$1001)))</f>
        <v/>
      </c>
      <c r="J200" s="21" t="str">
        <f>IF(COUNTA($A200:$B200,$D200:$G200)=0,"",IF(OR(NOT(ISNUMBER($H200)),NOT(ISNUMBER($F200))),"n/a",$F200-$H200+$I200))</f>
        <v/>
      </c>
      <c r="K200" s="21" t="str">
        <f>IF(COUNTA($A200:$B200,$D200:$G200)=0,"",IF(OR(NOT(ISNUMBER($J200)),NOT(ISNUMBER($D200)),NOT(ISNUMBER($E200))),"n/a",IF($J200&lt;=$D200,$E200-$J200,0)))</f>
        <v/>
      </c>
      <c r="L200" s="16" t="str">
        <f>IF(COUNTA($A200:$B200,$D200:$G200)=0,"",IF(OR(NOT(ISNUMBER($J200)),NOT(ISNUMBER($D200)),NOT(ISNUMBER($E200))),"n/a",IF($J200&lt;0,"Check count",IF($J200&lt;=$D200,"Reorder",IF($J200&gt;$E200,"Over max","OK")))))</f>
        <v/>
      </c>
      <c r="M200" s="14" t="str">
        <f>IF(COUNTA($A200:$B200,$D200:$G200)=0,"",IF(OR($B200="",SUMPRODUCT(--(Parts!$A$2:$A$201=$B200))=0),"n/a",INDEX(Parts!$C$2:$C$201,SUMPRODUCT(MAX((Parts!$A$2:$A$201=$B200)*(ROW(Parts!$A$2:$A$201)-MIN(ROW(Parts!$A$2:$A$201))+1))))))</f>
        <v/>
      </c>
      <c r="N200" s="14" t="str">
        <f>IF(COUNTA($A200:$B200,$D200:$G200)=0,"",IF(AND(ISNUMBER($J200),ISNUMBER($M200)),$J200*$M200,"n/a"))</f>
        <v/>
      </c>
      <c r="O200" s="16" t="str">
        <f>IF(COUNTA($A200:$B200,$D200:$G200)=0,"",IF(OR($A200="",$B200="",SUMPRODUCT(--(Vans!$A$2:$A$51=$A200))=0,SUMPRODUCT(--(Parts!$A$2:$A$201=$B200))=0),"Check ID",IF(SUMPRODUCT(('Van Stock'!$A$2:$A$501=$A200)*('Van Stock'!$B$2:$B$501=$B200))&gt;1,"Duplicate line",IF(OR(NOT(AND(ISNUMBER(D200),N(D200)&gt;=0,N(D200)&lt;=10000,INT(N(D200))=N(D200))),NOT(AND(ISNUMBER(E200),N(E200)&gt;=0,N(E200)&lt;=10000,INT(N(E200))=N(E200))),N($D200)&gt;N($E200),NOT(AND(ISNUMBER(F200),N(F200)&gt;=0,N(F200)&lt;=100000,INT(N(F200))=N(F200))),NOT(AND(ISNUMBER(G200),N(G200)&gt;=18264,N(G200)&lt;=73050))),"Check inputs",IF(AND(ISNUMBER($J200),N($J200)&lt;0),"Check count","OK")))))</f>
        <v/>
      </c>
      <c r="P200" s="15" t="str">
        <f>IF(COUNTA($A200:$B200,$D200:$G200)=0,"",IF(OR($A200="",$B200="",NOT(AND(ISNUMBER(G200),N(G200)&gt;=18264,N(G200)&lt;=73050))),"n/a",SUMPRODUCT(((Movements!$B$2:$B$1001="Used"))*(Movements!$E$2:$E$1001=$A200)*(Movements!$C$2:$C$1001=$B200)*(Movements!$A$2:$A$1001&gt;$G200),Movements!$D$2:$D$1001)))</f>
        <v/>
      </c>
    </row>
    <row r="201" spans="1:16" x14ac:dyDescent="0.25">
      <c r="A201" s="12"/>
      <c r="B201" s="12"/>
      <c r="C201" s="18" t="str">
        <f>IF(COUNTA($A201:$B201,$D201:$G201)=0,"",IF(OR($B201="",SUMPRODUCT(--(Parts!$A$2:$A$201=$B201))=0),"n/a",INDEX(Parts!$B$2:$B$201,SUMPRODUCT(MAX((Parts!$A$2:$A$201=$B201)*(ROW(Parts!$A$2:$A$201)-MIN(ROW(Parts!$A$2:$A$201))+1))))))</f>
        <v/>
      </c>
      <c r="D201" s="19"/>
      <c r="E201" s="19"/>
      <c r="F201" s="19"/>
      <c r="G201" s="20"/>
      <c r="H201" s="15" t="str">
        <f>IF(COUNTA($A201:$B201,$D201:$G201)=0,"",IF(OR($A201="",$B201="",NOT(AND(ISNUMBER(G201),N(G201)&gt;=18264,N(G201)&lt;=73050))),"n/a",SUMPRODUCT(((Movements!$B$2:$B$1001="Used")+(Movements!$B$2:$B$1001="Transfer"))*(Movements!$E$2:$E$1001=$A201)*(Movements!$C$2:$C$1001=$B201)*(Movements!$A$2:$A$1001&gt;$G201),Movements!$D$2:$D$1001)))</f>
        <v/>
      </c>
      <c r="I201" s="15" t="str">
        <f>IF(COUNTA($A201:$B201,$D201:$G201)=0,"",IF(OR($A201="",$B201="",NOT(AND(ISNUMBER(G201),N(G201)&gt;=18264,N(G201)&lt;=73050))),"n/a",SUMPRODUCT(((Movements!$B$2:$B$1001="Restock")+(Movements!$B$2:$B$1001="Transfer"))*(Movements!$F$2:$F$1001=$A201)*(Movements!$C$2:$C$1001=$B201)*(Movements!$A$2:$A$1001&gt;$G201),Movements!$D$2:$D$1001)))</f>
        <v/>
      </c>
      <c r="J201" s="21" t="str">
        <f>IF(COUNTA($A201:$B201,$D201:$G201)=0,"",IF(OR(NOT(ISNUMBER($H201)),NOT(ISNUMBER($F201))),"n/a",$F201-$H201+$I201))</f>
        <v/>
      </c>
      <c r="K201" s="21" t="str">
        <f>IF(COUNTA($A201:$B201,$D201:$G201)=0,"",IF(OR(NOT(ISNUMBER($J201)),NOT(ISNUMBER($D201)),NOT(ISNUMBER($E201))),"n/a",IF($J201&lt;=$D201,$E201-$J201,0)))</f>
        <v/>
      </c>
      <c r="L201" s="16" t="str">
        <f>IF(COUNTA($A201:$B201,$D201:$G201)=0,"",IF(OR(NOT(ISNUMBER($J201)),NOT(ISNUMBER($D201)),NOT(ISNUMBER($E201))),"n/a",IF($J201&lt;0,"Check count",IF($J201&lt;=$D201,"Reorder",IF($J201&gt;$E201,"Over max","OK")))))</f>
        <v/>
      </c>
      <c r="M201" s="14" t="str">
        <f>IF(COUNTA($A201:$B201,$D201:$G201)=0,"",IF(OR($B201="",SUMPRODUCT(--(Parts!$A$2:$A$201=$B201))=0),"n/a",INDEX(Parts!$C$2:$C$201,SUMPRODUCT(MAX((Parts!$A$2:$A$201=$B201)*(ROW(Parts!$A$2:$A$201)-MIN(ROW(Parts!$A$2:$A$201))+1))))))</f>
        <v/>
      </c>
      <c r="N201" s="14" t="str">
        <f>IF(COUNTA($A201:$B201,$D201:$G201)=0,"",IF(AND(ISNUMBER($J201),ISNUMBER($M201)),$J201*$M201,"n/a"))</f>
        <v/>
      </c>
      <c r="O201" s="16" t="str">
        <f>IF(COUNTA($A201:$B201,$D201:$G201)=0,"",IF(OR($A201="",$B201="",SUMPRODUCT(--(Vans!$A$2:$A$51=$A201))=0,SUMPRODUCT(--(Parts!$A$2:$A$201=$B201))=0),"Check ID",IF(SUMPRODUCT(('Van Stock'!$A$2:$A$501=$A201)*('Van Stock'!$B$2:$B$501=$B201))&gt;1,"Duplicate line",IF(OR(NOT(AND(ISNUMBER(D201),N(D201)&gt;=0,N(D201)&lt;=10000,INT(N(D201))=N(D201))),NOT(AND(ISNUMBER(E201),N(E201)&gt;=0,N(E201)&lt;=10000,INT(N(E201))=N(E201))),N($D201)&gt;N($E201),NOT(AND(ISNUMBER(F201),N(F201)&gt;=0,N(F201)&lt;=100000,INT(N(F201))=N(F201))),NOT(AND(ISNUMBER(G201),N(G201)&gt;=18264,N(G201)&lt;=73050))),"Check inputs",IF(AND(ISNUMBER($J201),N($J201)&lt;0),"Check count","OK")))))</f>
        <v/>
      </c>
      <c r="P201" s="15" t="str">
        <f>IF(COUNTA($A201:$B201,$D201:$G201)=0,"",IF(OR($A201="",$B201="",NOT(AND(ISNUMBER(G201),N(G201)&gt;=18264,N(G201)&lt;=73050))),"n/a",SUMPRODUCT(((Movements!$B$2:$B$1001="Used"))*(Movements!$E$2:$E$1001=$A201)*(Movements!$C$2:$C$1001=$B201)*(Movements!$A$2:$A$1001&gt;$G201),Movements!$D$2:$D$1001)))</f>
        <v/>
      </c>
    </row>
    <row r="202" spans="1:16" x14ac:dyDescent="0.25">
      <c r="A202" s="12"/>
      <c r="B202" s="12"/>
      <c r="C202" s="18" t="str">
        <f>IF(COUNTA($A202:$B202,$D202:$G202)=0,"",IF(OR($B202="",SUMPRODUCT(--(Parts!$A$2:$A$201=$B202))=0),"n/a",INDEX(Parts!$B$2:$B$201,SUMPRODUCT(MAX((Parts!$A$2:$A$201=$B202)*(ROW(Parts!$A$2:$A$201)-MIN(ROW(Parts!$A$2:$A$201))+1))))))</f>
        <v/>
      </c>
      <c r="D202" s="19"/>
      <c r="E202" s="19"/>
      <c r="F202" s="19"/>
      <c r="G202" s="20"/>
      <c r="H202" s="15" t="str">
        <f>IF(COUNTA($A202:$B202,$D202:$G202)=0,"",IF(OR($A202="",$B202="",NOT(AND(ISNUMBER(G202),N(G202)&gt;=18264,N(G202)&lt;=73050))),"n/a",SUMPRODUCT(((Movements!$B$2:$B$1001="Used")+(Movements!$B$2:$B$1001="Transfer"))*(Movements!$E$2:$E$1001=$A202)*(Movements!$C$2:$C$1001=$B202)*(Movements!$A$2:$A$1001&gt;$G202),Movements!$D$2:$D$1001)))</f>
        <v/>
      </c>
      <c r="I202" s="15" t="str">
        <f>IF(COUNTA($A202:$B202,$D202:$G202)=0,"",IF(OR($A202="",$B202="",NOT(AND(ISNUMBER(G202),N(G202)&gt;=18264,N(G202)&lt;=73050))),"n/a",SUMPRODUCT(((Movements!$B$2:$B$1001="Restock")+(Movements!$B$2:$B$1001="Transfer"))*(Movements!$F$2:$F$1001=$A202)*(Movements!$C$2:$C$1001=$B202)*(Movements!$A$2:$A$1001&gt;$G202),Movements!$D$2:$D$1001)))</f>
        <v/>
      </c>
      <c r="J202" s="21" t="str">
        <f>IF(COUNTA($A202:$B202,$D202:$G202)=0,"",IF(OR(NOT(ISNUMBER($H202)),NOT(ISNUMBER($F202))),"n/a",$F202-$H202+$I202))</f>
        <v/>
      </c>
      <c r="K202" s="21" t="str">
        <f>IF(COUNTA($A202:$B202,$D202:$G202)=0,"",IF(OR(NOT(ISNUMBER($J202)),NOT(ISNUMBER($D202)),NOT(ISNUMBER($E202))),"n/a",IF($J202&lt;=$D202,$E202-$J202,0)))</f>
        <v/>
      </c>
      <c r="L202" s="16" t="str">
        <f>IF(COUNTA($A202:$B202,$D202:$G202)=0,"",IF(OR(NOT(ISNUMBER($J202)),NOT(ISNUMBER($D202)),NOT(ISNUMBER($E202))),"n/a",IF($J202&lt;0,"Check count",IF($J202&lt;=$D202,"Reorder",IF($J202&gt;$E202,"Over max","OK")))))</f>
        <v/>
      </c>
      <c r="M202" s="14" t="str">
        <f>IF(COUNTA($A202:$B202,$D202:$G202)=0,"",IF(OR($B202="",SUMPRODUCT(--(Parts!$A$2:$A$201=$B202))=0),"n/a",INDEX(Parts!$C$2:$C$201,SUMPRODUCT(MAX((Parts!$A$2:$A$201=$B202)*(ROW(Parts!$A$2:$A$201)-MIN(ROW(Parts!$A$2:$A$201))+1))))))</f>
        <v/>
      </c>
      <c r="N202" s="14" t="str">
        <f>IF(COUNTA($A202:$B202,$D202:$G202)=0,"",IF(AND(ISNUMBER($J202),ISNUMBER($M202)),$J202*$M202,"n/a"))</f>
        <v/>
      </c>
      <c r="O202" s="16" t="str">
        <f>IF(COUNTA($A202:$B202,$D202:$G202)=0,"",IF(OR($A202="",$B202="",SUMPRODUCT(--(Vans!$A$2:$A$51=$A202))=0,SUMPRODUCT(--(Parts!$A$2:$A$201=$B202))=0),"Check ID",IF(SUMPRODUCT(('Van Stock'!$A$2:$A$501=$A202)*('Van Stock'!$B$2:$B$501=$B202))&gt;1,"Duplicate line",IF(OR(NOT(AND(ISNUMBER(D202),N(D202)&gt;=0,N(D202)&lt;=10000,INT(N(D202))=N(D202))),NOT(AND(ISNUMBER(E202),N(E202)&gt;=0,N(E202)&lt;=10000,INT(N(E202))=N(E202))),N($D202)&gt;N($E202),NOT(AND(ISNUMBER(F202),N(F202)&gt;=0,N(F202)&lt;=100000,INT(N(F202))=N(F202))),NOT(AND(ISNUMBER(G202),N(G202)&gt;=18264,N(G202)&lt;=73050))),"Check inputs",IF(AND(ISNUMBER($J202),N($J202)&lt;0),"Check count","OK")))))</f>
        <v/>
      </c>
      <c r="P202" s="15" t="str">
        <f>IF(COUNTA($A202:$B202,$D202:$G202)=0,"",IF(OR($A202="",$B202="",NOT(AND(ISNUMBER(G202),N(G202)&gt;=18264,N(G202)&lt;=73050))),"n/a",SUMPRODUCT(((Movements!$B$2:$B$1001="Used"))*(Movements!$E$2:$E$1001=$A202)*(Movements!$C$2:$C$1001=$B202)*(Movements!$A$2:$A$1001&gt;$G202),Movements!$D$2:$D$1001)))</f>
        <v/>
      </c>
    </row>
    <row r="203" spans="1:16" x14ac:dyDescent="0.25">
      <c r="A203" s="12"/>
      <c r="B203" s="12"/>
      <c r="C203" s="18" t="str">
        <f>IF(COUNTA($A203:$B203,$D203:$G203)=0,"",IF(OR($B203="",SUMPRODUCT(--(Parts!$A$2:$A$201=$B203))=0),"n/a",INDEX(Parts!$B$2:$B$201,SUMPRODUCT(MAX((Parts!$A$2:$A$201=$B203)*(ROW(Parts!$A$2:$A$201)-MIN(ROW(Parts!$A$2:$A$201))+1))))))</f>
        <v/>
      </c>
      <c r="D203" s="19"/>
      <c r="E203" s="19"/>
      <c r="F203" s="19"/>
      <c r="G203" s="20"/>
      <c r="H203" s="15" t="str">
        <f>IF(COUNTA($A203:$B203,$D203:$G203)=0,"",IF(OR($A203="",$B203="",NOT(AND(ISNUMBER(G203),N(G203)&gt;=18264,N(G203)&lt;=73050))),"n/a",SUMPRODUCT(((Movements!$B$2:$B$1001="Used")+(Movements!$B$2:$B$1001="Transfer"))*(Movements!$E$2:$E$1001=$A203)*(Movements!$C$2:$C$1001=$B203)*(Movements!$A$2:$A$1001&gt;$G203),Movements!$D$2:$D$1001)))</f>
        <v/>
      </c>
      <c r="I203" s="15" t="str">
        <f>IF(COUNTA($A203:$B203,$D203:$G203)=0,"",IF(OR($A203="",$B203="",NOT(AND(ISNUMBER(G203),N(G203)&gt;=18264,N(G203)&lt;=73050))),"n/a",SUMPRODUCT(((Movements!$B$2:$B$1001="Restock")+(Movements!$B$2:$B$1001="Transfer"))*(Movements!$F$2:$F$1001=$A203)*(Movements!$C$2:$C$1001=$B203)*(Movements!$A$2:$A$1001&gt;$G203),Movements!$D$2:$D$1001)))</f>
        <v/>
      </c>
      <c r="J203" s="21" t="str">
        <f>IF(COUNTA($A203:$B203,$D203:$G203)=0,"",IF(OR(NOT(ISNUMBER($H203)),NOT(ISNUMBER($F203))),"n/a",$F203-$H203+$I203))</f>
        <v/>
      </c>
      <c r="K203" s="21" t="str">
        <f>IF(COUNTA($A203:$B203,$D203:$G203)=0,"",IF(OR(NOT(ISNUMBER($J203)),NOT(ISNUMBER($D203)),NOT(ISNUMBER($E203))),"n/a",IF($J203&lt;=$D203,$E203-$J203,0)))</f>
        <v/>
      </c>
      <c r="L203" s="16" t="str">
        <f>IF(COUNTA($A203:$B203,$D203:$G203)=0,"",IF(OR(NOT(ISNUMBER($J203)),NOT(ISNUMBER($D203)),NOT(ISNUMBER($E203))),"n/a",IF($J203&lt;0,"Check count",IF($J203&lt;=$D203,"Reorder",IF($J203&gt;$E203,"Over max","OK")))))</f>
        <v/>
      </c>
      <c r="M203" s="14" t="str">
        <f>IF(COUNTA($A203:$B203,$D203:$G203)=0,"",IF(OR($B203="",SUMPRODUCT(--(Parts!$A$2:$A$201=$B203))=0),"n/a",INDEX(Parts!$C$2:$C$201,SUMPRODUCT(MAX((Parts!$A$2:$A$201=$B203)*(ROW(Parts!$A$2:$A$201)-MIN(ROW(Parts!$A$2:$A$201))+1))))))</f>
        <v/>
      </c>
      <c r="N203" s="14" t="str">
        <f>IF(COUNTA($A203:$B203,$D203:$G203)=0,"",IF(AND(ISNUMBER($J203),ISNUMBER($M203)),$J203*$M203,"n/a"))</f>
        <v/>
      </c>
      <c r="O203" s="16" t="str">
        <f>IF(COUNTA($A203:$B203,$D203:$G203)=0,"",IF(OR($A203="",$B203="",SUMPRODUCT(--(Vans!$A$2:$A$51=$A203))=0,SUMPRODUCT(--(Parts!$A$2:$A$201=$B203))=0),"Check ID",IF(SUMPRODUCT(('Van Stock'!$A$2:$A$501=$A203)*('Van Stock'!$B$2:$B$501=$B203))&gt;1,"Duplicate line",IF(OR(NOT(AND(ISNUMBER(D203),N(D203)&gt;=0,N(D203)&lt;=10000,INT(N(D203))=N(D203))),NOT(AND(ISNUMBER(E203),N(E203)&gt;=0,N(E203)&lt;=10000,INT(N(E203))=N(E203))),N($D203)&gt;N($E203),NOT(AND(ISNUMBER(F203),N(F203)&gt;=0,N(F203)&lt;=100000,INT(N(F203))=N(F203))),NOT(AND(ISNUMBER(G203),N(G203)&gt;=18264,N(G203)&lt;=73050))),"Check inputs",IF(AND(ISNUMBER($J203),N($J203)&lt;0),"Check count","OK")))))</f>
        <v/>
      </c>
      <c r="P203" s="15" t="str">
        <f>IF(COUNTA($A203:$B203,$D203:$G203)=0,"",IF(OR($A203="",$B203="",NOT(AND(ISNUMBER(G203),N(G203)&gt;=18264,N(G203)&lt;=73050))),"n/a",SUMPRODUCT(((Movements!$B$2:$B$1001="Used"))*(Movements!$E$2:$E$1001=$A203)*(Movements!$C$2:$C$1001=$B203)*(Movements!$A$2:$A$1001&gt;$G203),Movements!$D$2:$D$1001)))</f>
        <v/>
      </c>
    </row>
    <row r="204" spans="1:16" x14ac:dyDescent="0.25">
      <c r="A204" s="12"/>
      <c r="B204" s="12"/>
      <c r="C204" s="18" t="str">
        <f>IF(COUNTA($A204:$B204,$D204:$G204)=0,"",IF(OR($B204="",SUMPRODUCT(--(Parts!$A$2:$A$201=$B204))=0),"n/a",INDEX(Parts!$B$2:$B$201,SUMPRODUCT(MAX((Parts!$A$2:$A$201=$B204)*(ROW(Parts!$A$2:$A$201)-MIN(ROW(Parts!$A$2:$A$201))+1))))))</f>
        <v/>
      </c>
      <c r="D204" s="19"/>
      <c r="E204" s="19"/>
      <c r="F204" s="19"/>
      <c r="G204" s="20"/>
      <c r="H204" s="15" t="str">
        <f>IF(COUNTA($A204:$B204,$D204:$G204)=0,"",IF(OR($A204="",$B204="",NOT(AND(ISNUMBER(G204),N(G204)&gt;=18264,N(G204)&lt;=73050))),"n/a",SUMPRODUCT(((Movements!$B$2:$B$1001="Used")+(Movements!$B$2:$B$1001="Transfer"))*(Movements!$E$2:$E$1001=$A204)*(Movements!$C$2:$C$1001=$B204)*(Movements!$A$2:$A$1001&gt;$G204),Movements!$D$2:$D$1001)))</f>
        <v/>
      </c>
      <c r="I204" s="15" t="str">
        <f>IF(COUNTA($A204:$B204,$D204:$G204)=0,"",IF(OR($A204="",$B204="",NOT(AND(ISNUMBER(G204),N(G204)&gt;=18264,N(G204)&lt;=73050))),"n/a",SUMPRODUCT(((Movements!$B$2:$B$1001="Restock")+(Movements!$B$2:$B$1001="Transfer"))*(Movements!$F$2:$F$1001=$A204)*(Movements!$C$2:$C$1001=$B204)*(Movements!$A$2:$A$1001&gt;$G204),Movements!$D$2:$D$1001)))</f>
        <v/>
      </c>
      <c r="J204" s="21" t="str">
        <f>IF(COUNTA($A204:$B204,$D204:$G204)=0,"",IF(OR(NOT(ISNUMBER($H204)),NOT(ISNUMBER($F204))),"n/a",$F204-$H204+$I204))</f>
        <v/>
      </c>
      <c r="K204" s="21" t="str">
        <f>IF(COUNTA($A204:$B204,$D204:$G204)=0,"",IF(OR(NOT(ISNUMBER($J204)),NOT(ISNUMBER($D204)),NOT(ISNUMBER($E204))),"n/a",IF($J204&lt;=$D204,$E204-$J204,0)))</f>
        <v/>
      </c>
      <c r="L204" s="16" t="str">
        <f>IF(COUNTA($A204:$B204,$D204:$G204)=0,"",IF(OR(NOT(ISNUMBER($J204)),NOT(ISNUMBER($D204)),NOT(ISNUMBER($E204))),"n/a",IF($J204&lt;0,"Check count",IF($J204&lt;=$D204,"Reorder",IF($J204&gt;$E204,"Over max","OK")))))</f>
        <v/>
      </c>
      <c r="M204" s="14" t="str">
        <f>IF(COUNTA($A204:$B204,$D204:$G204)=0,"",IF(OR($B204="",SUMPRODUCT(--(Parts!$A$2:$A$201=$B204))=0),"n/a",INDEX(Parts!$C$2:$C$201,SUMPRODUCT(MAX((Parts!$A$2:$A$201=$B204)*(ROW(Parts!$A$2:$A$201)-MIN(ROW(Parts!$A$2:$A$201))+1))))))</f>
        <v/>
      </c>
      <c r="N204" s="14" t="str">
        <f>IF(COUNTA($A204:$B204,$D204:$G204)=0,"",IF(AND(ISNUMBER($J204),ISNUMBER($M204)),$J204*$M204,"n/a"))</f>
        <v/>
      </c>
      <c r="O204" s="16" t="str">
        <f>IF(COUNTA($A204:$B204,$D204:$G204)=0,"",IF(OR($A204="",$B204="",SUMPRODUCT(--(Vans!$A$2:$A$51=$A204))=0,SUMPRODUCT(--(Parts!$A$2:$A$201=$B204))=0),"Check ID",IF(SUMPRODUCT(('Van Stock'!$A$2:$A$501=$A204)*('Van Stock'!$B$2:$B$501=$B204))&gt;1,"Duplicate line",IF(OR(NOT(AND(ISNUMBER(D204),N(D204)&gt;=0,N(D204)&lt;=10000,INT(N(D204))=N(D204))),NOT(AND(ISNUMBER(E204),N(E204)&gt;=0,N(E204)&lt;=10000,INT(N(E204))=N(E204))),N($D204)&gt;N($E204),NOT(AND(ISNUMBER(F204),N(F204)&gt;=0,N(F204)&lt;=100000,INT(N(F204))=N(F204))),NOT(AND(ISNUMBER(G204),N(G204)&gt;=18264,N(G204)&lt;=73050))),"Check inputs",IF(AND(ISNUMBER($J204),N($J204)&lt;0),"Check count","OK")))))</f>
        <v/>
      </c>
      <c r="P204" s="15" t="str">
        <f>IF(COUNTA($A204:$B204,$D204:$G204)=0,"",IF(OR($A204="",$B204="",NOT(AND(ISNUMBER(G204),N(G204)&gt;=18264,N(G204)&lt;=73050))),"n/a",SUMPRODUCT(((Movements!$B$2:$B$1001="Used"))*(Movements!$E$2:$E$1001=$A204)*(Movements!$C$2:$C$1001=$B204)*(Movements!$A$2:$A$1001&gt;$G204),Movements!$D$2:$D$1001)))</f>
        <v/>
      </c>
    </row>
    <row r="205" spans="1:16" x14ac:dyDescent="0.25">
      <c r="A205" s="12"/>
      <c r="B205" s="12"/>
      <c r="C205" s="18" t="str">
        <f>IF(COUNTA($A205:$B205,$D205:$G205)=0,"",IF(OR($B205="",SUMPRODUCT(--(Parts!$A$2:$A$201=$B205))=0),"n/a",INDEX(Parts!$B$2:$B$201,SUMPRODUCT(MAX((Parts!$A$2:$A$201=$B205)*(ROW(Parts!$A$2:$A$201)-MIN(ROW(Parts!$A$2:$A$201))+1))))))</f>
        <v/>
      </c>
      <c r="D205" s="19"/>
      <c r="E205" s="19"/>
      <c r="F205" s="19"/>
      <c r="G205" s="20"/>
      <c r="H205" s="15" t="str">
        <f>IF(COUNTA($A205:$B205,$D205:$G205)=0,"",IF(OR($A205="",$B205="",NOT(AND(ISNUMBER(G205),N(G205)&gt;=18264,N(G205)&lt;=73050))),"n/a",SUMPRODUCT(((Movements!$B$2:$B$1001="Used")+(Movements!$B$2:$B$1001="Transfer"))*(Movements!$E$2:$E$1001=$A205)*(Movements!$C$2:$C$1001=$B205)*(Movements!$A$2:$A$1001&gt;$G205),Movements!$D$2:$D$1001)))</f>
        <v/>
      </c>
      <c r="I205" s="15" t="str">
        <f>IF(COUNTA($A205:$B205,$D205:$G205)=0,"",IF(OR($A205="",$B205="",NOT(AND(ISNUMBER(G205),N(G205)&gt;=18264,N(G205)&lt;=73050))),"n/a",SUMPRODUCT(((Movements!$B$2:$B$1001="Restock")+(Movements!$B$2:$B$1001="Transfer"))*(Movements!$F$2:$F$1001=$A205)*(Movements!$C$2:$C$1001=$B205)*(Movements!$A$2:$A$1001&gt;$G205),Movements!$D$2:$D$1001)))</f>
        <v/>
      </c>
      <c r="J205" s="21" t="str">
        <f>IF(COUNTA($A205:$B205,$D205:$G205)=0,"",IF(OR(NOT(ISNUMBER($H205)),NOT(ISNUMBER($F205))),"n/a",$F205-$H205+$I205))</f>
        <v/>
      </c>
      <c r="K205" s="21" t="str">
        <f>IF(COUNTA($A205:$B205,$D205:$G205)=0,"",IF(OR(NOT(ISNUMBER($J205)),NOT(ISNUMBER($D205)),NOT(ISNUMBER($E205))),"n/a",IF($J205&lt;=$D205,$E205-$J205,0)))</f>
        <v/>
      </c>
      <c r="L205" s="16" t="str">
        <f>IF(COUNTA($A205:$B205,$D205:$G205)=0,"",IF(OR(NOT(ISNUMBER($J205)),NOT(ISNUMBER($D205)),NOT(ISNUMBER($E205))),"n/a",IF($J205&lt;0,"Check count",IF($J205&lt;=$D205,"Reorder",IF($J205&gt;$E205,"Over max","OK")))))</f>
        <v/>
      </c>
      <c r="M205" s="14" t="str">
        <f>IF(COUNTA($A205:$B205,$D205:$G205)=0,"",IF(OR($B205="",SUMPRODUCT(--(Parts!$A$2:$A$201=$B205))=0),"n/a",INDEX(Parts!$C$2:$C$201,SUMPRODUCT(MAX((Parts!$A$2:$A$201=$B205)*(ROW(Parts!$A$2:$A$201)-MIN(ROW(Parts!$A$2:$A$201))+1))))))</f>
        <v/>
      </c>
      <c r="N205" s="14" t="str">
        <f>IF(COUNTA($A205:$B205,$D205:$G205)=0,"",IF(AND(ISNUMBER($J205),ISNUMBER($M205)),$J205*$M205,"n/a"))</f>
        <v/>
      </c>
      <c r="O205" s="16" t="str">
        <f>IF(COUNTA($A205:$B205,$D205:$G205)=0,"",IF(OR($A205="",$B205="",SUMPRODUCT(--(Vans!$A$2:$A$51=$A205))=0,SUMPRODUCT(--(Parts!$A$2:$A$201=$B205))=0),"Check ID",IF(SUMPRODUCT(('Van Stock'!$A$2:$A$501=$A205)*('Van Stock'!$B$2:$B$501=$B205))&gt;1,"Duplicate line",IF(OR(NOT(AND(ISNUMBER(D205),N(D205)&gt;=0,N(D205)&lt;=10000,INT(N(D205))=N(D205))),NOT(AND(ISNUMBER(E205),N(E205)&gt;=0,N(E205)&lt;=10000,INT(N(E205))=N(E205))),N($D205)&gt;N($E205),NOT(AND(ISNUMBER(F205),N(F205)&gt;=0,N(F205)&lt;=100000,INT(N(F205))=N(F205))),NOT(AND(ISNUMBER(G205),N(G205)&gt;=18264,N(G205)&lt;=73050))),"Check inputs",IF(AND(ISNUMBER($J205),N($J205)&lt;0),"Check count","OK")))))</f>
        <v/>
      </c>
      <c r="P205" s="15" t="str">
        <f>IF(COUNTA($A205:$B205,$D205:$G205)=0,"",IF(OR($A205="",$B205="",NOT(AND(ISNUMBER(G205),N(G205)&gt;=18264,N(G205)&lt;=73050))),"n/a",SUMPRODUCT(((Movements!$B$2:$B$1001="Used"))*(Movements!$E$2:$E$1001=$A205)*(Movements!$C$2:$C$1001=$B205)*(Movements!$A$2:$A$1001&gt;$G205),Movements!$D$2:$D$1001)))</f>
        <v/>
      </c>
    </row>
    <row r="206" spans="1:16" x14ac:dyDescent="0.25">
      <c r="A206" s="12"/>
      <c r="B206" s="12"/>
      <c r="C206" s="18" t="str">
        <f>IF(COUNTA($A206:$B206,$D206:$G206)=0,"",IF(OR($B206="",SUMPRODUCT(--(Parts!$A$2:$A$201=$B206))=0),"n/a",INDEX(Parts!$B$2:$B$201,SUMPRODUCT(MAX((Parts!$A$2:$A$201=$B206)*(ROW(Parts!$A$2:$A$201)-MIN(ROW(Parts!$A$2:$A$201))+1))))))</f>
        <v/>
      </c>
      <c r="D206" s="19"/>
      <c r="E206" s="19"/>
      <c r="F206" s="19"/>
      <c r="G206" s="20"/>
      <c r="H206" s="15" t="str">
        <f>IF(COUNTA($A206:$B206,$D206:$G206)=0,"",IF(OR($A206="",$B206="",NOT(AND(ISNUMBER(G206),N(G206)&gt;=18264,N(G206)&lt;=73050))),"n/a",SUMPRODUCT(((Movements!$B$2:$B$1001="Used")+(Movements!$B$2:$B$1001="Transfer"))*(Movements!$E$2:$E$1001=$A206)*(Movements!$C$2:$C$1001=$B206)*(Movements!$A$2:$A$1001&gt;$G206),Movements!$D$2:$D$1001)))</f>
        <v/>
      </c>
      <c r="I206" s="15" t="str">
        <f>IF(COUNTA($A206:$B206,$D206:$G206)=0,"",IF(OR($A206="",$B206="",NOT(AND(ISNUMBER(G206),N(G206)&gt;=18264,N(G206)&lt;=73050))),"n/a",SUMPRODUCT(((Movements!$B$2:$B$1001="Restock")+(Movements!$B$2:$B$1001="Transfer"))*(Movements!$F$2:$F$1001=$A206)*(Movements!$C$2:$C$1001=$B206)*(Movements!$A$2:$A$1001&gt;$G206),Movements!$D$2:$D$1001)))</f>
        <v/>
      </c>
      <c r="J206" s="21" t="str">
        <f>IF(COUNTA($A206:$B206,$D206:$G206)=0,"",IF(OR(NOT(ISNUMBER($H206)),NOT(ISNUMBER($F206))),"n/a",$F206-$H206+$I206))</f>
        <v/>
      </c>
      <c r="K206" s="21" t="str">
        <f>IF(COUNTA($A206:$B206,$D206:$G206)=0,"",IF(OR(NOT(ISNUMBER($J206)),NOT(ISNUMBER($D206)),NOT(ISNUMBER($E206))),"n/a",IF($J206&lt;=$D206,$E206-$J206,0)))</f>
        <v/>
      </c>
      <c r="L206" s="16" t="str">
        <f>IF(COUNTA($A206:$B206,$D206:$G206)=0,"",IF(OR(NOT(ISNUMBER($J206)),NOT(ISNUMBER($D206)),NOT(ISNUMBER($E206))),"n/a",IF($J206&lt;0,"Check count",IF($J206&lt;=$D206,"Reorder",IF($J206&gt;$E206,"Over max","OK")))))</f>
        <v/>
      </c>
      <c r="M206" s="14" t="str">
        <f>IF(COUNTA($A206:$B206,$D206:$G206)=0,"",IF(OR($B206="",SUMPRODUCT(--(Parts!$A$2:$A$201=$B206))=0),"n/a",INDEX(Parts!$C$2:$C$201,SUMPRODUCT(MAX((Parts!$A$2:$A$201=$B206)*(ROW(Parts!$A$2:$A$201)-MIN(ROW(Parts!$A$2:$A$201))+1))))))</f>
        <v/>
      </c>
      <c r="N206" s="14" t="str">
        <f>IF(COUNTA($A206:$B206,$D206:$G206)=0,"",IF(AND(ISNUMBER($J206),ISNUMBER($M206)),$J206*$M206,"n/a"))</f>
        <v/>
      </c>
      <c r="O206" s="16" t="str">
        <f>IF(COUNTA($A206:$B206,$D206:$G206)=0,"",IF(OR($A206="",$B206="",SUMPRODUCT(--(Vans!$A$2:$A$51=$A206))=0,SUMPRODUCT(--(Parts!$A$2:$A$201=$B206))=0),"Check ID",IF(SUMPRODUCT(('Van Stock'!$A$2:$A$501=$A206)*('Van Stock'!$B$2:$B$501=$B206))&gt;1,"Duplicate line",IF(OR(NOT(AND(ISNUMBER(D206),N(D206)&gt;=0,N(D206)&lt;=10000,INT(N(D206))=N(D206))),NOT(AND(ISNUMBER(E206),N(E206)&gt;=0,N(E206)&lt;=10000,INT(N(E206))=N(E206))),N($D206)&gt;N($E206),NOT(AND(ISNUMBER(F206),N(F206)&gt;=0,N(F206)&lt;=100000,INT(N(F206))=N(F206))),NOT(AND(ISNUMBER(G206),N(G206)&gt;=18264,N(G206)&lt;=73050))),"Check inputs",IF(AND(ISNUMBER($J206),N($J206)&lt;0),"Check count","OK")))))</f>
        <v/>
      </c>
      <c r="P206" s="15" t="str">
        <f>IF(COUNTA($A206:$B206,$D206:$G206)=0,"",IF(OR($A206="",$B206="",NOT(AND(ISNUMBER(G206),N(G206)&gt;=18264,N(G206)&lt;=73050))),"n/a",SUMPRODUCT(((Movements!$B$2:$B$1001="Used"))*(Movements!$E$2:$E$1001=$A206)*(Movements!$C$2:$C$1001=$B206)*(Movements!$A$2:$A$1001&gt;$G206),Movements!$D$2:$D$1001)))</f>
        <v/>
      </c>
    </row>
    <row r="207" spans="1:16" x14ac:dyDescent="0.25">
      <c r="A207" s="12"/>
      <c r="B207" s="12"/>
      <c r="C207" s="18" t="str">
        <f>IF(COUNTA($A207:$B207,$D207:$G207)=0,"",IF(OR($B207="",SUMPRODUCT(--(Parts!$A$2:$A$201=$B207))=0),"n/a",INDEX(Parts!$B$2:$B$201,SUMPRODUCT(MAX((Parts!$A$2:$A$201=$B207)*(ROW(Parts!$A$2:$A$201)-MIN(ROW(Parts!$A$2:$A$201))+1))))))</f>
        <v/>
      </c>
      <c r="D207" s="19"/>
      <c r="E207" s="19"/>
      <c r="F207" s="19"/>
      <c r="G207" s="20"/>
      <c r="H207" s="15" t="str">
        <f>IF(COUNTA($A207:$B207,$D207:$G207)=0,"",IF(OR($A207="",$B207="",NOT(AND(ISNUMBER(G207),N(G207)&gt;=18264,N(G207)&lt;=73050))),"n/a",SUMPRODUCT(((Movements!$B$2:$B$1001="Used")+(Movements!$B$2:$B$1001="Transfer"))*(Movements!$E$2:$E$1001=$A207)*(Movements!$C$2:$C$1001=$B207)*(Movements!$A$2:$A$1001&gt;$G207),Movements!$D$2:$D$1001)))</f>
        <v/>
      </c>
      <c r="I207" s="15" t="str">
        <f>IF(COUNTA($A207:$B207,$D207:$G207)=0,"",IF(OR($A207="",$B207="",NOT(AND(ISNUMBER(G207),N(G207)&gt;=18264,N(G207)&lt;=73050))),"n/a",SUMPRODUCT(((Movements!$B$2:$B$1001="Restock")+(Movements!$B$2:$B$1001="Transfer"))*(Movements!$F$2:$F$1001=$A207)*(Movements!$C$2:$C$1001=$B207)*(Movements!$A$2:$A$1001&gt;$G207),Movements!$D$2:$D$1001)))</f>
        <v/>
      </c>
      <c r="J207" s="21" t="str">
        <f>IF(COUNTA($A207:$B207,$D207:$G207)=0,"",IF(OR(NOT(ISNUMBER($H207)),NOT(ISNUMBER($F207))),"n/a",$F207-$H207+$I207))</f>
        <v/>
      </c>
      <c r="K207" s="21" t="str">
        <f>IF(COUNTA($A207:$B207,$D207:$G207)=0,"",IF(OR(NOT(ISNUMBER($J207)),NOT(ISNUMBER($D207)),NOT(ISNUMBER($E207))),"n/a",IF($J207&lt;=$D207,$E207-$J207,0)))</f>
        <v/>
      </c>
      <c r="L207" s="16" t="str">
        <f>IF(COUNTA($A207:$B207,$D207:$G207)=0,"",IF(OR(NOT(ISNUMBER($J207)),NOT(ISNUMBER($D207)),NOT(ISNUMBER($E207))),"n/a",IF($J207&lt;0,"Check count",IF($J207&lt;=$D207,"Reorder",IF($J207&gt;$E207,"Over max","OK")))))</f>
        <v/>
      </c>
      <c r="M207" s="14" t="str">
        <f>IF(COUNTA($A207:$B207,$D207:$G207)=0,"",IF(OR($B207="",SUMPRODUCT(--(Parts!$A$2:$A$201=$B207))=0),"n/a",INDEX(Parts!$C$2:$C$201,SUMPRODUCT(MAX((Parts!$A$2:$A$201=$B207)*(ROW(Parts!$A$2:$A$201)-MIN(ROW(Parts!$A$2:$A$201))+1))))))</f>
        <v/>
      </c>
      <c r="N207" s="14" t="str">
        <f>IF(COUNTA($A207:$B207,$D207:$G207)=0,"",IF(AND(ISNUMBER($J207),ISNUMBER($M207)),$J207*$M207,"n/a"))</f>
        <v/>
      </c>
      <c r="O207" s="16" t="str">
        <f>IF(COUNTA($A207:$B207,$D207:$G207)=0,"",IF(OR($A207="",$B207="",SUMPRODUCT(--(Vans!$A$2:$A$51=$A207))=0,SUMPRODUCT(--(Parts!$A$2:$A$201=$B207))=0),"Check ID",IF(SUMPRODUCT(('Van Stock'!$A$2:$A$501=$A207)*('Van Stock'!$B$2:$B$501=$B207))&gt;1,"Duplicate line",IF(OR(NOT(AND(ISNUMBER(D207),N(D207)&gt;=0,N(D207)&lt;=10000,INT(N(D207))=N(D207))),NOT(AND(ISNUMBER(E207),N(E207)&gt;=0,N(E207)&lt;=10000,INT(N(E207))=N(E207))),N($D207)&gt;N($E207),NOT(AND(ISNUMBER(F207),N(F207)&gt;=0,N(F207)&lt;=100000,INT(N(F207))=N(F207))),NOT(AND(ISNUMBER(G207),N(G207)&gt;=18264,N(G207)&lt;=73050))),"Check inputs",IF(AND(ISNUMBER($J207),N($J207)&lt;0),"Check count","OK")))))</f>
        <v/>
      </c>
      <c r="P207" s="15" t="str">
        <f>IF(COUNTA($A207:$B207,$D207:$G207)=0,"",IF(OR($A207="",$B207="",NOT(AND(ISNUMBER(G207),N(G207)&gt;=18264,N(G207)&lt;=73050))),"n/a",SUMPRODUCT(((Movements!$B$2:$B$1001="Used"))*(Movements!$E$2:$E$1001=$A207)*(Movements!$C$2:$C$1001=$B207)*(Movements!$A$2:$A$1001&gt;$G207),Movements!$D$2:$D$1001)))</f>
        <v/>
      </c>
    </row>
    <row r="208" spans="1:16" x14ac:dyDescent="0.25">
      <c r="A208" s="12"/>
      <c r="B208" s="12"/>
      <c r="C208" s="18" t="str">
        <f>IF(COUNTA($A208:$B208,$D208:$G208)=0,"",IF(OR($B208="",SUMPRODUCT(--(Parts!$A$2:$A$201=$B208))=0),"n/a",INDEX(Parts!$B$2:$B$201,SUMPRODUCT(MAX((Parts!$A$2:$A$201=$B208)*(ROW(Parts!$A$2:$A$201)-MIN(ROW(Parts!$A$2:$A$201))+1))))))</f>
        <v/>
      </c>
      <c r="D208" s="19"/>
      <c r="E208" s="19"/>
      <c r="F208" s="19"/>
      <c r="G208" s="20"/>
      <c r="H208" s="15" t="str">
        <f>IF(COUNTA($A208:$B208,$D208:$G208)=0,"",IF(OR($A208="",$B208="",NOT(AND(ISNUMBER(G208),N(G208)&gt;=18264,N(G208)&lt;=73050))),"n/a",SUMPRODUCT(((Movements!$B$2:$B$1001="Used")+(Movements!$B$2:$B$1001="Transfer"))*(Movements!$E$2:$E$1001=$A208)*(Movements!$C$2:$C$1001=$B208)*(Movements!$A$2:$A$1001&gt;$G208),Movements!$D$2:$D$1001)))</f>
        <v/>
      </c>
      <c r="I208" s="15" t="str">
        <f>IF(COUNTA($A208:$B208,$D208:$G208)=0,"",IF(OR($A208="",$B208="",NOT(AND(ISNUMBER(G208),N(G208)&gt;=18264,N(G208)&lt;=73050))),"n/a",SUMPRODUCT(((Movements!$B$2:$B$1001="Restock")+(Movements!$B$2:$B$1001="Transfer"))*(Movements!$F$2:$F$1001=$A208)*(Movements!$C$2:$C$1001=$B208)*(Movements!$A$2:$A$1001&gt;$G208),Movements!$D$2:$D$1001)))</f>
        <v/>
      </c>
      <c r="J208" s="21" t="str">
        <f>IF(COUNTA($A208:$B208,$D208:$G208)=0,"",IF(OR(NOT(ISNUMBER($H208)),NOT(ISNUMBER($F208))),"n/a",$F208-$H208+$I208))</f>
        <v/>
      </c>
      <c r="K208" s="21" t="str">
        <f>IF(COUNTA($A208:$B208,$D208:$G208)=0,"",IF(OR(NOT(ISNUMBER($J208)),NOT(ISNUMBER($D208)),NOT(ISNUMBER($E208))),"n/a",IF($J208&lt;=$D208,$E208-$J208,0)))</f>
        <v/>
      </c>
      <c r="L208" s="16" t="str">
        <f>IF(COUNTA($A208:$B208,$D208:$G208)=0,"",IF(OR(NOT(ISNUMBER($J208)),NOT(ISNUMBER($D208)),NOT(ISNUMBER($E208))),"n/a",IF($J208&lt;0,"Check count",IF($J208&lt;=$D208,"Reorder",IF($J208&gt;$E208,"Over max","OK")))))</f>
        <v/>
      </c>
      <c r="M208" s="14" t="str">
        <f>IF(COUNTA($A208:$B208,$D208:$G208)=0,"",IF(OR($B208="",SUMPRODUCT(--(Parts!$A$2:$A$201=$B208))=0),"n/a",INDEX(Parts!$C$2:$C$201,SUMPRODUCT(MAX((Parts!$A$2:$A$201=$B208)*(ROW(Parts!$A$2:$A$201)-MIN(ROW(Parts!$A$2:$A$201))+1))))))</f>
        <v/>
      </c>
      <c r="N208" s="14" t="str">
        <f>IF(COUNTA($A208:$B208,$D208:$G208)=0,"",IF(AND(ISNUMBER($J208),ISNUMBER($M208)),$J208*$M208,"n/a"))</f>
        <v/>
      </c>
      <c r="O208" s="16" t="str">
        <f>IF(COUNTA($A208:$B208,$D208:$G208)=0,"",IF(OR($A208="",$B208="",SUMPRODUCT(--(Vans!$A$2:$A$51=$A208))=0,SUMPRODUCT(--(Parts!$A$2:$A$201=$B208))=0),"Check ID",IF(SUMPRODUCT(('Van Stock'!$A$2:$A$501=$A208)*('Van Stock'!$B$2:$B$501=$B208))&gt;1,"Duplicate line",IF(OR(NOT(AND(ISNUMBER(D208),N(D208)&gt;=0,N(D208)&lt;=10000,INT(N(D208))=N(D208))),NOT(AND(ISNUMBER(E208),N(E208)&gt;=0,N(E208)&lt;=10000,INT(N(E208))=N(E208))),N($D208)&gt;N($E208),NOT(AND(ISNUMBER(F208),N(F208)&gt;=0,N(F208)&lt;=100000,INT(N(F208))=N(F208))),NOT(AND(ISNUMBER(G208),N(G208)&gt;=18264,N(G208)&lt;=73050))),"Check inputs",IF(AND(ISNUMBER($J208),N($J208)&lt;0),"Check count","OK")))))</f>
        <v/>
      </c>
      <c r="P208" s="15" t="str">
        <f>IF(COUNTA($A208:$B208,$D208:$G208)=0,"",IF(OR($A208="",$B208="",NOT(AND(ISNUMBER(G208),N(G208)&gt;=18264,N(G208)&lt;=73050))),"n/a",SUMPRODUCT(((Movements!$B$2:$B$1001="Used"))*(Movements!$E$2:$E$1001=$A208)*(Movements!$C$2:$C$1001=$B208)*(Movements!$A$2:$A$1001&gt;$G208),Movements!$D$2:$D$1001)))</f>
        <v/>
      </c>
    </row>
    <row r="209" spans="1:16" x14ac:dyDescent="0.25">
      <c r="A209" s="12"/>
      <c r="B209" s="12"/>
      <c r="C209" s="18" t="str">
        <f>IF(COUNTA($A209:$B209,$D209:$G209)=0,"",IF(OR($B209="",SUMPRODUCT(--(Parts!$A$2:$A$201=$B209))=0),"n/a",INDEX(Parts!$B$2:$B$201,SUMPRODUCT(MAX((Parts!$A$2:$A$201=$B209)*(ROW(Parts!$A$2:$A$201)-MIN(ROW(Parts!$A$2:$A$201))+1))))))</f>
        <v/>
      </c>
      <c r="D209" s="19"/>
      <c r="E209" s="19"/>
      <c r="F209" s="19"/>
      <c r="G209" s="20"/>
      <c r="H209" s="15" t="str">
        <f>IF(COUNTA($A209:$B209,$D209:$G209)=0,"",IF(OR($A209="",$B209="",NOT(AND(ISNUMBER(G209),N(G209)&gt;=18264,N(G209)&lt;=73050))),"n/a",SUMPRODUCT(((Movements!$B$2:$B$1001="Used")+(Movements!$B$2:$B$1001="Transfer"))*(Movements!$E$2:$E$1001=$A209)*(Movements!$C$2:$C$1001=$B209)*(Movements!$A$2:$A$1001&gt;$G209),Movements!$D$2:$D$1001)))</f>
        <v/>
      </c>
      <c r="I209" s="15" t="str">
        <f>IF(COUNTA($A209:$B209,$D209:$G209)=0,"",IF(OR($A209="",$B209="",NOT(AND(ISNUMBER(G209),N(G209)&gt;=18264,N(G209)&lt;=73050))),"n/a",SUMPRODUCT(((Movements!$B$2:$B$1001="Restock")+(Movements!$B$2:$B$1001="Transfer"))*(Movements!$F$2:$F$1001=$A209)*(Movements!$C$2:$C$1001=$B209)*(Movements!$A$2:$A$1001&gt;$G209),Movements!$D$2:$D$1001)))</f>
        <v/>
      </c>
      <c r="J209" s="21" t="str">
        <f>IF(COUNTA($A209:$B209,$D209:$G209)=0,"",IF(OR(NOT(ISNUMBER($H209)),NOT(ISNUMBER($F209))),"n/a",$F209-$H209+$I209))</f>
        <v/>
      </c>
      <c r="K209" s="21" t="str">
        <f>IF(COUNTA($A209:$B209,$D209:$G209)=0,"",IF(OR(NOT(ISNUMBER($J209)),NOT(ISNUMBER($D209)),NOT(ISNUMBER($E209))),"n/a",IF($J209&lt;=$D209,$E209-$J209,0)))</f>
        <v/>
      </c>
      <c r="L209" s="16" t="str">
        <f>IF(COUNTA($A209:$B209,$D209:$G209)=0,"",IF(OR(NOT(ISNUMBER($J209)),NOT(ISNUMBER($D209)),NOT(ISNUMBER($E209))),"n/a",IF($J209&lt;0,"Check count",IF($J209&lt;=$D209,"Reorder",IF($J209&gt;$E209,"Over max","OK")))))</f>
        <v/>
      </c>
      <c r="M209" s="14" t="str">
        <f>IF(COUNTA($A209:$B209,$D209:$G209)=0,"",IF(OR($B209="",SUMPRODUCT(--(Parts!$A$2:$A$201=$B209))=0),"n/a",INDEX(Parts!$C$2:$C$201,SUMPRODUCT(MAX((Parts!$A$2:$A$201=$B209)*(ROW(Parts!$A$2:$A$201)-MIN(ROW(Parts!$A$2:$A$201))+1))))))</f>
        <v/>
      </c>
      <c r="N209" s="14" t="str">
        <f>IF(COUNTA($A209:$B209,$D209:$G209)=0,"",IF(AND(ISNUMBER($J209),ISNUMBER($M209)),$J209*$M209,"n/a"))</f>
        <v/>
      </c>
      <c r="O209" s="16" t="str">
        <f>IF(COUNTA($A209:$B209,$D209:$G209)=0,"",IF(OR($A209="",$B209="",SUMPRODUCT(--(Vans!$A$2:$A$51=$A209))=0,SUMPRODUCT(--(Parts!$A$2:$A$201=$B209))=0),"Check ID",IF(SUMPRODUCT(('Van Stock'!$A$2:$A$501=$A209)*('Van Stock'!$B$2:$B$501=$B209))&gt;1,"Duplicate line",IF(OR(NOT(AND(ISNUMBER(D209),N(D209)&gt;=0,N(D209)&lt;=10000,INT(N(D209))=N(D209))),NOT(AND(ISNUMBER(E209),N(E209)&gt;=0,N(E209)&lt;=10000,INT(N(E209))=N(E209))),N($D209)&gt;N($E209),NOT(AND(ISNUMBER(F209),N(F209)&gt;=0,N(F209)&lt;=100000,INT(N(F209))=N(F209))),NOT(AND(ISNUMBER(G209),N(G209)&gt;=18264,N(G209)&lt;=73050))),"Check inputs",IF(AND(ISNUMBER($J209),N($J209)&lt;0),"Check count","OK")))))</f>
        <v/>
      </c>
      <c r="P209" s="15" t="str">
        <f>IF(COUNTA($A209:$B209,$D209:$G209)=0,"",IF(OR($A209="",$B209="",NOT(AND(ISNUMBER(G209),N(G209)&gt;=18264,N(G209)&lt;=73050))),"n/a",SUMPRODUCT(((Movements!$B$2:$B$1001="Used"))*(Movements!$E$2:$E$1001=$A209)*(Movements!$C$2:$C$1001=$B209)*(Movements!$A$2:$A$1001&gt;$G209),Movements!$D$2:$D$1001)))</f>
        <v/>
      </c>
    </row>
    <row r="210" spans="1:16" x14ac:dyDescent="0.25">
      <c r="A210" s="12"/>
      <c r="B210" s="12"/>
      <c r="C210" s="18" t="str">
        <f>IF(COUNTA($A210:$B210,$D210:$G210)=0,"",IF(OR($B210="",SUMPRODUCT(--(Parts!$A$2:$A$201=$B210))=0),"n/a",INDEX(Parts!$B$2:$B$201,SUMPRODUCT(MAX((Parts!$A$2:$A$201=$B210)*(ROW(Parts!$A$2:$A$201)-MIN(ROW(Parts!$A$2:$A$201))+1))))))</f>
        <v/>
      </c>
      <c r="D210" s="19"/>
      <c r="E210" s="19"/>
      <c r="F210" s="19"/>
      <c r="G210" s="20"/>
      <c r="H210" s="15" t="str">
        <f>IF(COUNTA($A210:$B210,$D210:$G210)=0,"",IF(OR($A210="",$B210="",NOT(AND(ISNUMBER(G210),N(G210)&gt;=18264,N(G210)&lt;=73050))),"n/a",SUMPRODUCT(((Movements!$B$2:$B$1001="Used")+(Movements!$B$2:$B$1001="Transfer"))*(Movements!$E$2:$E$1001=$A210)*(Movements!$C$2:$C$1001=$B210)*(Movements!$A$2:$A$1001&gt;$G210),Movements!$D$2:$D$1001)))</f>
        <v/>
      </c>
      <c r="I210" s="15" t="str">
        <f>IF(COUNTA($A210:$B210,$D210:$G210)=0,"",IF(OR($A210="",$B210="",NOT(AND(ISNUMBER(G210),N(G210)&gt;=18264,N(G210)&lt;=73050))),"n/a",SUMPRODUCT(((Movements!$B$2:$B$1001="Restock")+(Movements!$B$2:$B$1001="Transfer"))*(Movements!$F$2:$F$1001=$A210)*(Movements!$C$2:$C$1001=$B210)*(Movements!$A$2:$A$1001&gt;$G210),Movements!$D$2:$D$1001)))</f>
        <v/>
      </c>
      <c r="J210" s="21" t="str">
        <f>IF(COUNTA($A210:$B210,$D210:$G210)=0,"",IF(OR(NOT(ISNUMBER($H210)),NOT(ISNUMBER($F210))),"n/a",$F210-$H210+$I210))</f>
        <v/>
      </c>
      <c r="K210" s="21" t="str">
        <f>IF(COUNTA($A210:$B210,$D210:$G210)=0,"",IF(OR(NOT(ISNUMBER($J210)),NOT(ISNUMBER($D210)),NOT(ISNUMBER($E210))),"n/a",IF($J210&lt;=$D210,$E210-$J210,0)))</f>
        <v/>
      </c>
      <c r="L210" s="16" t="str">
        <f>IF(COUNTA($A210:$B210,$D210:$G210)=0,"",IF(OR(NOT(ISNUMBER($J210)),NOT(ISNUMBER($D210)),NOT(ISNUMBER($E210))),"n/a",IF($J210&lt;0,"Check count",IF($J210&lt;=$D210,"Reorder",IF($J210&gt;$E210,"Over max","OK")))))</f>
        <v/>
      </c>
      <c r="M210" s="14" t="str">
        <f>IF(COUNTA($A210:$B210,$D210:$G210)=0,"",IF(OR($B210="",SUMPRODUCT(--(Parts!$A$2:$A$201=$B210))=0),"n/a",INDEX(Parts!$C$2:$C$201,SUMPRODUCT(MAX((Parts!$A$2:$A$201=$B210)*(ROW(Parts!$A$2:$A$201)-MIN(ROW(Parts!$A$2:$A$201))+1))))))</f>
        <v/>
      </c>
      <c r="N210" s="14" t="str">
        <f>IF(COUNTA($A210:$B210,$D210:$G210)=0,"",IF(AND(ISNUMBER($J210),ISNUMBER($M210)),$J210*$M210,"n/a"))</f>
        <v/>
      </c>
      <c r="O210" s="16" t="str">
        <f>IF(COUNTA($A210:$B210,$D210:$G210)=0,"",IF(OR($A210="",$B210="",SUMPRODUCT(--(Vans!$A$2:$A$51=$A210))=0,SUMPRODUCT(--(Parts!$A$2:$A$201=$B210))=0),"Check ID",IF(SUMPRODUCT(('Van Stock'!$A$2:$A$501=$A210)*('Van Stock'!$B$2:$B$501=$B210))&gt;1,"Duplicate line",IF(OR(NOT(AND(ISNUMBER(D210),N(D210)&gt;=0,N(D210)&lt;=10000,INT(N(D210))=N(D210))),NOT(AND(ISNUMBER(E210),N(E210)&gt;=0,N(E210)&lt;=10000,INT(N(E210))=N(E210))),N($D210)&gt;N($E210),NOT(AND(ISNUMBER(F210),N(F210)&gt;=0,N(F210)&lt;=100000,INT(N(F210))=N(F210))),NOT(AND(ISNUMBER(G210),N(G210)&gt;=18264,N(G210)&lt;=73050))),"Check inputs",IF(AND(ISNUMBER($J210),N($J210)&lt;0),"Check count","OK")))))</f>
        <v/>
      </c>
      <c r="P210" s="15" t="str">
        <f>IF(COUNTA($A210:$B210,$D210:$G210)=0,"",IF(OR($A210="",$B210="",NOT(AND(ISNUMBER(G210),N(G210)&gt;=18264,N(G210)&lt;=73050))),"n/a",SUMPRODUCT(((Movements!$B$2:$B$1001="Used"))*(Movements!$E$2:$E$1001=$A210)*(Movements!$C$2:$C$1001=$B210)*(Movements!$A$2:$A$1001&gt;$G210),Movements!$D$2:$D$1001)))</f>
        <v/>
      </c>
    </row>
    <row r="211" spans="1:16" x14ac:dyDescent="0.25">
      <c r="A211" s="12"/>
      <c r="B211" s="12"/>
      <c r="C211" s="18" t="str">
        <f>IF(COUNTA($A211:$B211,$D211:$G211)=0,"",IF(OR($B211="",SUMPRODUCT(--(Parts!$A$2:$A$201=$B211))=0),"n/a",INDEX(Parts!$B$2:$B$201,SUMPRODUCT(MAX((Parts!$A$2:$A$201=$B211)*(ROW(Parts!$A$2:$A$201)-MIN(ROW(Parts!$A$2:$A$201))+1))))))</f>
        <v/>
      </c>
      <c r="D211" s="19"/>
      <c r="E211" s="19"/>
      <c r="F211" s="19"/>
      <c r="G211" s="20"/>
      <c r="H211" s="15" t="str">
        <f>IF(COUNTA($A211:$B211,$D211:$G211)=0,"",IF(OR($A211="",$B211="",NOT(AND(ISNUMBER(G211),N(G211)&gt;=18264,N(G211)&lt;=73050))),"n/a",SUMPRODUCT(((Movements!$B$2:$B$1001="Used")+(Movements!$B$2:$B$1001="Transfer"))*(Movements!$E$2:$E$1001=$A211)*(Movements!$C$2:$C$1001=$B211)*(Movements!$A$2:$A$1001&gt;$G211),Movements!$D$2:$D$1001)))</f>
        <v/>
      </c>
      <c r="I211" s="15" t="str">
        <f>IF(COUNTA($A211:$B211,$D211:$G211)=0,"",IF(OR($A211="",$B211="",NOT(AND(ISNUMBER(G211),N(G211)&gt;=18264,N(G211)&lt;=73050))),"n/a",SUMPRODUCT(((Movements!$B$2:$B$1001="Restock")+(Movements!$B$2:$B$1001="Transfer"))*(Movements!$F$2:$F$1001=$A211)*(Movements!$C$2:$C$1001=$B211)*(Movements!$A$2:$A$1001&gt;$G211),Movements!$D$2:$D$1001)))</f>
        <v/>
      </c>
      <c r="J211" s="21" t="str">
        <f>IF(COUNTA($A211:$B211,$D211:$G211)=0,"",IF(OR(NOT(ISNUMBER($H211)),NOT(ISNUMBER($F211))),"n/a",$F211-$H211+$I211))</f>
        <v/>
      </c>
      <c r="K211" s="21" t="str">
        <f>IF(COUNTA($A211:$B211,$D211:$G211)=0,"",IF(OR(NOT(ISNUMBER($J211)),NOT(ISNUMBER($D211)),NOT(ISNUMBER($E211))),"n/a",IF($J211&lt;=$D211,$E211-$J211,0)))</f>
        <v/>
      </c>
      <c r="L211" s="16" t="str">
        <f>IF(COUNTA($A211:$B211,$D211:$G211)=0,"",IF(OR(NOT(ISNUMBER($J211)),NOT(ISNUMBER($D211)),NOT(ISNUMBER($E211))),"n/a",IF($J211&lt;0,"Check count",IF($J211&lt;=$D211,"Reorder",IF($J211&gt;$E211,"Over max","OK")))))</f>
        <v/>
      </c>
      <c r="M211" s="14" t="str">
        <f>IF(COUNTA($A211:$B211,$D211:$G211)=0,"",IF(OR($B211="",SUMPRODUCT(--(Parts!$A$2:$A$201=$B211))=0),"n/a",INDEX(Parts!$C$2:$C$201,SUMPRODUCT(MAX((Parts!$A$2:$A$201=$B211)*(ROW(Parts!$A$2:$A$201)-MIN(ROW(Parts!$A$2:$A$201))+1))))))</f>
        <v/>
      </c>
      <c r="N211" s="14" t="str">
        <f>IF(COUNTA($A211:$B211,$D211:$G211)=0,"",IF(AND(ISNUMBER($J211),ISNUMBER($M211)),$J211*$M211,"n/a"))</f>
        <v/>
      </c>
      <c r="O211" s="16" t="str">
        <f>IF(COUNTA($A211:$B211,$D211:$G211)=0,"",IF(OR($A211="",$B211="",SUMPRODUCT(--(Vans!$A$2:$A$51=$A211))=0,SUMPRODUCT(--(Parts!$A$2:$A$201=$B211))=0),"Check ID",IF(SUMPRODUCT(('Van Stock'!$A$2:$A$501=$A211)*('Van Stock'!$B$2:$B$501=$B211))&gt;1,"Duplicate line",IF(OR(NOT(AND(ISNUMBER(D211),N(D211)&gt;=0,N(D211)&lt;=10000,INT(N(D211))=N(D211))),NOT(AND(ISNUMBER(E211),N(E211)&gt;=0,N(E211)&lt;=10000,INT(N(E211))=N(E211))),N($D211)&gt;N($E211),NOT(AND(ISNUMBER(F211),N(F211)&gt;=0,N(F211)&lt;=100000,INT(N(F211))=N(F211))),NOT(AND(ISNUMBER(G211),N(G211)&gt;=18264,N(G211)&lt;=73050))),"Check inputs",IF(AND(ISNUMBER($J211),N($J211)&lt;0),"Check count","OK")))))</f>
        <v/>
      </c>
      <c r="P211" s="15" t="str">
        <f>IF(COUNTA($A211:$B211,$D211:$G211)=0,"",IF(OR($A211="",$B211="",NOT(AND(ISNUMBER(G211),N(G211)&gt;=18264,N(G211)&lt;=73050))),"n/a",SUMPRODUCT(((Movements!$B$2:$B$1001="Used"))*(Movements!$E$2:$E$1001=$A211)*(Movements!$C$2:$C$1001=$B211)*(Movements!$A$2:$A$1001&gt;$G211),Movements!$D$2:$D$1001)))</f>
        <v/>
      </c>
    </row>
    <row r="212" spans="1:16" x14ac:dyDescent="0.25">
      <c r="A212" s="12"/>
      <c r="B212" s="12"/>
      <c r="C212" s="18" t="str">
        <f>IF(COUNTA($A212:$B212,$D212:$G212)=0,"",IF(OR($B212="",SUMPRODUCT(--(Parts!$A$2:$A$201=$B212))=0),"n/a",INDEX(Parts!$B$2:$B$201,SUMPRODUCT(MAX((Parts!$A$2:$A$201=$B212)*(ROW(Parts!$A$2:$A$201)-MIN(ROW(Parts!$A$2:$A$201))+1))))))</f>
        <v/>
      </c>
      <c r="D212" s="19"/>
      <c r="E212" s="19"/>
      <c r="F212" s="19"/>
      <c r="G212" s="20"/>
      <c r="H212" s="15" t="str">
        <f>IF(COUNTA($A212:$B212,$D212:$G212)=0,"",IF(OR($A212="",$B212="",NOT(AND(ISNUMBER(G212),N(G212)&gt;=18264,N(G212)&lt;=73050))),"n/a",SUMPRODUCT(((Movements!$B$2:$B$1001="Used")+(Movements!$B$2:$B$1001="Transfer"))*(Movements!$E$2:$E$1001=$A212)*(Movements!$C$2:$C$1001=$B212)*(Movements!$A$2:$A$1001&gt;$G212),Movements!$D$2:$D$1001)))</f>
        <v/>
      </c>
      <c r="I212" s="15" t="str">
        <f>IF(COUNTA($A212:$B212,$D212:$G212)=0,"",IF(OR($A212="",$B212="",NOT(AND(ISNUMBER(G212),N(G212)&gt;=18264,N(G212)&lt;=73050))),"n/a",SUMPRODUCT(((Movements!$B$2:$B$1001="Restock")+(Movements!$B$2:$B$1001="Transfer"))*(Movements!$F$2:$F$1001=$A212)*(Movements!$C$2:$C$1001=$B212)*(Movements!$A$2:$A$1001&gt;$G212),Movements!$D$2:$D$1001)))</f>
        <v/>
      </c>
      <c r="J212" s="21" t="str">
        <f>IF(COUNTA($A212:$B212,$D212:$G212)=0,"",IF(OR(NOT(ISNUMBER($H212)),NOT(ISNUMBER($F212))),"n/a",$F212-$H212+$I212))</f>
        <v/>
      </c>
      <c r="K212" s="21" t="str">
        <f>IF(COUNTA($A212:$B212,$D212:$G212)=0,"",IF(OR(NOT(ISNUMBER($J212)),NOT(ISNUMBER($D212)),NOT(ISNUMBER($E212))),"n/a",IF($J212&lt;=$D212,$E212-$J212,0)))</f>
        <v/>
      </c>
      <c r="L212" s="16" t="str">
        <f>IF(COUNTA($A212:$B212,$D212:$G212)=0,"",IF(OR(NOT(ISNUMBER($J212)),NOT(ISNUMBER($D212)),NOT(ISNUMBER($E212))),"n/a",IF($J212&lt;0,"Check count",IF($J212&lt;=$D212,"Reorder",IF($J212&gt;$E212,"Over max","OK")))))</f>
        <v/>
      </c>
      <c r="M212" s="14" t="str">
        <f>IF(COUNTA($A212:$B212,$D212:$G212)=0,"",IF(OR($B212="",SUMPRODUCT(--(Parts!$A$2:$A$201=$B212))=0),"n/a",INDEX(Parts!$C$2:$C$201,SUMPRODUCT(MAX((Parts!$A$2:$A$201=$B212)*(ROW(Parts!$A$2:$A$201)-MIN(ROW(Parts!$A$2:$A$201))+1))))))</f>
        <v/>
      </c>
      <c r="N212" s="14" t="str">
        <f>IF(COUNTA($A212:$B212,$D212:$G212)=0,"",IF(AND(ISNUMBER($J212),ISNUMBER($M212)),$J212*$M212,"n/a"))</f>
        <v/>
      </c>
      <c r="O212" s="16" t="str">
        <f>IF(COUNTA($A212:$B212,$D212:$G212)=0,"",IF(OR($A212="",$B212="",SUMPRODUCT(--(Vans!$A$2:$A$51=$A212))=0,SUMPRODUCT(--(Parts!$A$2:$A$201=$B212))=0),"Check ID",IF(SUMPRODUCT(('Van Stock'!$A$2:$A$501=$A212)*('Van Stock'!$B$2:$B$501=$B212))&gt;1,"Duplicate line",IF(OR(NOT(AND(ISNUMBER(D212),N(D212)&gt;=0,N(D212)&lt;=10000,INT(N(D212))=N(D212))),NOT(AND(ISNUMBER(E212),N(E212)&gt;=0,N(E212)&lt;=10000,INT(N(E212))=N(E212))),N($D212)&gt;N($E212),NOT(AND(ISNUMBER(F212),N(F212)&gt;=0,N(F212)&lt;=100000,INT(N(F212))=N(F212))),NOT(AND(ISNUMBER(G212),N(G212)&gt;=18264,N(G212)&lt;=73050))),"Check inputs",IF(AND(ISNUMBER($J212),N($J212)&lt;0),"Check count","OK")))))</f>
        <v/>
      </c>
      <c r="P212" s="15" t="str">
        <f>IF(COUNTA($A212:$B212,$D212:$G212)=0,"",IF(OR($A212="",$B212="",NOT(AND(ISNUMBER(G212),N(G212)&gt;=18264,N(G212)&lt;=73050))),"n/a",SUMPRODUCT(((Movements!$B$2:$B$1001="Used"))*(Movements!$E$2:$E$1001=$A212)*(Movements!$C$2:$C$1001=$B212)*(Movements!$A$2:$A$1001&gt;$G212),Movements!$D$2:$D$1001)))</f>
        <v/>
      </c>
    </row>
    <row r="213" spans="1:16" x14ac:dyDescent="0.25">
      <c r="A213" s="12"/>
      <c r="B213" s="12"/>
      <c r="C213" s="18" t="str">
        <f>IF(COUNTA($A213:$B213,$D213:$G213)=0,"",IF(OR($B213="",SUMPRODUCT(--(Parts!$A$2:$A$201=$B213))=0),"n/a",INDEX(Parts!$B$2:$B$201,SUMPRODUCT(MAX((Parts!$A$2:$A$201=$B213)*(ROW(Parts!$A$2:$A$201)-MIN(ROW(Parts!$A$2:$A$201))+1))))))</f>
        <v/>
      </c>
      <c r="D213" s="19"/>
      <c r="E213" s="19"/>
      <c r="F213" s="19"/>
      <c r="G213" s="20"/>
      <c r="H213" s="15" t="str">
        <f>IF(COUNTA($A213:$B213,$D213:$G213)=0,"",IF(OR($A213="",$B213="",NOT(AND(ISNUMBER(G213),N(G213)&gt;=18264,N(G213)&lt;=73050))),"n/a",SUMPRODUCT(((Movements!$B$2:$B$1001="Used")+(Movements!$B$2:$B$1001="Transfer"))*(Movements!$E$2:$E$1001=$A213)*(Movements!$C$2:$C$1001=$B213)*(Movements!$A$2:$A$1001&gt;$G213),Movements!$D$2:$D$1001)))</f>
        <v/>
      </c>
      <c r="I213" s="15" t="str">
        <f>IF(COUNTA($A213:$B213,$D213:$G213)=0,"",IF(OR($A213="",$B213="",NOT(AND(ISNUMBER(G213),N(G213)&gt;=18264,N(G213)&lt;=73050))),"n/a",SUMPRODUCT(((Movements!$B$2:$B$1001="Restock")+(Movements!$B$2:$B$1001="Transfer"))*(Movements!$F$2:$F$1001=$A213)*(Movements!$C$2:$C$1001=$B213)*(Movements!$A$2:$A$1001&gt;$G213),Movements!$D$2:$D$1001)))</f>
        <v/>
      </c>
      <c r="J213" s="21" t="str">
        <f>IF(COUNTA($A213:$B213,$D213:$G213)=0,"",IF(OR(NOT(ISNUMBER($H213)),NOT(ISNUMBER($F213))),"n/a",$F213-$H213+$I213))</f>
        <v/>
      </c>
      <c r="K213" s="21" t="str">
        <f>IF(COUNTA($A213:$B213,$D213:$G213)=0,"",IF(OR(NOT(ISNUMBER($J213)),NOT(ISNUMBER($D213)),NOT(ISNUMBER($E213))),"n/a",IF($J213&lt;=$D213,$E213-$J213,0)))</f>
        <v/>
      </c>
      <c r="L213" s="16" t="str">
        <f>IF(COUNTA($A213:$B213,$D213:$G213)=0,"",IF(OR(NOT(ISNUMBER($J213)),NOT(ISNUMBER($D213)),NOT(ISNUMBER($E213))),"n/a",IF($J213&lt;0,"Check count",IF($J213&lt;=$D213,"Reorder",IF($J213&gt;$E213,"Over max","OK")))))</f>
        <v/>
      </c>
      <c r="M213" s="14" t="str">
        <f>IF(COUNTA($A213:$B213,$D213:$G213)=0,"",IF(OR($B213="",SUMPRODUCT(--(Parts!$A$2:$A$201=$B213))=0),"n/a",INDEX(Parts!$C$2:$C$201,SUMPRODUCT(MAX((Parts!$A$2:$A$201=$B213)*(ROW(Parts!$A$2:$A$201)-MIN(ROW(Parts!$A$2:$A$201))+1))))))</f>
        <v/>
      </c>
      <c r="N213" s="14" t="str">
        <f>IF(COUNTA($A213:$B213,$D213:$G213)=0,"",IF(AND(ISNUMBER($J213),ISNUMBER($M213)),$J213*$M213,"n/a"))</f>
        <v/>
      </c>
      <c r="O213" s="16" t="str">
        <f>IF(COUNTA($A213:$B213,$D213:$G213)=0,"",IF(OR($A213="",$B213="",SUMPRODUCT(--(Vans!$A$2:$A$51=$A213))=0,SUMPRODUCT(--(Parts!$A$2:$A$201=$B213))=0),"Check ID",IF(SUMPRODUCT(('Van Stock'!$A$2:$A$501=$A213)*('Van Stock'!$B$2:$B$501=$B213))&gt;1,"Duplicate line",IF(OR(NOT(AND(ISNUMBER(D213),N(D213)&gt;=0,N(D213)&lt;=10000,INT(N(D213))=N(D213))),NOT(AND(ISNUMBER(E213),N(E213)&gt;=0,N(E213)&lt;=10000,INT(N(E213))=N(E213))),N($D213)&gt;N($E213),NOT(AND(ISNUMBER(F213),N(F213)&gt;=0,N(F213)&lt;=100000,INT(N(F213))=N(F213))),NOT(AND(ISNUMBER(G213),N(G213)&gt;=18264,N(G213)&lt;=73050))),"Check inputs",IF(AND(ISNUMBER($J213),N($J213)&lt;0),"Check count","OK")))))</f>
        <v/>
      </c>
      <c r="P213" s="15" t="str">
        <f>IF(COUNTA($A213:$B213,$D213:$G213)=0,"",IF(OR($A213="",$B213="",NOT(AND(ISNUMBER(G213),N(G213)&gt;=18264,N(G213)&lt;=73050))),"n/a",SUMPRODUCT(((Movements!$B$2:$B$1001="Used"))*(Movements!$E$2:$E$1001=$A213)*(Movements!$C$2:$C$1001=$B213)*(Movements!$A$2:$A$1001&gt;$G213),Movements!$D$2:$D$1001)))</f>
        <v/>
      </c>
    </row>
    <row r="214" spans="1:16" x14ac:dyDescent="0.25">
      <c r="A214" s="12"/>
      <c r="B214" s="12"/>
      <c r="C214" s="18" t="str">
        <f>IF(COUNTA($A214:$B214,$D214:$G214)=0,"",IF(OR($B214="",SUMPRODUCT(--(Parts!$A$2:$A$201=$B214))=0),"n/a",INDEX(Parts!$B$2:$B$201,SUMPRODUCT(MAX((Parts!$A$2:$A$201=$B214)*(ROW(Parts!$A$2:$A$201)-MIN(ROW(Parts!$A$2:$A$201))+1))))))</f>
        <v/>
      </c>
      <c r="D214" s="19"/>
      <c r="E214" s="19"/>
      <c r="F214" s="19"/>
      <c r="G214" s="20"/>
      <c r="H214" s="15" t="str">
        <f>IF(COUNTA($A214:$B214,$D214:$G214)=0,"",IF(OR($A214="",$B214="",NOT(AND(ISNUMBER(G214),N(G214)&gt;=18264,N(G214)&lt;=73050))),"n/a",SUMPRODUCT(((Movements!$B$2:$B$1001="Used")+(Movements!$B$2:$B$1001="Transfer"))*(Movements!$E$2:$E$1001=$A214)*(Movements!$C$2:$C$1001=$B214)*(Movements!$A$2:$A$1001&gt;$G214),Movements!$D$2:$D$1001)))</f>
        <v/>
      </c>
      <c r="I214" s="15" t="str">
        <f>IF(COUNTA($A214:$B214,$D214:$G214)=0,"",IF(OR($A214="",$B214="",NOT(AND(ISNUMBER(G214),N(G214)&gt;=18264,N(G214)&lt;=73050))),"n/a",SUMPRODUCT(((Movements!$B$2:$B$1001="Restock")+(Movements!$B$2:$B$1001="Transfer"))*(Movements!$F$2:$F$1001=$A214)*(Movements!$C$2:$C$1001=$B214)*(Movements!$A$2:$A$1001&gt;$G214),Movements!$D$2:$D$1001)))</f>
        <v/>
      </c>
      <c r="J214" s="21" t="str">
        <f>IF(COUNTA($A214:$B214,$D214:$G214)=0,"",IF(OR(NOT(ISNUMBER($H214)),NOT(ISNUMBER($F214))),"n/a",$F214-$H214+$I214))</f>
        <v/>
      </c>
      <c r="K214" s="21" t="str">
        <f>IF(COUNTA($A214:$B214,$D214:$G214)=0,"",IF(OR(NOT(ISNUMBER($J214)),NOT(ISNUMBER($D214)),NOT(ISNUMBER($E214))),"n/a",IF($J214&lt;=$D214,$E214-$J214,0)))</f>
        <v/>
      </c>
      <c r="L214" s="16" t="str">
        <f>IF(COUNTA($A214:$B214,$D214:$G214)=0,"",IF(OR(NOT(ISNUMBER($J214)),NOT(ISNUMBER($D214)),NOT(ISNUMBER($E214))),"n/a",IF($J214&lt;0,"Check count",IF($J214&lt;=$D214,"Reorder",IF($J214&gt;$E214,"Over max","OK")))))</f>
        <v/>
      </c>
      <c r="M214" s="14" t="str">
        <f>IF(COUNTA($A214:$B214,$D214:$G214)=0,"",IF(OR($B214="",SUMPRODUCT(--(Parts!$A$2:$A$201=$B214))=0),"n/a",INDEX(Parts!$C$2:$C$201,SUMPRODUCT(MAX((Parts!$A$2:$A$201=$B214)*(ROW(Parts!$A$2:$A$201)-MIN(ROW(Parts!$A$2:$A$201))+1))))))</f>
        <v/>
      </c>
      <c r="N214" s="14" t="str">
        <f>IF(COUNTA($A214:$B214,$D214:$G214)=0,"",IF(AND(ISNUMBER($J214),ISNUMBER($M214)),$J214*$M214,"n/a"))</f>
        <v/>
      </c>
      <c r="O214" s="16" t="str">
        <f>IF(COUNTA($A214:$B214,$D214:$G214)=0,"",IF(OR($A214="",$B214="",SUMPRODUCT(--(Vans!$A$2:$A$51=$A214))=0,SUMPRODUCT(--(Parts!$A$2:$A$201=$B214))=0),"Check ID",IF(SUMPRODUCT(('Van Stock'!$A$2:$A$501=$A214)*('Van Stock'!$B$2:$B$501=$B214))&gt;1,"Duplicate line",IF(OR(NOT(AND(ISNUMBER(D214),N(D214)&gt;=0,N(D214)&lt;=10000,INT(N(D214))=N(D214))),NOT(AND(ISNUMBER(E214),N(E214)&gt;=0,N(E214)&lt;=10000,INT(N(E214))=N(E214))),N($D214)&gt;N($E214),NOT(AND(ISNUMBER(F214),N(F214)&gt;=0,N(F214)&lt;=100000,INT(N(F214))=N(F214))),NOT(AND(ISNUMBER(G214),N(G214)&gt;=18264,N(G214)&lt;=73050))),"Check inputs",IF(AND(ISNUMBER($J214),N($J214)&lt;0),"Check count","OK")))))</f>
        <v/>
      </c>
      <c r="P214" s="15" t="str">
        <f>IF(COUNTA($A214:$B214,$D214:$G214)=0,"",IF(OR($A214="",$B214="",NOT(AND(ISNUMBER(G214),N(G214)&gt;=18264,N(G214)&lt;=73050))),"n/a",SUMPRODUCT(((Movements!$B$2:$B$1001="Used"))*(Movements!$E$2:$E$1001=$A214)*(Movements!$C$2:$C$1001=$B214)*(Movements!$A$2:$A$1001&gt;$G214),Movements!$D$2:$D$1001)))</f>
        <v/>
      </c>
    </row>
    <row r="215" spans="1:16" x14ac:dyDescent="0.25">
      <c r="A215" s="12"/>
      <c r="B215" s="12"/>
      <c r="C215" s="18" t="str">
        <f>IF(COUNTA($A215:$B215,$D215:$G215)=0,"",IF(OR($B215="",SUMPRODUCT(--(Parts!$A$2:$A$201=$B215))=0),"n/a",INDEX(Parts!$B$2:$B$201,SUMPRODUCT(MAX((Parts!$A$2:$A$201=$B215)*(ROW(Parts!$A$2:$A$201)-MIN(ROW(Parts!$A$2:$A$201))+1))))))</f>
        <v/>
      </c>
      <c r="D215" s="19"/>
      <c r="E215" s="19"/>
      <c r="F215" s="19"/>
      <c r="G215" s="20"/>
      <c r="H215" s="15" t="str">
        <f>IF(COUNTA($A215:$B215,$D215:$G215)=0,"",IF(OR($A215="",$B215="",NOT(AND(ISNUMBER(G215),N(G215)&gt;=18264,N(G215)&lt;=73050))),"n/a",SUMPRODUCT(((Movements!$B$2:$B$1001="Used")+(Movements!$B$2:$B$1001="Transfer"))*(Movements!$E$2:$E$1001=$A215)*(Movements!$C$2:$C$1001=$B215)*(Movements!$A$2:$A$1001&gt;$G215),Movements!$D$2:$D$1001)))</f>
        <v/>
      </c>
      <c r="I215" s="15" t="str">
        <f>IF(COUNTA($A215:$B215,$D215:$G215)=0,"",IF(OR($A215="",$B215="",NOT(AND(ISNUMBER(G215),N(G215)&gt;=18264,N(G215)&lt;=73050))),"n/a",SUMPRODUCT(((Movements!$B$2:$B$1001="Restock")+(Movements!$B$2:$B$1001="Transfer"))*(Movements!$F$2:$F$1001=$A215)*(Movements!$C$2:$C$1001=$B215)*(Movements!$A$2:$A$1001&gt;$G215),Movements!$D$2:$D$1001)))</f>
        <v/>
      </c>
      <c r="J215" s="21" t="str">
        <f>IF(COUNTA($A215:$B215,$D215:$G215)=0,"",IF(OR(NOT(ISNUMBER($H215)),NOT(ISNUMBER($F215))),"n/a",$F215-$H215+$I215))</f>
        <v/>
      </c>
      <c r="K215" s="21" t="str">
        <f>IF(COUNTA($A215:$B215,$D215:$G215)=0,"",IF(OR(NOT(ISNUMBER($J215)),NOT(ISNUMBER($D215)),NOT(ISNUMBER($E215))),"n/a",IF($J215&lt;=$D215,$E215-$J215,0)))</f>
        <v/>
      </c>
      <c r="L215" s="16" t="str">
        <f>IF(COUNTA($A215:$B215,$D215:$G215)=0,"",IF(OR(NOT(ISNUMBER($J215)),NOT(ISNUMBER($D215)),NOT(ISNUMBER($E215))),"n/a",IF($J215&lt;0,"Check count",IF($J215&lt;=$D215,"Reorder",IF($J215&gt;$E215,"Over max","OK")))))</f>
        <v/>
      </c>
      <c r="M215" s="14" t="str">
        <f>IF(COUNTA($A215:$B215,$D215:$G215)=0,"",IF(OR($B215="",SUMPRODUCT(--(Parts!$A$2:$A$201=$B215))=0),"n/a",INDEX(Parts!$C$2:$C$201,SUMPRODUCT(MAX((Parts!$A$2:$A$201=$B215)*(ROW(Parts!$A$2:$A$201)-MIN(ROW(Parts!$A$2:$A$201))+1))))))</f>
        <v/>
      </c>
      <c r="N215" s="14" t="str">
        <f>IF(COUNTA($A215:$B215,$D215:$G215)=0,"",IF(AND(ISNUMBER($J215),ISNUMBER($M215)),$J215*$M215,"n/a"))</f>
        <v/>
      </c>
      <c r="O215" s="16" t="str">
        <f>IF(COUNTA($A215:$B215,$D215:$G215)=0,"",IF(OR($A215="",$B215="",SUMPRODUCT(--(Vans!$A$2:$A$51=$A215))=0,SUMPRODUCT(--(Parts!$A$2:$A$201=$B215))=0),"Check ID",IF(SUMPRODUCT(('Van Stock'!$A$2:$A$501=$A215)*('Van Stock'!$B$2:$B$501=$B215))&gt;1,"Duplicate line",IF(OR(NOT(AND(ISNUMBER(D215),N(D215)&gt;=0,N(D215)&lt;=10000,INT(N(D215))=N(D215))),NOT(AND(ISNUMBER(E215),N(E215)&gt;=0,N(E215)&lt;=10000,INT(N(E215))=N(E215))),N($D215)&gt;N($E215),NOT(AND(ISNUMBER(F215),N(F215)&gt;=0,N(F215)&lt;=100000,INT(N(F215))=N(F215))),NOT(AND(ISNUMBER(G215),N(G215)&gt;=18264,N(G215)&lt;=73050))),"Check inputs",IF(AND(ISNUMBER($J215),N($J215)&lt;0),"Check count","OK")))))</f>
        <v/>
      </c>
      <c r="P215" s="15" t="str">
        <f>IF(COUNTA($A215:$B215,$D215:$G215)=0,"",IF(OR($A215="",$B215="",NOT(AND(ISNUMBER(G215),N(G215)&gt;=18264,N(G215)&lt;=73050))),"n/a",SUMPRODUCT(((Movements!$B$2:$B$1001="Used"))*(Movements!$E$2:$E$1001=$A215)*(Movements!$C$2:$C$1001=$B215)*(Movements!$A$2:$A$1001&gt;$G215),Movements!$D$2:$D$1001)))</f>
        <v/>
      </c>
    </row>
    <row r="216" spans="1:16" x14ac:dyDescent="0.25">
      <c r="A216" s="12"/>
      <c r="B216" s="12"/>
      <c r="C216" s="18" t="str">
        <f>IF(COUNTA($A216:$B216,$D216:$G216)=0,"",IF(OR($B216="",SUMPRODUCT(--(Parts!$A$2:$A$201=$B216))=0),"n/a",INDEX(Parts!$B$2:$B$201,SUMPRODUCT(MAX((Parts!$A$2:$A$201=$B216)*(ROW(Parts!$A$2:$A$201)-MIN(ROW(Parts!$A$2:$A$201))+1))))))</f>
        <v/>
      </c>
      <c r="D216" s="19"/>
      <c r="E216" s="19"/>
      <c r="F216" s="19"/>
      <c r="G216" s="20"/>
      <c r="H216" s="15" t="str">
        <f>IF(COUNTA($A216:$B216,$D216:$G216)=0,"",IF(OR($A216="",$B216="",NOT(AND(ISNUMBER(G216),N(G216)&gt;=18264,N(G216)&lt;=73050))),"n/a",SUMPRODUCT(((Movements!$B$2:$B$1001="Used")+(Movements!$B$2:$B$1001="Transfer"))*(Movements!$E$2:$E$1001=$A216)*(Movements!$C$2:$C$1001=$B216)*(Movements!$A$2:$A$1001&gt;$G216),Movements!$D$2:$D$1001)))</f>
        <v/>
      </c>
      <c r="I216" s="15" t="str">
        <f>IF(COUNTA($A216:$B216,$D216:$G216)=0,"",IF(OR($A216="",$B216="",NOT(AND(ISNUMBER(G216),N(G216)&gt;=18264,N(G216)&lt;=73050))),"n/a",SUMPRODUCT(((Movements!$B$2:$B$1001="Restock")+(Movements!$B$2:$B$1001="Transfer"))*(Movements!$F$2:$F$1001=$A216)*(Movements!$C$2:$C$1001=$B216)*(Movements!$A$2:$A$1001&gt;$G216),Movements!$D$2:$D$1001)))</f>
        <v/>
      </c>
      <c r="J216" s="21" t="str">
        <f>IF(COUNTA($A216:$B216,$D216:$G216)=0,"",IF(OR(NOT(ISNUMBER($H216)),NOT(ISNUMBER($F216))),"n/a",$F216-$H216+$I216))</f>
        <v/>
      </c>
      <c r="K216" s="21" t="str">
        <f>IF(COUNTA($A216:$B216,$D216:$G216)=0,"",IF(OR(NOT(ISNUMBER($J216)),NOT(ISNUMBER($D216)),NOT(ISNUMBER($E216))),"n/a",IF($J216&lt;=$D216,$E216-$J216,0)))</f>
        <v/>
      </c>
      <c r="L216" s="16" t="str">
        <f>IF(COUNTA($A216:$B216,$D216:$G216)=0,"",IF(OR(NOT(ISNUMBER($J216)),NOT(ISNUMBER($D216)),NOT(ISNUMBER($E216))),"n/a",IF($J216&lt;0,"Check count",IF($J216&lt;=$D216,"Reorder",IF($J216&gt;$E216,"Over max","OK")))))</f>
        <v/>
      </c>
      <c r="M216" s="14" t="str">
        <f>IF(COUNTA($A216:$B216,$D216:$G216)=0,"",IF(OR($B216="",SUMPRODUCT(--(Parts!$A$2:$A$201=$B216))=0),"n/a",INDEX(Parts!$C$2:$C$201,SUMPRODUCT(MAX((Parts!$A$2:$A$201=$B216)*(ROW(Parts!$A$2:$A$201)-MIN(ROW(Parts!$A$2:$A$201))+1))))))</f>
        <v/>
      </c>
      <c r="N216" s="14" t="str">
        <f>IF(COUNTA($A216:$B216,$D216:$G216)=0,"",IF(AND(ISNUMBER($J216),ISNUMBER($M216)),$J216*$M216,"n/a"))</f>
        <v/>
      </c>
      <c r="O216" s="16" t="str">
        <f>IF(COUNTA($A216:$B216,$D216:$G216)=0,"",IF(OR($A216="",$B216="",SUMPRODUCT(--(Vans!$A$2:$A$51=$A216))=0,SUMPRODUCT(--(Parts!$A$2:$A$201=$B216))=0),"Check ID",IF(SUMPRODUCT(('Van Stock'!$A$2:$A$501=$A216)*('Van Stock'!$B$2:$B$501=$B216))&gt;1,"Duplicate line",IF(OR(NOT(AND(ISNUMBER(D216),N(D216)&gt;=0,N(D216)&lt;=10000,INT(N(D216))=N(D216))),NOT(AND(ISNUMBER(E216),N(E216)&gt;=0,N(E216)&lt;=10000,INT(N(E216))=N(E216))),N($D216)&gt;N($E216),NOT(AND(ISNUMBER(F216),N(F216)&gt;=0,N(F216)&lt;=100000,INT(N(F216))=N(F216))),NOT(AND(ISNUMBER(G216),N(G216)&gt;=18264,N(G216)&lt;=73050))),"Check inputs",IF(AND(ISNUMBER($J216),N($J216)&lt;0),"Check count","OK")))))</f>
        <v/>
      </c>
      <c r="P216" s="15" t="str">
        <f>IF(COUNTA($A216:$B216,$D216:$G216)=0,"",IF(OR($A216="",$B216="",NOT(AND(ISNUMBER(G216),N(G216)&gt;=18264,N(G216)&lt;=73050))),"n/a",SUMPRODUCT(((Movements!$B$2:$B$1001="Used"))*(Movements!$E$2:$E$1001=$A216)*(Movements!$C$2:$C$1001=$B216)*(Movements!$A$2:$A$1001&gt;$G216),Movements!$D$2:$D$1001)))</f>
        <v/>
      </c>
    </row>
    <row r="217" spans="1:16" x14ac:dyDescent="0.25">
      <c r="A217" s="12"/>
      <c r="B217" s="12"/>
      <c r="C217" s="18" t="str">
        <f>IF(COUNTA($A217:$B217,$D217:$G217)=0,"",IF(OR($B217="",SUMPRODUCT(--(Parts!$A$2:$A$201=$B217))=0),"n/a",INDEX(Parts!$B$2:$B$201,SUMPRODUCT(MAX((Parts!$A$2:$A$201=$B217)*(ROW(Parts!$A$2:$A$201)-MIN(ROW(Parts!$A$2:$A$201))+1))))))</f>
        <v/>
      </c>
      <c r="D217" s="19"/>
      <c r="E217" s="19"/>
      <c r="F217" s="19"/>
      <c r="G217" s="20"/>
      <c r="H217" s="15" t="str">
        <f>IF(COUNTA($A217:$B217,$D217:$G217)=0,"",IF(OR($A217="",$B217="",NOT(AND(ISNUMBER(G217),N(G217)&gt;=18264,N(G217)&lt;=73050))),"n/a",SUMPRODUCT(((Movements!$B$2:$B$1001="Used")+(Movements!$B$2:$B$1001="Transfer"))*(Movements!$E$2:$E$1001=$A217)*(Movements!$C$2:$C$1001=$B217)*(Movements!$A$2:$A$1001&gt;$G217),Movements!$D$2:$D$1001)))</f>
        <v/>
      </c>
      <c r="I217" s="15" t="str">
        <f>IF(COUNTA($A217:$B217,$D217:$G217)=0,"",IF(OR($A217="",$B217="",NOT(AND(ISNUMBER(G217),N(G217)&gt;=18264,N(G217)&lt;=73050))),"n/a",SUMPRODUCT(((Movements!$B$2:$B$1001="Restock")+(Movements!$B$2:$B$1001="Transfer"))*(Movements!$F$2:$F$1001=$A217)*(Movements!$C$2:$C$1001=$B217)*(Movements!$A$2:$A$1001&gt;$G217),Movements!$D$2:$D$1001)))</f>
        <v/>
      </c>
      <c r="J217" s="21" t="str">
        <f>IF(COUNTA($A217:$B217,$D217:$G217)=0,"",IF(OR(NOT(ISNUMBER($H217)),NOT(ISNUMBER($F217))),"n/a",$F217-$H217+$I217))</f>
        <v/>
      </c>
      <c r="K217" s="21" t="str">
        <f>IF(COUNTA($A217:$B217,$D217:$G217)=0,"",IF(OR(NOT(ISNUMBER($J217)),NOT(ISNUMBER($D217)),NOT(ISNUMBER($E217))),"n/a",IF($J217&lt;=$D217,$E217-$J217,0)))</f>
        <v/>
      </c>
      <c r="L217" s="16" t="str">
        <f>IF(COUNTA($A217:$B217,$D217:$G217)=0,"",IF(OR(NOT(ISNUMBER($J217)),NOT(ISNUMBER($D217)),NOT(ISNUMBER($E217))),"n/a",IF($J217&lt;0,"Check count",IF($J217&lt;=$D217,"Reorder",IF($J217&gt;$E217,"Over max","OK")))))</f>
        <v/>
      </c>
      <c r="M217" s="14" t="str">
        <f>IF(COUNTA($A217:$B217,$D217:$G217)=0,"",IF(OR($B217="",SUMPRODUCT(--(Parts!$A$2:$A$201=$B217))=0),"n/a",INDEX(Parts!$C$2:$C$201,SUMPRODUCT(MAX((Parts!$A$2:$A$201=$B217)*(ROW(Parts!$A$2:$A$201)-MIN(ROW(Parts!$A$2:$A$201))+1))))))</f>
        <v/>
      </c>
      <c r="N217" s="14" t="str">
        <f>IF(COUNTA($A217:$B217,$D217:$G217)=0,"",IF(AND(ISNUMBER($J217),ISNUMBER($M217)),$J217*$M217,"n/a"))</f>
        <v/>
      </c>
      <c r="O217" s="16" t="str">
        <f>IF(COUNTA($A217:$B217,$D217:$G217)=0,"",IF(OR($A217="",$B217="",SUMPRODUCT(--(Vans!$A$2:$A$51=$A217))=0,SUMPRODUCT(--(Parts!$A$2:$A$201=$B217))=0),"Check ID",IF(SUMPRODUCT(('Van Stock'!$A$2:$A$501=$A217)*('Van Stock'!$B$2:$B$501=$B217))&gt;1,"Duplicate line",IF(OR(NOT(AND(ISNUMBER(D217),N(D217)&gt;=0,N(D217)&lt;=10000,INT(N(D217))=N(D217))),NOT(AND(ISNUMBER(E217),N(E217)&gt;=0,N(E217)&lt;=10000,INT(N(E217))=N(E217))),N($D217)&gt;N($E217),NOT(AND(ISNUMBER(F217),N(F217)&gt;=0,N(F217)&lt;=100000,INT(N(F217))=N(F217))),NOT(AND(ISNUMBER(G217),N(G217)&gt;=18264,N(G217)&lt;=73050))),"Check inputs",IF(AND(ISNUMBER($J217),N($J217)&lt;0),"Check count","OK")))))</f>
        <v/>
      </c>
      <c r="P217" s="15" t="str">
        <f>IF(COUNTA($A217:$B217,$D217:$G217)=0,"",IF(OR($A217="",$B217="",NOT(AND(ISNUMBER(G217),N(G217)&gt;=18264,N(G217)&lt;=73050))),"n/a",SUMPRODUCT(((Movements!$B$2:$B$1001="Used"))*(Movements!$E$2:$E$1001=$A217)*(Movements!$C$2:$C$1001=$B217)*(Movements!$A$2:$A$1001&gt;$G217),Movements!$D$2:$D$1001)))</f>
        <v/>
      </c>
    </row>
    <row r="218" spans="1:16" x14ac:dyDescent="0.25">
      <c r="A218" s="12"/>
      <c r="B218" s="12"/>
      <c r="C218" s="18" t="str">
        <f>IF(COUNTA($A218:$B218,$D218:$G218)=0,"",IF(OR($B218="",SUMPRODUCT(--(Parts!$A$2:$A$201=$B218))=0),"n/a",INDEX(Parts!$B$2:$B$201,SUMPRODUCT(MAX((Parts!$A$2:$A$201=$B218)*(ROW(Parts!$A$2:$A$201)-MIN(ROW(Parts!$A$2:$A$201))+1))))))</f>
        <v/>
      </c>
      <c r="D218" s="19"/>
      <c r="E218" s="19"/>
      <c r="F218" s="19"/>
      <c r="G218" s="20"/>
      <c r="H218" s="15" t="str">
        <f>IF(COUNTA($A218:$B218,$D218:$G218)=0,"",IF(OR($A218="",$B218="",NOT(AND(ISNUMBER(G218),N(G218)&gt;=18264,N(G218)&lt;=73050))),"n/a",SUMPRODUCT(((Movements!$B$2:$B$1001="Used")+(Movements!$B$2:$B$1001="Transfer"))*(Movements!$E$2:$E$1001=$A218)*(Movements!$C$2:$C$1001=$B218)*(Movements!$A$2:$A$1001&gt;$G218),Movements!$D$2:$D$1001)))</f>
        <v/>
      </c>
      <c r="I218" s="15" t="str">
        <f>IF(COUNTA($A218:$B218,$D218:$G218)=0,"",IF(OR($A218="",$B218="",NOT(AND(ISNUMBER(G218),N(G218)&gt;=18264,N(G218)&lt;=73050))),"n/a",SUMPRODUCT(((Movements!$B$2:$B$1001="Restock")+(Movements!$B$2:$B$1001="Transfer"))*(Movements!$F$2:$F$1001=$A218)*(Movements!$C$2:$C$1001=$B218)*(Movements!$A$2:$A$1001&gt;$G218),Movements!$D$2:$D$1001)))</f>
        <v/>
      </c>
      <c r="J218" s="21" t="str">
        <f>IF(COUNTA($A218:$B218,$D218:$G218)=0,"",IF(OR(NOT(ISNUMBER($H218)),NOT(ISNUMBER($F218))),"n/a",$F218-$H218+$I218))</f>
        <v/>
      </c>
      <c r="K218" s="21" t="str">
        <f>IF(COUNTA($A218:$B218,$D218:$G218)=0,"",IF(OR(NOT(ISNUMBER($J218)),NOT(ISNUMBER($D218)),NOT(ISNUMBER($E218))),"n/a",IF($J218&lt;=$D218,$E218-$J218,0)))</f>
        <v/>
      </c>
      <c r="L218" s="16" t="str">
        <f>IF(COUNTA($A218:$B218,$D218:$G218)=0,"",IF(OR(NOT(ISNUMBER($J218)),NOT(ISNUMBER($D218)),NOT(ISNUMBER($E218))),"n/a",IF($J218&lt;0,"Check count",IF($J218&lt;=$D218,"Reorder",IF($J218&gt;$E218,"Over max","OK")))))</f>
        <v/>
      </c>
      <c r="M218" s="14" t="str">
        <f>IF(COUNTA($A218:$B218,$D218:$G218)=0,"",IF(OR($B218="",SUMPRODUCT(--(Parts!$A$2:$A$201=$B218))=0),"n/a",INDEX(Parts!$C$2:$C$201,SUMPRODUCT(MAX((Parts!$A$2:$A$201=$B218)*(ROW(Parts!$A$2:$A$201)-MIN(ROW(Parts!$A$2:$A$201))+1))))))</f>
        <v/>
      </c>
      <c r="N218" s="14" t="str">
        <f>IF(COUNTA($A218:$B218,$D218:$G218)=0,"",IF(AND(ISNUMBER($J218),ISNUMBER($M218)),$J218*$M218,"n/a"))</f>
        <v/>
      </c>
      <c r="O218" s="16" t="str">
        <f>IF(COUNTA($A218:$B218,$D218:$G218)=0,"",IF(OR($A218="",$B218="",SUMPRODUCT(--(Vans!$A$2:$A$51=$A218))=0,SUMPRODUCT(--(Parts!$A$2:$A$201=$B218))=0),"Check ID",IF(SUMPRODUCT(('Van Stock'!$A$2:$A$501=$A218)*('Van Stock'!$B$2:$B$501=$B218))&gt;1,"Duplicate line",IF(OR(NOT(AND(ISNUMBER(D218),N(D218)&gt;=0,N(D218)&lt;=10000,INT(N(D218))=N(D218))),NOT(AND(ISNUMBER(E218),N(E218)&gt;=0,N(E218)&lt;=10000,INT(N(E218))=N(E218))),N($D218)&gt;N($E218),NOT(AND(ISNUMBER(F218),N(F218)&gt;=0,N(F218)&lt;=100000,INT(N(F218))=N(F218))),NOT(AND(ISNUMBER(G218),N(G218)&gt;=18264,N(G218)&lt;=73050))),"Check inputs",IF(AND(ISNUMBER($J218),N($J218)&lt;0),"Check count","OK")))))</f>
        <v/>
      </c>
      <c r="P218" s="15" t="str">
        <f>IF(COUNTA($A218:$B218,$D218:$G218)=0,"",IF(OR($A218="",$B218="",NOT(AND(ISNUMBER(G218),N(G218)&gt;=18264,N(G218)&lt;=73050))),"n/a",SUMPRODUCT(((Movements!$B$2:$B$1001="Used"))*(Movements!$E$2:$E$1001=$A218)*(Movements!$C$2:$C$1001=$B218)*(Movements!$A$2:$A$1001&gt;$G218),Movements!$D$2:$D$1001)))</f>
        <v/>
      </c>
    </row>
    <row r="219" spans="1:16" x14ac:dyDescent="0.25">
      <c r="A219" s="12"/>
      <c r="B219" s="12"/>
      <c r="C219" s="18" t="str">
        <f>IF(COUNTA($A219:$B219,$D219:$G219)=0,"",IF(OR($B219="",SUMPRODUCT(--(Parts!$A$2:$A$201=$B219))=0),"n/a",INDEX(Parts!$B$2:$B$201,SUMPRODUCT(MAX((Parts!$A$2:$A$201=$B219)*(ROW(Parts!$A$2:$A$201)-MIN(ROW(Parts!$A$2:$A$201))+1))))))</f>
        <v/>
      </c>
      <c r="D219" s="19"/>
      <c r="E219" s="19"/>
      <c r="F219" s="19"/>
      <c r="G219" s="20"/>
      <c r="H219" s="15" t="str">
        <f>IF(COUNTA($A219:$B219,$D219:$G219)=0,"",IF(OR($A219="",$B219="",NOT(AND(ISNUMBER(G219),N(G219)&gt;=18264,N(G219)&lt;=73050))),"n/a",SUMPRODUCT(((Movements!$B$2:$B$1001="Used")+(Movements!$B$2:$B$1001="Transfer"))*(Movements!$E$2:$E$1001=$A219)*(Movements!$C$2:$C$1001=$B219)*(Movements!$A$2:$A$1001&gt;$G219),Movements!$D$2:$D$1001)))</f>
        <v/>
      </c>
      <c r="I219" s="15" t="str">
        <f>IF(COUNTA($A219:$B219,$D219:$G219)=0,"",IF(OR($A219="",$B219="",NOT(AND(ISNUMBER(G219),N(G219)&gt;=18264,N(G219)&lt;=73050))),"n/a",SUMPRODUCT(((Movements!$B$2:$B$1001="Restock")+(Movements!$B$2:$B$1001="Transfer"))*(Movements!$F$2:$F$1001=$A219)*(Movements!$C$2:$C$1001=$B219)*(Movements!$A$2:$A$1001&gt;$G219),Movements!$D$2:$D$1001)))</f>
        <v/>
      </c>
      <c r="J219" s="21" t="str">
        <f>IF(COUNTA($A219:$B219,$D219:$G219)=0,"",IF(OR(NOT(ISNUMBER($H219)),NOT(ISNUMBER($F219))),"n/a",$F219-$H219+$I219))</f>
        <v/>
      </c>
      <c r="K219" s="21" t="str">
        <f>IF(COUNTA($A219:$B219,$D219:$G219)=0,"",IF(OR(NOT(ISNUMBER($J219)),NOT(ISNUMBER($D219)),NOT(ISNUMBER($E219))),"n/a",IF($J219&lt;=$D219,$E219-$J219,0)))</f>
        <v/>
      </c>
      <c r="L219" s="16" t="str">
        <f>IF(COUNTA($A219:$B219,$D219:$G219)=0,"",IF(OR(NOT(ISNUMBER($J219)),NOT(ISNUMBER($D219)),NOT(ISNUMBER($E219))),"n/a",IF($J219&lt;0,"Check count",IF($J219&lt;=$D219,"Reorder",IF($J219&gt;$E219,"Over max","OK")))))</f>
        <v/>
      </c>
      <c r="M219" s="14" t="str">
        <f>IF(COUNTA($A219:$B219,$D219:$G219)=0,"",IF(OR($B219="",SUMPRODUCT(--(Parts!$A$2:$A$201=$B219))=0),"n/a",INDEX(Parts!$C$2:$C$201,SUMPRODUCT(MAX((Parts!$A$2:$A$201=$B219)*(ROW(Parts!$A$2:$A$201)-MIN(ROW(Parts!$A$2:$A$201))+1))))))</f>
        <v/>
      </c>
      <c r="N219" s="14" t="str">
        <f>IF(COUNTA($A219:$B219,$D219:$G219)=0,"",IF(AND(ISNUMBER($J219),ISNUMBER($M219)),$J219*$M219,"n/a"))</f>
        <v/>
      </c>
      <c r="O219" s="16" t="str">
        <f>IF(COUNTA($A219:$B219,$D219:$G219)=0,"",IF(OR($A219="",$B219="",SUMPRODUCT(--(Vans!$A$2:$A$51=$A219))=0,SUMPRODUCT(--(Parts!$A$2:$A$201=$B219))=0),"Check ID",IF(SUMPRODUCT(('Van Stock'!$A$2:$A$501=$A219)*('Van Stock'!$B$2:$B$501=$B219))&gt;1,"Duplicate line",IF(OR(NOT(AND(ISNUMBER(D219),N(D219)&gt;=0,N(D219)&lt;=10000,INT(N(D219))=N(D219))),NOT(AND(ISNUMBER(E219),N(E219)&gt;=0,N(E219)&lt;=10000,INT(N(E219))=N(E219))),N($D219)&gt;N($E219),NOT(AND(ISNUMBER(F219),N(F219)&gt;=0,N(F219)&lt;=100000,INT(N(F219))=N(F219))),NOT(AND(ISNUMBER(G219),N(G219)&gt;=18264,N(G219)&lt;=73050))),"Check inputs",IF(AND(ISNUMBER($J219),N($J219)&lt;0),"Check count","OK")))))</f>
        <v/>
      </c>
      <c r="P219" s="15" t="str">
        <f>IF(COUNTA($A219:$B219,$D219:$G219)=0,"",IF(OR($A219="",$B219="",NOT(AND(ISNUMBER(G219),N(G219)&gt;=18264,N(G219)&lt;=73050))),"n/a",SUMPRODUCT(((Movements!$B$2:$B$1001="Used"))*(Movements!$E$2:$E$1001=$A219)*(Movements!$C$2:$C$1001=$B219)*(Movements!$A$2:$A$1001&gt;$G219),Movements!$D$2:$D$1001)))</f>
        <v/>
      </c>
    </row>
    <row r="220" spans="1:16" x14ac:dyDescent="0.25">
      <c r="A220" s="12"/>
      <c r="B220" s="12"/>
      <c r="C220" s="18" t="str">
        <f>IF(COUNTA($A220:$B220,$D220:$G220)=0,"",IF(OR($B220="",SUMPRODUCT(--(Parts!$A$2:$A$201=$B220))=0),"n/a",INDEX(Parts!$B$2:$B$201,SUMPRODUCT(MAX((Parts!$A$2:$A$201=$B220)*(ROW(Parts!$A$2:$A$201)-MIN(ROW(Parts!$A$2:$A$201))+1))))))</f>
        <v/>
      </c>
      <c r="D220" s="19"/>
      <c r="E220" s="19"/>
      <c r="F220" s="19"/>
      <c r="G220" s="20"/>
      <c r="H220" s="15" t="str">
        <f>IF(COUNTA($A220:$B220,$D220:$G220)=0,"",IF(OR($A220="",$B220="",NOT(AND(ISNUMBER(G220),N(G220)&gt;=18264,N(G220)&lt;=73050))),"n/a",SUMPRODUCT(((Movements!$B$2:$B$1001="Used")+(Movements!$B$2:$B$1001="Transfer"))*(Movements!$E$2:$E$1001=$A220)*(Movements!$C$2:$C$1001=$B220)*(Movements!$A$2:$A$1001&gt;$G220),Movements!$D$2:$D$1001)))</f>
        <v/>
      </c>
      <c r="I220" s="15" t="str">
        <f>IF(COUNTA($A220:$B220,$D220:$G220)=0,"",IF(OR($A220="",$B220="",NOT(AND(ISNUMBER(G220),N(G220)&gt;=18264,N(G220)&lt;=73050))),"n/a",SUMPRODUCT(((Movements!$B$2:$B$1001="Restock")+(Movements!$B$2:$B$1001="Transfer"))*(Movements!$F$2:$F$1001=$A220)*(Movements!$C$2:$C$1001=$B220)*(Movements!$A$2:$A$1001&gt;$G220),Movements!$D$2:$D$1001)))</f>
        <v/>
      </c>
      <c r="J220" s="21" t="str">
        <f>IF(COUNTA($A220:$B220,$D220:$G220)=0,"",IF(OR(NOT(ISNUMBER($H220)),NOT(ISNUMBER($F220))),"n/a",$F220-$H220+$I220))</f>
        <v/>
      </c>
      <c r="K220" s="21" t="str">
        <f>IF(COUNTA($A220:$B220,$D220:$G220)=0,"",IF(OR(NOT(ISNUMBER($J220)),NOT(ISNUMBER($D220)),NOT(ISNUMBER($E220))),"n/a",IF($J220&lt;=$D220,$E220-$J220,0)))</f>
        <v/>
      </c>
      <c r="L220" s="16" t="str">
        <f>IF(COUNTA($A220:$B220,$D220:$G220)=0,"",IF(OR(NOT(ISNUMBER($J220)),NOT(ISNUMBER($D220)),NOT(ISNUMBER($E220))),"n/a",IF($J220&lt;0,"Check count",IF($J220&lt;=$D220,"Reorder",IF($J220&gt;$E220,"Over max","OK")))))</f>
        <v/>
      </c>
      <c r="M220" s="14" t="str">
        <f>IF(COUNTA($A220:$B220,$D220:$G220)=0,"",IF(OR($B220="",SUMPRODUCT(--(Parts!$A$2:$A$201=$B220))=0),"n/a",INDEX(Parts!$C$2:$C$201,SUMPRODUCT(MAX((Parts!$A$2:$A$201=$B220)*(ROW(Parts!$A$2:$A$201)-MIN(ROW(Parts!$A$2:$A$201))+1))))))</f>
        <v/>
      </c>
      <c r="N220" s="14" t="str">
        <f>IF(COUNTA($A220:$B220,$D220:$G220)=0,"",IF(AND(ISNUMBER($J220),ISNUMBER($M220)),$J220*$M220,"n/a"))</f>
        <v/>
      </c>
      <c r="O220" s="16" t="str">
        <f>IF(COUNTA($A220:$B220,$D220:$G220)=0,"",IF(OR($A220="",$B220="",SUMPRODUCT(--(Vans!$A$2:$A$51=$A220))=0,SUMPRODUCT(--(Parts!$A$2:$A$201=$B220))=0),"Check ID",IF(SUMPRODUCT(('Van Stock'!$A$2:$A$501=$A220)*('Van Stock'!$B$2:$B$501=$B220))&gt;1,"Duplicate line",IF(OR(NOT(AND(ISNUMBER(D220),N(D220)&gt;=0,N(D220)&lt;=10000,INT(N(D220))=N(D220))),NOT(AND(ISNUMBER(E220),N(E220)&gt;=0,N(E220)&lt;=10000,INT(N(E220))=N(E220))),N($D220)&gt;N($E220),NOT(AND(ISNUMBER(F220),N(F220)&gt;=0,N(F220)&lt;=100000,INT(N(F220))=N(F220))),NOT(AND(ISNUMBER(G220),N(G220)&gt;=18264,N(G220)&lt;=73050))),"Check inputs",IF(AND(ISNUMBER($J220),N($J220)&lt;0),"Check count","OK")))))</f>
        <v/>
      </c>
      <c r="P220" s="15" t="str">
        <f>IF(COUNTA($A220:$B220,$D220:$G220)=0,"",IF(OR($A220="",$B220="",NOT(AND(ISNUMBER(G220),N(G220)&gt;=18264,N(G220)&lt;=73050))),"n/a",SUMPRODUCT(((Movements!$B$2:$B$1001="Used"))*(Movements!$E$2:$E$1001=$A220)*(Movements!$C$2:$C$1001=$B220)*(Movements!$A$2:$A$1001&gt;$G220),Movements!$D$2:$D$1001)))</f>
        <v/>
      </c>
    </row>
    <row r="221" spans="1:16" x14ac:dyDescent="0.25">
      <c r="A221" s="12"/>
      <c r="B221" s="12"/>
      <c r="C221" s="18" t="str">
        <f>IF(COUNTA($A221:$B221,$D221:$G221)=0,"",IF(OR($B221="",SUMPRODUCT(--(Parts!$A$2:$A$201=$B221))=0),"n/a",INDEX(Parts!$B$2:$B$201,SUMPRODUCT(MAX((Parts!$A$2:$A$201=$B221)*(ROW(Parts!$A$2:$A$201)-MIN(ROW(Parts!$A$2:$A$201))+1))))))</f>
        <v/>
      </c>
      <c r="D221" s="19"/>
      <c r="E221" s="19"/>
      <c r="F221" s="19"/>
      <c r="G221" s="20"/>
      <c r="H221" s="15" t="str">
        <f>IF(COUNTA($A221:$B221,$D221:$G221)=0,"",IF(OR($A221="",$B221="",NOT(AND(ISNUMBER(G221),N(G221)&gt;=18264,N(G221)&lt;=73050))),"n/a",SUMPRODUCT(((Movements!$B$2:$B$1001="Used")+(Movements!$B$2:$B$1001="Transfer"))*(Movements!$E$2:$E$1001=$A221)*(Movements!$C$2:$C$1001=$B221)*(Movements!$A$2:$A$1001&gt;$G221),Movements!$D$2:$D$1001)))</f>
        <v/>
      </c>
      <c r="I221" s="15" t="str">
        <f>IF(COUNTA($A221:$B221,$D221:$G221)=0,"",IF(OR($A221="",$B221="",NOT(AND(ISNUMBER(G221),N(G221)&gt;=18264,N(G221)&lt;=73050))),"n/a",SUMPRODUCT(((Movements!$B$2:$B$1001="Restock")+(Movements!$B$2:$B$1001="Transfer"))*(Movements!$F$2:$F$1001=$A221)*(Movements!$C$2:$C$1001=$B221)*(Movements!$A$2:$A$1001&gt;$G221),Movements!$D$2:$D$1001)))</f>
        <v/>
      </c>
      <c r="J221" s="21" t="str">
        <f>IF(COUNTA($A221:$B221,$D221:$G221)=0,"",IF(OR(NOT(ISNUMBER($H221)),NOT(ISNUMBER($F221))),"n/a",$F221-$H221+$I221))</f>
        <v/>
      </c>
      <c r="K221" s="21" t="str">
        <f>IF(COUNTA($A221:$B221,$D221:$G221)=0,"",IF(OR(NOT(ISNUMBER($J221)),NOT(ISNUMBER($D221)),NOT(ISNUMBER($E221))),"n/a",IF($J221&lt;=$D221,$E221-$J221,0)))</f>
        <v/>
      </c>
      <c r="L221" s="16" t="str">
        <f>IF(COUNTA($A221:$B221,$D221:$G221)=0,"",IF(OR(NOT(ISNUMBER($J221)),NOT(ISNUMBER($D221)),NOT(ISNUMBER($E221))),"n/a",IF($J221&lt;0,"Check count",IF($J221&lt;=$D221,"Reorder",IF($J221&gt;$E221,"Over max","OK")))))</f>
        <v/>
      </c>
      <c r="M221" s="14" t="str">
        <f>IF(COUNTA($A221:$B221,$D221:$G221)=0,"",IF(OR($B221="",SUMPRODUCT(--(Parts!$A$2:$A$201=$B221))=0),"n/a",INDEX(Parts!$C$2:$C$201,SUMPRODUCT(MAX((Parts!$A$2:$A$201=$B221)*(ROW(Parts!$A$2:$A$201)-MIN(ROW(Parts!$A$2:$A$201))+1))))))</f>
        <v/>
      </c>
      <c r="N221" s="14" t="str">
        <f>IF(COUNTA($A221:$B221,$D221:$G221)=0,"",IF(AND(ISNUMBER($J221),ISNUMBER($M221)),$J221*$M221,"n/a"))</f>
        <v/>
      </c>
      <c r="O221" s="16" t="str">
        <f>IF(COUNTA($A221:$B221,$D221:$G221)=0,"",IF(OR($A221="",$B221="",SUMPRODUCT(--(Vans!$A$2:$A$51=$A221))=0,SUMPRODUCT(--(Parts!$A$2:$A$201=$B221))=0),"Check ID",IF(SUMPRODUCT(('Van Stock'!$A$2:$A$501=$A221)*('Van Stock'!$B$2:$B$501=$B221))&gt;1,"Duplicate line",IF(OR(NOT(AND(ISNUMBER(D221),N(D221)&gt;=0,N(D221)&lt;=10000,INT(N(D221))=N(D221))),NOT(AND(ISNUMBER(E221),N(E221)&gt;=0,N(E221)&lt;=10000,INT(N(E221))=N(E221))),N($D221)&gt;N($E221),NOT(AND(ISNUMBER(F221),N(F221)&gt;=0,N(F221)&lt;=100000,INT(N(F221))=N(F221))),NOT(AND(ISNUMBER(G221),N(G221)&gt;=18264,N(G221)&lt;=73050))),"Check inputs",IF(AND(ISNUMBER($J221),N($J221)&lt;0),"Check count","OK")))))</f>
        <v/>
      </c>
      <c r="P221" s="15" t="str">
        <f>IF(COUNTA($A221:$B221,$D221:$G221)=0,"",IF(OR($A221="",$B221="",NOT(AND(ISNUMBER(G221),N(G221)&gt;=18264,N(G221)&lt;=73050))),"n/a",SUMPRODUCT(((Movements!$B$2:$B$1001="Used"))*(Movements!$E$2:$E$1001=$A221)*(Movements!$C$2:$C$1001=$B221)*(Movements!$A$2:$A$1001&gt;$G221),Movements!$D$2:$D$1001)))</f>
        <v/>
      </c>
    </row>
    <row r="222" spans="1:16" x14ac:dyDescent="0.25">
      <c r="A222" s="12"/>
      <c r="B222" s="12"/>
      <c r="C222" s="18" t="str">
        <f>IF(COUNTA($A222:$B222,$D222:$G222)=0,"",IF(OR($B222="",SUMPRODUCT(--(Parts!$A$2:$A$201=$B222))=0),"n/a",INDEX(Parts!$B$2:$B$201,SUMPRODUCT(MAX((Parts!$A$2:$A$201=$B222)*(ROW(Parts!$A$2:$A$201)-MIN(ROW(Parts!$A$2:$A$201))+1))))))</f>
        <v/>
      </c>
      <c r="D222" s="19"/>
      <c r="E222" s="19"/>
      <c r="F222" s="19"/>
      <c r="G222" s="20"/>
      <c r="H222" s="15" t="str">
        <f>IF(COUNTA($A222:$B222,$D222:$G222)=0,"",IF(OR($A222="",$B222="",NOT(AND(ISNUMBER(G222),N(G222)&gt;=18264,N(G222)&lt;=73050))),"n/a",SUMPRODUCT(((Movements!$B$2:$B$1001="Used")+(Movements!$B$2:$B$1001="Transfer"))*(Movements!$E$2:$E$1001=$A222)*(Movements!$C$2:$C$1001=$B222)*(Movements!$A$2:$A$1001&gt;$G222),Movements!$D$2:$D$1001)))</f>
        <v/>
      </c>
      <c r="I222" s="15" t="str">
        <f>IF(COUNTA($A222:$B222,$D222:$G222)=0,"",IF(OR($A222="",$B222="",NOT(AND(ISNUMBER(G222),N(G222)&gt;=18264,N(G222)&lt;=73050))),"n/a",SUMPRODUCT(((Movements!$B$2:$B$1001="Restock")+(Movements!$B$2:$B$1001="Transfer"))*(Movements!$F$2:$F$1001=$A222)*(Movements!$C$2:$C$1001=$B222)*(Movements!$A$2:$A$1001&gt;$G222),Movements!$D$2:$D$1001)))</f>
        <v/>
      </c>
      <c r="J222" s="21" t="str">
        <f>IF(COUNTA($A222:$B222,$D222:$G222)=0,"",IF(OR(NOT(ISNUMBER($H222)),NOT(ISNUMBER($F222))),"n/a",$F222-$H222+$I222))</f>
        <v/>
      </c>
      <c r="K222" s="21" t="str">
        <f>IF(COUNTA($A222:$B222,$D222:$G222)=0,"",IF(OR(NOT(ISNUMBER($J222)),NOT(ISNUMBER($D222)),NOT(ISNUMBER($E222))),"n/a",IF($J222&lt;=$D222,$E222-$J222,0)))</f>
        <v/>
      </c>
      <c r="L222" s="16" t="str">
        <f>IF(COUNTA($A222:$B222,$D222:$G222)=0,"",IF(OR(NOT(ISNUMBER($J222)),NOT(ISNUMBER($D222)),NOT(ISNUMBER($E222))),"n/a",IF($J222&lt;0,"Check count",IF($J222&lt;=$D222,"Reorder",IF($J222&gt;$E222,"Over max","OK")))))</f>
        <v/>
      </c>
      <c r="M222" s="14" t="str">
        <f>IF(COUNTA($A222:$B222,$D222:$G222)=0,"",IF(OR($B222="",SUMPRODUCT(--(Parts!$A$2:$A$201=$B222))=0),"n/a",INDEX(Parts!$C$2:$C$201,SUMPRODUCT(MAX((Parts!$A$2:$A$201=$B222)*(ROW(Parts!$A$2:$A$201)-MIN(ROW(Parts!$A$2:$A$201))+1))))))</f>
        <v/>
      </c>
      <c r="N222" s="14" t="str">
        <f>IF(COUNTA($A222:$B222,$D222:$G222)=0,"",IF(AND(ISNUMBER($J222),ISNUMBER($M222)),$J222*$M222,"n/a"))</f>
        <v/>
      </c>
      <c r="O222" s="16" t="str">
        <f>IF(COUNTA($A222:$B222,$D222:$G222)=0,"",IF(OR($A222="",$B222="",SUMPRODUCT(--(Vans!$A$2:$A$51=$A222))=0,SUMPRODUCT(--(Parts!$A$2:$A$201=$B222))=0),"Check ID",IF(SUMPRODUCT(('Van Stock'!$A$2:$A$501=$A222)*('Van Stock'!$B$2:$B$501=$B222))&gt;1,"Duplicate line",IF(OR(NOT(AND(ISNUMBER(D222),N(D222)&gt;=0,N(D222)&lt;=10000,INT(N(D222))=N(D222))),NOT(AND(ISNUMBER(E222),N(E222)&gt;=0,N(E222)&lt;=10000,INT(N(E222))=N(E222))),N($D222)&gt;N($E222),NOT(AND(ISNUMBER(F222),N(F222)&gt;=0,N(F222)&lt;=100000,INT(N(F222))=N(F222))),NOT(AND(ISNUMBER(G222),N(G222)&gt;=18264,N(G222)&lt;=73050))),"Check inputs",IF(AND(ISNUMBER($J222),N($J222)&lt;0),"Check count","OK")))))</f>
        <v/>
      </c>
      <c r="P222" s="15" t="str">
        <f>IF(COUNTA($A222:$B222,$D222:$G222)=0,"",IF(OR($A222="",$B222="",NOT(AND(ISNUMBER(G222),N(G222)&gt;=18264,N(G222)&lt;=73050))),"n/a",SUMPRODUCT(((Movements!$B$2:$B$1001="Used"))*(Movements!$E$2:$E$1001=$A222)*(Movements!$C$2:$C$1001=$B222)*(Movements!$A$2:$A$1001&gt;$G222),Movements!$D$2:$D$1001)))</f>
        <v/>
      </c>
    </row>
    <row r="223" spans="1:16" x14ac:dyDescent="0.25">
      <c r="A223" s="12"/>
      <c r="B223" s="12"/>
      <c r="C223" s="18" t="str">
        <f>IF(COUNTA($A223:$B223,$D223:$G223)=0,"",IF(OR($B223="",SUMPRODUCT(--(Parts!$A$2:$A$201=$B223))=0),"n/a",INDEX(Parts!$B$2:$B$201,SUMPRODUCT(MAX((Parts!$A$2:$A$201=$B223)*(ROW(Parts!$A$2:$A$201)-MIN(ROW(Parts!$A$2:$A$201))+1))))))</f>
        <v/>
      </c>
      <c r="D223" s="19"/>
      <c r="E223" s="19"/>
      <c r="F223" s="19"/>
      <c r="G223" s="20"/>
      <c r="H223" s="15" t="str">
        <f>IF(COUNTA($A223:$B223,$D223:$G223)=0,"",IF(OR($A223="",$B223="",NOT(AND(ISNUMBER(G223),N(G223)&gt;=18264,N(G223)&lt;=73050))),"n/a",SUMPRODUCT(((Movements!$B$2:$B$1001="Used")+(Movements!$B$2:$B$1001="Transfer"))*(Movements!$E$2:$E$1001=$A223)*(Movements!$C$2:$C$1001=$B223)*(Movements!$A$2:$A$1001&gt;$G223),Movements!$D$2:$D$1001)))</f>
        <v/>
      </c>
      <c r="I223" s="15" t="str">
        <f>IF(COUNTA($A223:$B223,$D223:$G223)=0,"",IF(OR($A223="",$B223="",NOT(AND(ISNUMBER(G223),N(G223)&gt;=18264,N(G223)&lt;=73050))),"n/a",SUMPRODUCT(((Movements!$B$2:$B$1001="Restock")+(Movements!$B$2:$B$1001="Transfer"))*(Movements!$F$2:$F$1001=$A223)*(Movements!$C$2:$C$1001=$B223)*(Movements!$A$2:$A$1001&gt;$G223),Movements!$D$2:$D$1001)))</f>
        <v/>
      </c>
      <c r="J223" s="21" t="str">
        <f>IF(COUNTA($A223:$B223,$D223:$G223)=0,"",IF(OR(NOT(ISNUMBER($H223)),NOT(ISNUMBER($F223))),"n/a",$F223-$H223+$I223))</f>
        <v/>
      </c>
      <c r="K223" s="21" t="str">
        <f>IF(COUNTA($A223:$B223,$D223:$G223)=0,"",IF(OR(NOT(ISNUMBER($J223)),NOT(ISNUMBER($D223)),NOT(ISNUMBER($E223))),"n/a",IF($J223&lt;=$D223,$E223-$J223,0)))</f>
        <v/>
      </c>
      <c r="L223" s="16" t="str">
        <f>IF(COUNTA($A223:$B223,$D223:$G223)=0,"",IF(OR(NOT(ISNUMBER($J223)),NOT(ISNUMBER($D223)),NOT(ISNUMBER($E223))),"n/a",IF($J223&lt;0,"Check count",IF($J223&lt;=$D223,"Reorder",IF($J223&gt;$E223,"Over max","OK")))))</f>
        <v/>
      </c>
      <c r="M223" s="14" t="str">
        <f>IF(COUNTA($A223:$B223,$D223:$G223)=0,"",IF(OR($B223="",SUMPRODUCT(--(Parts!$A$2:$A$201=$B223))=0),"n/a",INDEX(Parts!$C$2:$C$201,SUMPRODUCT(MAX((Parts!$A$2:$A$201=$B223)*(ROW(Parts!$A$2:$A$201)-MIN(ROW(Parts!$A$2:$A$201))+1))))))</f>
        <v/>
      </c>
      <c r="N223" s="14" t="str">
        <f>IF(COUNTA($A223:$B223,$D223:$G223)=0,"",IF(AND(ISNUMBER($J223),ISNUMBER($M223)),$J223*$M223,"n/a"))</f>
        <v/>
      </c>
      <c r="O223" s="16" t="str">
        <f>IF(COUNTA($A223:$B223,$D223:$G223)=0,"",IF(OR($A223="",$B223="",SUMPRODUCT(--(Vans!$A$2:$A$51=$A223))=0,SUMPRODUCT(--(Parts!$A$2:$A$201=$B223))=0),"Check ID",IF(SUMPRODUCT(('Van Stock'!$A$2:$A$501=$A223)*('Van Stock'!$B$2:$B$501=$B223))&gt;1,"Duplicate line",IF(OR(NOT(AND(ISNUMBER(D223),N(D223)&gt;=0,N(D223)&lt;=10000,INT(N(D223))=N(D223))),NOT(AND(ISNUMBER(E223),N(E223)&gt;=0,N(E223)&lt;=10000,INT(N(E223))=N(E223))),N($D223)&gt;N($E223),NOT(AND(ISNUMBER(F223),N(F223)&gt;=0,N(F223)&lt;=100000,INT(N(F223))=N(F223))),NOT(AND(ISNUMBER(G223),N(G223)&gt;=18264,N(G223)&lt;=73050))),"Check inputs",IF(AND(ISNUMBER($J223),N($J223)&lt;0),"Check count","OK")))))</f>
        <v/>
      </c>
      <c r="P223" s="15" t="str">
        <f>IF(COUNTA($A223:$B223,$D223:$G223)=0,"",IF(OR($A223="",$B223="",NOT(AND(ISNUMBER(G223),N(G223)&gt;=18264,N(G223)&lt;=73050))),"n/a",SUMPRODUCT(((Movements!$B$2:$B$1001="Used"))*(Movements!$E$2:$E$1001=$A223)*(Movements!$C$2:$C$1001=$B223)*(Movements!$A$2:$A$1001&gt;$G223),Movements!$D$2:$D$1001)))</f>
        <v/>
      </c>
    </row>
    <row r="224" spans="1:16" x14ac:dyDescent="0.25">
      <c r="A224" s="12"/>
      <c r="B224" s="12"/>
      <c r="C224" s="18" t="str">
        <f>IF(COUNTA($A224:$B224,$D224:$G224)=0,"",IF(OR($B224="",SUMPRODUCT(--(Parts!$A$2:$A$201=$B224))=0),"n/a",INDEX(Parts!$B$2:$B$201,SUMPRODUCT(MAX((Parts!$A$2:$A$201=$B224)*(ROW(Parts!$A$2:$A$201)-MIN(ROW(Parts!$A$2:$A$201))+1))))))</f>
        <v/>
      </c>
      <c r="D224" s="19"/>
      <c r="E224" s="19"/>
      <c r="F224" s="19"/>
      <c r="G224" s="20"/>
      <c r="H224" s="15" t="str">
        <f>IF(COUNTA($A224:$B224,$D224:$G224)=0,"",IF(OR($A224="",$B224="",NOT(AND(ISNUMBER(G224),N(G224)&gt;=18264,N(G224)&lt;=73050))),"n/a",SUMPRODUCT(((Movements!$B$2:$B$1001="Used")+(Movements!$B$2:$B$1001="Transfer"))*(Movements!$E$2:$E$1001=$A224)*(Movements!$C$2:$C$1001=$B224)*(Movements!$A$2:$A$1001&gt;$G224),Movements!$D$2:$D$1001)))</f>
        <v/>
      </c>
      <c r="I224" s="15" t="str">
        <f>IF(COUNTA($A224:$B224,$D224:$G224)=0,"",IF(OR($A224="",$B224="",NOT(AND(ISNUMBER(G224),N(G224)&gt;=18264,N(G224)&lt;=73050))),"n/a",SUMPRODUCT(((Movements!$B$2:$B$1001="Restock")+(Movements!$B$2:$B$1001="Transfer"))*(Movements!$F$2:$F$1001=$A224)*(Movements!$C$2:$C$1001=$B224)*(Movements!$A$2:$A$1001&gt;$G224),Movements!$D$2:$D$1001)))</f>
        <v/>
      </c>
      <c r="J224" s="21" t="str">
        <f>IF(COUNTA($A224:$B224,$D224:$G224)=0,"",IF(OR(NOT(ISNUMBER($H224)),NOT(ISNUMBER($F224))),"n/a",$F224-$H224+$I224))</f>
        <v/>
      </c>
      <c r="K224" s="21" t="str">
        <f>IF(COUNTA($A224:$B224,$D224:$G224)=0,"",IF(OR(NOT(ISNUMBER($J224)),NOT(ISNUMBER($D224)),NOT(ISNUMBER($E224))),"n/a",IF($J224&lt;=$D224,$E224-$J224,0)))</f>
        <v/>
      </c>
      <c r="L224" s="16" t="str">
        <f>IF(COUNTA($A224:$B224,$D224:$G224)=0,"",IF(OR(NOT(ISNUMBER($J224)),NOT(ISNUMBER($D224)),NOT(ISNUMBER($E224))),"n/a",IF($J224&lt;0,"Check count",IF($J224&lt;=$D224,"Reorder",IF($J224&gt;$E224,"Over max","OK")))))</f>
        <v/>
      </c>
      <c r="M224" s="14" t="str">
        <f>IF(COUNTA($A224:$B224,$D224:$G224)=0,"",IF(OR($B224="",SUMPRODUCT(--(Parts!$A$2:$A$201=$B224))=0),"n/a",INDEX(Parts!$C$2:$C$201,SUMPRODUCT(MAX((Parts!$A$2:$A$201=$B224)*(ROW(Parts!$A$2:$A$201)-MIN(ROW(Parts!$A$2:$A$201))+1))))))</f>
        <v/>
      </c>
      <c r="N224" s="14" t="str">
        <f>IF(COUNTA($A224:$B224,$D224:$G224)=0,"",IF(AND(ISNUMBER($J224),ISNUMBER($M224)),$J224*$M224,"n/a"))</f>
        <v/>
      </c>
      <c r="O224" s="16" t="str">
        <f>IF(COUNTA($A224:$B224,$D224:$G224)=0,"",IF(OR($A224="",$B224="",SUMPRODUCT(--(Vans!$A$2:$A$51=$A224))=0,SUMPRODUCT(--(Parts!$A$2:$A$201=$B224))=0),"Check ID",IF(SUMPRODUCT(('Van Stock'!$A$2:$A$501=$A224)*('Van Stock'!$B$2:$B$501=$B224))&gt;1,"Duplicate line",IF(OR(NOT(AND(ISNUMBER(D224),N(D224)&gt;=0,N(D224)&lt;=10000,INT(N(D224))=N(D224))),NOT(AND(ISNUMBER(E224),N(E224)&gt;=0,N(E224)&lt;=10000,INT(N(E224))=N(E224))),N($D224)&gt;N($E224),NOT(AND(ISNUMBER(F224),N(F224)&gt;=0,N(F224)&lt;=100000,INT(N(F224))=N(F224))),NOT(AND(ISNUMBER(G224),N(G224)&gt;=18264,N(G224)&lt;=73050))),"Check inputs",IF(AND(ISNUMBER($J224),N($J224)&lt;0),"Check count","OK")))))</f>
        <v/>
      </c>
      <c r="P224" s="15" t="str">
        <f>IF(COUNTA($A224:$B224,$D224:$G224)=0,"",IF(OR($A224="",$B224="",NOT(AND(ISNUMBER(G224),N(G224)&gt;=18264,N(G224)&lt;=73050))),"n/a",SUMPRODUCT(((Movements!$B$2:$B$1001="Used"))*(Movements!$E$2:$E$1001=$A224)*(Movements!$C$2:$C$1001=$B224)*(Movements!$A$2:$A$1001&gt;$G224),Movements!$D$2:$D$1001)))</f>
        <v/>
      </c>
    </row>
    <row r="225" spans="1:16" x14ac:dyDescent="0.25">
      <c r="A225" s="12"/>
      <c r="B225" s="12"/>
      <c r="C225" s="18" t="str">
        <f>IF(COUNTA($A225:$B225,$D225:$G225)=0,"",IF(OR($B225="",SUMPRODUCT(--(Parts!$A$2:$A$201=$B225))=0),"n/a",INDEX(Parts!$B$2:$B$201,SUMPRODUCT(MAX((Parts!$A$2:$A$201=$B225)*(ROW(Parts!$A$2:$A$201)-MIN(ROW(Parts!$A$2:$A$201))+1))))))</f>
        <v/>
      </c>
      <c r="D225" s="19"/>
      <c r="E225" s="19"/>
      <c r="F225" s="19"/>
      <c r="G225" s="20"/>
      <c r="H225" s="15" t="str">
        <f>IF(COUNTA($A225:$B225,$D225:$G225)=0,"",IF(OR($A225="",$B225="",NOT(AND(ISNUMBER(G225),N(G225)&gt;=18264,N(G225)&lt;=73050))),"n/a",SUMPRODUCT(((Movements!$B$2:$B$1001="Used")+(Movements!$B$2:$B$1001="Transfer"))*(Movements!$E$2:$E$1001=$A225)*(Movements!$C$2:$C$1001=$B225)*(Movements!$A$2:$A$1001&gt;$G225),Movements!$D$2:$D$1001)))</f>
        <v/>
      </c>
      <c r="I225" s="15" t="str">
        <f>IF(COUNTA($A225:$B225,$D225:$G225)=0,"",IF(OR($A225="",$B225="",NOT(AND(ISNUMBER(G225),N(G225)&gt;=18264,N(G225)&lt;=73050))),"n/a",SUMPRODUCT(((Movements!$B$2:$B$1001="Restock")+(Movements!$B$2:$B$1001="Transfer"))*(Movements!$F$2:$F$1001=$A225)*(Movements!$C$2:$C$1001=$B225)*(Movements!$A$2:$A$1001&gt;$G225),Movements!$D$2:$D$1001)))</f>
        <v/>
      </c>
      <c r="J225" s="21" t="str">
        <f>IF(COUNTA($A225:$B225,$D225:$G225)=0,"",IF(OR(NOT(ISNUMBER($H225)),NOT(ISNUMBER($F225))),"n/a",$F225-$H225+$I225))</f>
        <v/>
      </c>
      <c r="K225" s="21" t="str">
        <f>IF(COUNTA($A225:$B225,$D225:$G225)=0,"",IF(OR(NOT(ISNUMBER($J225)),NOT(ISNUMBER($D225)),NOT(ISNUMBER($E225))),"n/a",IF($J225&lt;=$D225,$E225-$J225,0)))</f>
        <v/>
      </c>
      <c r="L225" s="16" t="str">
        <f>IF(COUNTA($A225:$B225,$D225:$G225)=0,"",IF(OR(NOT(ISNUMBER($J225)),NOT(ISNUMBER($D225)),NOT(ISNUMBER($E225))),"n/a",IF($J225&lt;0,"Check count",IF($J225&lt;=$D225,"Reorder",IF($J225&gt;$E225,"Over max","OK")))))</f>
        <v/>
      </c>
      <c r="M225" s="14" t="str">
        <f>IF(COUNTA($A225:$B225,$D225:$G225)=0,"",IF(OR($B225="",SUMPRODUCT(--(Parts!$A$2:$A$201=$B225))=0),"n/a",INDEX(Parts!$C$2:$C$201,SUMPRODUCT(MAX((Parts!$A$2:$A$201=$B225)*(ROW(Parts!$A$2:$A$201)-MIN(ROW(Parts!$A$2:$A$201))+1))))))</f>
        <v/>
      </c>
      <c r="N225" s="14" t="str">
        <f>IF(COUNTA($A225:$B225,$D225:$G225)=0,"",IF(AND(ISNUMBER($J225),ISNUMBER($M225)),$J225*$M225,"n/a"))</f>
        <v/>
      </c>
      <c r="O225" s="16" t="str">
        <f>IF(COUNTA($A225:$B225,$D225:$G225)=0,"",IF(OR($A225="",$B225="",SUMPRODUCT(--(Vans!$A$2:$A$51=$A225))=0,SUMPRODUCT(--(Parts!$A$2:$A$201=$B225))=0),"Check ID",IF(SUMPRODUCT(('Van Stock'!$A$2:$A$501=$A225)*('Van Stock'!$B$2:$B$501=$B225))&gt;1,"Duplicate line",IF(OR(NOT(AND(ISNUMBER(D225),N(D225)&gt;=0,N(D225)&lt;=10000,INT(N(D225))=N(D225))),NOT(AND(ISNUMBER(E225),N(E225)&gt;=0,N(E225)&lt;=10000,INT(N(E225))=N(E225))),N($D225)&gt;N($E225),NOT(AND(ISNUMBER(F225),N(F225)&gt;=0,N(F225)&lt;=100000,INT(N(F225))=N(F225))),NOT(AND(ISNUMBER(G225),N(G225)&gt;=18264,N(G225)&lt;=73050))),"Check inputs",IF(AND(ISNUMBER($J225),N($J225)&lt;0),"Check count","OK")))))</f>
        <v/>
      </c>
      <c r="P225" s="15" t="str">
        <f>IF(COUNTA($A225:$B225,$D225:$G225)=0,"",IF(OR($A225="",$B225="",NOT(AND(ISNUMBER(G225),N(G225)&gt;=18264,N(G225)&lt;=73050))),"n/a",SUMPRODUCT(((Movements!$B$2:$B$1001="Used"))*(Movements!$E$2:$E$1001=$A225)*(Movements!$C$2:$C$1001=$B225)*(Movements!$A$2:$A$1001&gt;$G225),Movements!$D$2:$D$1001)))</f>
        <v/>
      </c>
    </row>
    <row r="226" spans="1:16" x14ac:dyDescent="0.25">
      <c r="A226" s="12"/>
      <c r="B226" s="12"/>
      <c r="C226" s="18" t="str">
        <f>IF(COUNTA($A226:$B226,$D226:$G226)=0,"",IF(OR($B226="",SUMPRODUCT(--(Parts!$A$2:$A$201=$B226))=0),"n/a",INDEX(Parts!$B$2:$B$201,SUMPRODUCT(MAX((Parts!$A$2:$A$201=$B226)*(ROW(Parts!$A$2:$A$201)-MIN(ROW(Parts!$A$2:$A$201))+1))))))</f>
        <v/>
      </c>
      <c r="D226" s="19"/>
      <c r="E226" s="19"/>
      <c r="F226" s="19"/>
      <c r="G226" s="20"/>
      <c r="H226" s="15" t="str">
        <f>IF(COUNTA($A226:$B226,$D226:$G226)=0,"",IF(OR($A226="",$B226="",NOT(AND(ISNUMBER(G226),N(G226)&gt;=18264,N(G226)&lt;=73050))),"n/a",SUMPRODUCT(((Movements!$B$2:$B$1001="Used")+(Movements!$B$2:$B$1001="Transfer"))*(Movements!$E$2:$E$1001=$A226)*(Movements!$C$2:$C$1001=$B226)*(Movements!$A$2:$A$1001&gt;$G226),Movements!$D$2:$D$1001)))</f>
        <v/>
      </c>
      <c r="I226" s="15" t="str">
        <f>IF(COUNTA($A226:$B226,$D226:$G226)=0,"",IF(OR($A226="",$B226="",NOT(AND(ISNUMBER(G226),N(G226)&gt;=18264,N(G226)&lt;=73050))),"n/a",SUMPRODUCT(((Movements!$B$2:$B$1001="Restock")+(Movements!$B$2:$B$1001="Transfer"))*(Movements!$F$2:$F$1001=$A226)*(Movements!$C$2:$C$1001=$B226)*(Movements!$A$2:$A$1001&gt;$G226),Movements!$D$2:$D$1001)))</f>
        <v/>
      </c>
      <c r="J226" s="21" t="str">
        <f>IF(COUNTA($A226:$B226,$D226:$G226)=0,"",IF(OR(NOT(ISNUMBER($H226)),NOT(ISNUMBER($F226))),"n/a",$F226-$H226+$I226))</f>
        <v/>
      </c>
      <c r="K226" s="21" t="str">
        <f>IF(COUNTA($A226:$B226,$D226:$G226)=0,"",IF(OR(NOT(ISNUMBER($J226)),NOT(ISNUMBER($D226)),NOT(ISNUMBER($E226))),"n/a",IF($J226&lt;=$D226,$E226-$J226,0)))</f>
        <v/>
      </c>
      <c r="L226" s="16" t="str">
        <f>IF(COUNTA($A226:$B226,$D226:$G226)=0,"",IF(OR(NOT(ISNUMBER($J226)),NOT(ISNUMBER($D226)),NOT(ISNUMBER($E226))),"n/a",IF($J226&lt;0,"Check count",IF($J226&lt;=$D226,"Reorder",IF($J226&gt;$E226,"Over max","OK")))))</f>
        <v/>
      </c>
      <c r="M226" s="14" t="str">
        <f>IF(COUNTA($A226:$B226,$D226:$G226)=0,"",IF(OR($B226="",SUMPRODUCT(--(Parts!$A$2:$A$201=$B226))=0),"n/a",INDEX(Parts!$C$2:$C$201,SUMPRODUCT(MAX((Parts!$A$2:$A$201=$B226)*(ROW(Parts!$A$2:$A$201)-MIN(ROW(Parts!$A$2:$A$201))+1))))))</f>
        <v/>
      </c>
      <c r="N226" s="14" t="str">
        <f>IF(COUNTA($A226:$B226,$D226:$G226)=0,"",IF(AND(ISNUMBER($J226),ISNUMBER($M226)),$J226*$M226,"n/a"))</f>
        <v/>
      </c>
      <c r="O226" s="16" t="str">
        <f>IF(COUNTA($A226:$B226,$D226:$G226)=0,"",IF(OR($A226="",$B226="",SUMPRODUCT(--(Vans!$A$2:$A$51=$A226))=0,SUMPRODUCT(--(Parts!$A$2:$A$201=$B226))=0),"Check ID",IF(SUMPRODUCT(('Van Stock'!$A$2:$A$501=$A226)*('Van Stock'!$B$2:$B$501=$B226))&gt;1,"Duplicate line",IF(OR(NOT(AND(ISNUMBER(D226),N(D226)&gt;=0,N(D226)&lt;=10000,INT(N(D226))=N(D226))),NOT(AND(ISNUMBER(E226),N(E226)&gt;=0,N(E226)&lt;=10000,INT(N(E226))=N(E226))),N($D226)&gt;N($E226),NOT(AND(ISNUMBER(F226),N(F226)&gt;=0,N(F226)&lt;=100000,INT(N(F226))=N(F226))),NOT(AND(ISNUMBER(G226),N(G226)&gt;=18264,N(G226)&lt;=73050))),"Check inputs",IF(AND(ISNUMBER($J226),N($J226)&lt;0),"Check count","OK")))))</f>
        <v/>
      </c>
      <c r="P226" s="15" t="str">
        <f>IF(COUNTA($A226:$B226,$D226:$G226)=0,"",IF(OR($A226="",$B226="",NOT(AND(ISNUMBER(G226),N(G226)&gt;=18264,N(G226)&lt;=73050))),"n/a",SUMPRODUCT(((Movements!$B$2:$B$1001="Used"))*(Movements!$E$2:$E$1001=$A226)*(Movements!$C$2:$C$1001=$B226)*(Movements!$A$2:$A$1001&gt;$G226),Movements!$D$2:$D$1001)))</f>
        <v/>
      </c>
    </row>
    <row r="227" spans="1:16" x14ac:dyDescent="0.25">
      <c r="A227" s="12"/>
      <c r="B227" s="12"/>
      <c r="C227" s="18" t="str">
        <f>IF(COUNTA($A227:$B227,$D227:$G227)=0,"",IF(OR($B227="",SUMPRODUCT(--(Parts!$A$2:$A$201=$B227))=0),"n/a",INDEX(Parts!$B$2:$B$201,SUMPRODUCT(MAX((Parts!$A$2:$A$201=$B227)*(ROW(Parts!$A$2:$A$201)-MIN(ROW(Parts!$A$2:$A$201))+1))))))</f>
        <v/>
      </c>
      <c r="D227" s="19"/>
      <c r="E227" s="19"/>
      <c r="F227" s="19"/>
      <c r="G227" s="20"/>
      <c r="H227" s="15" t="str">
        <f>IF(COUNTA($A227:$B227,$D227:$G227)=0,"",IF(OR($A227="",$B227="",NOT(AND(ISNUMBER(G227),N(G227)&gt;=18264,N(G227)&lt;=73050))),"n/a",SUMPRODUCT(((Movements!$B$2:$B$1001="Used")+(Movements!$B$2:$B$1001="Transfer"))*(Movements!$E$2:$E$1001=$A227)*(Movements!$C$2:$C$1001=$B227)*(Movements!$A$2:$A$1001&gt;$G227),Movements!$D$2:$D$1001)))</f>
        <v/>
      </c>
      <c r="I227" s="15" t="str">
        <f>IF(COUNTA($A227:$B227,$D227:$G227)=0,"",IF(OR($A227="",$B227="",NOT(AND(ISNUMBER(G227),N(G227)&gt;=18264,N(G227)&lt;=73050))),"n/a",SUMPRODUCT(((Movements!$B$2:$B$1001="Restock")+(Movements!$B$2:$B$1001="Transfer"))*(Movements!$F$2:$F$1001=$A227)*(Movements!$C$2:$C$1001=$B227)*(Movements!$A$2:$A$1001&gt;$G227),Movements!$D$2:$D$1001)))</f>
        <v/>
      </c>
      <c r="J227" s="21" t="str">
        <f>IF(COUNTA($A227:$B227,$D227:$G227)=0,"",IF(OR(NOT(ISNUMBER($H227)),NOT(ISNUMBER($F227))),"n/a",$F227-$H227+$I227))</f>
        <v/>
      </c>
      <c r="K227" s="21" t="str">
        <f>IF(COUNTA($A227:$B227,$D227:$G227)=0,"",IF(OR(NOT(ISNUMBER($J227)),NOT(ISNUMBER($D227)),NOT(ISNUMBER($E227))),"n/a",IF($J227&lt;=$D227,$E227-$J227,0)))</f>
        <v/>
      </c>
      <c r="L227" s="16" t="str">
        <f>IF(COUNTA($A227:$B227,$D227:$G227)=0,"",IF(OR(NOT(ISNUMBER($J227)),NOT(ISNUMBER($D227)),NOT(ISNUMBER($E227))),"n/a",IF($J227&lt;0,"Check count",IF($J227&lt;=$D227,"Reorder",IF($J227&gt;$E227,"Over max","OK")))))</f>
        <v/>
      </c>
      <c r="M227" s="14" t="str">
        <f>IF(COUNTA($A227:$B227,$D227:$G227)=0,"",IF(OR($B227="",SUMPRODUCT(--(Parts!$A$2:$A$201=$B227))=0),"n/a",INDEX(Parts!$C$2:$C$201,SUMPRODUCT(MAX((Parts!$A$2:$A$201=$B227)*(ROW(Parts!$A$2:$A$201)-MIN(ROW(Parts!$A$2:$A$201))+1))))))</f>
        <v/>
      </c>
      <c r="N227" s="14" t="str">
        <f>IF(COUNTA($A227:$B227,$D227:$G227)=0,"",IF(AND(ISNUMBER($J227),ISNUMBER($M227)),$J227*$M227,"n/a"))</f>
        <v/>
      </c>
      <c r="O227" s="16" t="str">
        <f>IF(COUNTA($A227:$B227,$D227:$G227)=0,"",IF(OR($A227="",$B227="",SUMPRODUCT(--(Vans!$A$2:$A$51=$A227))=0,SUMPRODUCT(--(Parts!$A$2:$A$201=$B227))=0),"Check ID",IF(SUMPRODUCT(('Van Stock'!$A$2:$A$501=$A227)*('Van Stock'!$B$2:$B$501=$B227))&gt;1,"Duplicate line",IF(OR(NOT(AND(ISNUMBER(D227),N(D227)&gt;=0,N(D227)&lt;=10000,INT(N(D227))=N(D227))),NOT(AND(ISNUMBER(E227),N(E227)&gt;=0,N(E227)&lt;=10000,INT(N(E227))=N(E227))),N($D227)&gt;N($E227),NOT(AND(ISNUMBER(F227),N(F227)&gt;=0,N(F227)&lt;=100000,INT(N(F227))=N(F227))),NOT(AND(ISNUMBER(G227),N(G227)&gt;=18264,N(G227)&lt;=73050))),"Check inputs",IF(AND(ISNUMBER($J227),N($J227)&lt;0),"Check count","OK")))))</f>
        <v/>
      </c>
      <c r="P227" s="15" t="str">
        <f>IF(COUNTA($A227:$B227,$D227:$G227)=0,"",IF(OR($A227="",$B227="",NOT(AND(ISNUMBER(G227),N(G227)&gt;=18264,N(G227)&lt;=73050))),"n/a",SUMPRODUCT(((Movements!$B$2:$B$1001="Used"))*(Movements!$E$2:$E$1001=$A227)*(Movements!$C$2:$C$1001=$B227)*(Movements!$A$2:$A$1001&gt;$G227),Movements!$D$2:$D$1001)))</f>
        <v/>
      </c>
    </row>
    <row r="228" spans="1:16" x14ac:dyDescent="0.25">
      <c r="A228" s="12"/>
      <c r="B228" s="12"/>
      <c r="C228" s="18" t="str">
        <f>IF(COUNTA($A228:$B228,$D228:$G228)=0,"",IF(OR($B228="",SUMPRODUCT(--(Parts!$A$2:$A$201=$B228))=0),"n/a",INDEX(Parts!$B$2:$B$201,SUMPRODUCT(MAX((Parts!$A$2:$A$201=$B228)*(ROW(Parts!$A$2:$A$201)-MIN(ROW(Parts!$A$2:$A$201))+1))))))</f>
        <v/>
      </c>
      <c r="D228" s="19"/>
      <c r="E228" s="19"/>
      <c r="F228" s="19"/>
      <c r="G228" s="20"/>
      <c r="H228" s="15" t="str">
        <f>IF(COUNTA($A228:$B228,$D228:$G228)=0,"",IF(OR($A228="",$B228="",NOT(AND(ISNUMBER(G228),N(G228)&gt;=18264,N(G228)&lt;=73050))),"n/a",SUMPRODUCT(((Movements!$B$2:$B$1001="Used")+(Movements!$B$2:$B$1001="Transfer"))*(Movements!$E$2:$E$1001=$A228)*(Movements!$C$2:$C$1001=$B228)*(Movements!$A$2:$A$1001&gt;$G228),Movements!$D$2:$D$1001)))</f>
        <v/>
      </c>
      <c r="I228" s="15" t="str">
        <f>IF(COUNTA($A228:$B228,$D228:$G228)=0,"",IF(OR($A228="",$B228="",NOT(AND(ISNUMBER(G228),N(G228)&gt;=18264,N(G228)&lt;=73050))),"n/a",SUMPRODUCT(((Movements!$B$2:$B$1001="Restock")+(Movements!$B$2:$B$1001="Transfer"))*(Movements!$F$2:$F$1001=$A228)*(Movements!$C$2:$C$1001=$B228)*(Movements!$A$2:$A$1001&gt;$G228),Movements!$D$2:$D$1001)))</f>
        <v/>
      </c>
      <c r="J228" s="21" t="str">
        <f>IF(COUNTA($A228:$B228,$D228:$G228)=0,"",IF(OR(NOT(ISNUMBER($H228)),NOT(ISNUMBER($F228))),"n/a",$F228-$H228+$I228))</f>
        <v/>
      </c>
      <c r="K228" s="21" t="str">
        <f>IF(COUNTA($A228:$B228,$D228:$G228)=0,"",IF(OR(NOT(ISNUMBER($J228)),NOT(ISNUMBER($D228)),NOT(ISNUMBER($E228))),"n/a",IF($J228&lt;=$D228,$E228-$J228,0)))</f>
        <v/>
      </c>
      <c r="L228" s="16" t="str">
        <f>IF(COUNTA($A228:$B228,$D228:$G228)=0,"",IF(OR(NOT(ISNUMBER($J228)),NOT(ISNUMBER($D228)),NOT(ISNUMBER($E228))),"n/a",IF($J228&lt;0,"Check count",IF($J228&lt;=$D228,"Reorder",IF($J228&gt;$E228,"Over max","OK")))))</f>
        <v/>
      </c>
      <c r="M228" s="14" t="str">
        <f>IF(COUNTA($A228:$B228,$D228:$G228)=0,"",IF(OR($B228="",SUMPRODUCT(--(Parts!$A$2:$A$201=$B228))=0),"n/a",INDEX(Parts!$C$2:$C$201,SUMPRODUCT(MAX((Parts!$A$2:$A$201=$B228)*(ROW(Parts!$A$2:$A$201)-MIN(ROW(Parts!$A$2:$A$201))+1))))))</f>
        <v/>
      </c>
      <c r="N228" s="14" t="str">
        <f>IF(COUNTA($A228:$B228,$D228:$G228)=0,"",IF(AND(ISNUMBER($J228),ISNUMBER($M228)),$J228*$M228,"n/a"))</f>
        <v/>
      </c>
      <c r="O228" s="16" t="str">
        <f>IF(COUNTA($A228:$B228,$D228:$G228)=0,"",IF(OR($A228="",$B228="",SUMPRODUCT(--(Vans!$A$2:$A$51=$A228))=0,SUMPRODUCT(--(Parts!$A$2:$A$201=$B228))=0),"Check ID",IF(SUMPRODUCT(('Van Stock'!$A$2:$A$501=$A228)*('Van Stock'!$B$2:$B$501=$B228))&gt;1,"Duplicate line",IF(OR(NOT(AND(ISNUMBER(D228),N(D228)&gt;=0,N(D228)&lt;=10000,INT(N(D228))=N(D228))),NOT(AND(ISNUMBER(E228),N(E228)&gt;=0,N(E228)&lt;=10000,INT(N(E228))=N(E228))),N($D228)&gt;N($E228),NOT(AND(ISNUMBER(F228),N(F228)&gt;=0,N(F228)&lt;=100000,INT(N(F228))=N(F228))),NOT(AND(ISNUMBER(G228),N(G228)&gt;=18264,N(G228)&lt;=73050))),"Check inputs",IF(AND(ISNUMBER($J228),N($J228)&lt;0),"Check count","OK")))))</f>
        <v/>
      </c>
      <c r="P228" s="15" t="str">
        <f>IF(COUNTA($A228:$B228,$D228:$G228)=0,"",IF(OR($A228="",$B228="",NOT(AND(ISNUMBER(G228),N(G228)&gt;=18264,N(G228)&lt;=73050))),"n/a",SUMPRODUCT(((Movements!$B$2:$B$1001="Used"))*(Movements!$E$2:$E$1001=$A228)*(Movements!$C$2:$C$1001=$B228)*(Movements!$A$2:$A$1001&gt;$G228),Movements!$D$2:$D$1001)))</f>
        <v/>
      </c>
    </row>
    <row r="229" spans="1:16" x14ac:dyDescent="0.25">
      <c r="A229" s="12"/>
      <c r="B229" s="12"/>
      <c r="C229" s="18" t="str">
        <f>IF(COUNTA($A229:$B229,$D229:$G229)=0,"",IF(OR($B229="",SUMPRODUCT(--(Parts!$A$2:$A$201=$B229))=0),"n/a",INDEX(Parts!$B$2:$B$201,SUMPRODUCT(MAX((Parts!$A$2:$A$201=$B229)*(ROW(Parts!$A$2:$A$201)-MIN(ROW(Parts!$A$2:$A$201))+1))))))</f>
        <v/>
      </c>
      <c r="D229" s="19"/>
      <c r="E229" s="19"/>
      <c r="F229" s="19"/>
      <c r="G229" s="20"/>
      <c r="H229" s="15" t="str">
        <f>IF(COUNTA($A229:$B229,$D229:$G229)=0,"",IF(OR($A229="",$B229="",NOT(AND(ISNUMBER(G229),N(G229)&gt;=18264,N(G229)&lt;=73050))),"n/a",SUMPRODUCT(((Movements!$B$2:$B$1001="Used")+(Movements!$B$2:$B$1001="Transfer"))*(Movements!$E$2:$E$1001=$A229)*(Movements!$C$2:$C$1001=$B229)*(Movements!$A$2:$A$1001&gt;$G229),Movements!$D$2:$D$1001)))</f>
        <v/>
      </c>
      <c r="I229" s="15" t="str">
        <f>IF(COUNTA($A229:$B229,$D229:$G229)=0,"",IF(OR($A229="",$B229="",NOT(AND(ISNUMBER(G229),N(G229)&gt;=18264,N(G229)&lt;=73050))),"n/a",SUMPRODUCT(((Movements!$B$2:$B$1001="Restock")+(Movements!$B$2:$B$1001="Transfer"))*(Movements!$F$2:$F$1001=$A229)*(Movements!$C$2:$C$1001=$B229)*(Movements!$A$2:$A$1001&gt;$G229),Movements!$D$2:$D$1001)))</f>
        <v/>
      </c>
      <c r="J229" s="21" t="str">
        <f>IF(COUNTA($A229:$B229,$D229:$G229)=0,"",IF(OR(NOT(ISNUMBER($H229)),NOT(ISNUMBER($F229))),"n/a",$F229-$H229+$I229))</f>
        <v/>
      </c>
      <c r="K229" s="21" t="str">
        <f>IF(COUNTA($A229:$B229,$D229:$G229)=0,"",IF(OR(NOT(ISNUMBER($J229)),NOT(ISNUMBER($D229)),NOT(ISNUMBER($E229))),"n/a",IF($J229&lt;=$D229,$E229-$J229,0)))</f>
        <v/>
      </c>
      <c r="L229" s="16" t="str">
        <f>IF(COUNTA($A229:$B229,$D229:$G229)=0,"",IF(OR(NOT(ISNUMBER($J229)),NOT(ISNUMBER($D229)),NOT(ISNUMBER($E229))),"n/a",IF($J229&lt;0,"Check count",IF($J229&lt;=$D229,"Reorder",IF($J229&gt;$E229,"Over max","OK")))))</f>
        <v/>
      </c>
      <c r="M229" s="14" t="str">
        <f>IF(COUNTA($A229:$B229,$D229:$G229)=0,"",IF(OR($B229="",SUMPRODUCT(--(Parts!$A$2:$A$201=$B229))=0),"n/a",INDEX(Parts!$C$2:$C$201,SUMPRODUCT(MAX((Parts!$A$2:$A$201=$B229)*(ROW(Parts!$A$2:$A$201)-MIN(ROW(Parts!$A$2:$A$201))+1))))))</f>
        <v/>
      </c>
      <c r="N229" s="14" t="str">
        <f>IF(COUNTA($A229:$B229,$D229:$G229)=0,"",IF(AND(ISNUMBER($J229),ISNUMBER($M229)),$J229*$M229,"n/a"))</f>
        <v/>
      </c>
      <c r="O229" s="16" t="str">
        <f>IF(COUNTA($A229:$B229,$D229:$G229)=0,"",IF(OR($A229="",$B229="",SUMPRODUCT(--(Vans!$A$2:$A$51=$A229))=0,SUMPRODUCT(--(Parts!$A$2:$A$201=$B229))=0),"Check ID",IF(SUMPRODUCT(('Van Stock'!$A$2:$A$501=$A229)*('Van Stock'!$B$2:$B$501=$B229))&gt;1,"Duplicate line",IF(OR(NOT(AND(ISNUMBER(D229),N(D229)&gt;=0,N(D229)&lt;=10000,INT(N(D229))=N(D229))),NOT(AND(ISNUMBER(E229),N(E229)&gt;=0,N(E229)&lt;=10000,INT(N(E229))=N(E229))),N($D229)&gt;N($E229),NOT(AND(ISNUMBER(F229),N(F229)&gt;=0,N(F229)&lt;=100000,INT(N(F229))=N(F229))),NOT(AND(ISNUMBER(G229),N(G229)&gt;=18264,N(G229)&lt;=73050))),"Check inputs",IF(AND(ISNUMBER($J229),N($J229)&lt;0),"Check count","OK")))))</f>
        <v/>
      </c>
      <c r="P229" s="15" t="str">
        <f>IF(COUNTA($A229:$B229,$D229:$G229)=0,"",IF(OR($A229="",$B229="",NOT(AND(ISNUMBER(G229),N(G229)&gt;=18264,N(G229)&lt;=73050))),"n/a",SUMPRODUCT(((Movements!$B$2:$B$1001="Used"))*(Movements!$E$2:$E$1001=$A229)*(Movements!$C$2:$C$1001=$B229)*(Movements!$A$2:$A$1001&gt;$G229),Movements!$D$2:$D$1001)))</f>
        <v/>
      </c>
    </row>
    <row r="230" spans="1:16" x14ac:dyDescent="0.25">
      <c r="A230" s="12"/>
      <c r="B230" s="12"/>
      <c r="C230" s="18" t="str">
        <f>IF(COUNTA($A230:$B230,$D230:$G230)=0,"",IF(OR($B230="",SUMPRODUCT(--(Parts!$A$2:$A$201=$B230))=0),"n/a",INDEX(Parts!$B$2:$B$201,SUMPRODUCT(MAX((Parts!$A$2:$A$201=$B230)*(ROW(Parts!$A$2:$A$201)-MIN(ROW(Parts!$A$2:$A$201))+1))))))</f>
        <v/>
      </c>
      <c r="D230" s="19"/>
      <c r="E230" s="19"/>
      <c r="F230" s="19"/>
      <c r="G230" s="20"/>
      <c r="H230" s="15" t="str">
        <f>IF(COUNTA($A230:$B230,$D230:$G230)=0,"",IF(OR($A230="",$B230="",NOT(AND(ISNUMBER(G230),N(G230)&gt;=18264,N(G230)&lt;=73050))),"n/a",SUMPRODUCT(((Movements!$B$2:$B$1001="Used")+(Movements!$B$2:$B$1001="Transfer"))*(Movements!$E$2:$E$1001=$A230)*(Movements!$C$2:$C$1001=$B230)*(Movements!$A$2:$A$1001&gt;$G230),Movements!$D$2:$D$1001)))</f>
        <v/>
      </c>
      <c r="I230" s="15" t="str">
        <f>IF(COUNTA($A230:$B230,$D230:$G230)=0,"",IF(OR($A230="",$B230="",NOT(AND(ISNUMBER(G230),N(G230)&gt;=18264,N(G230)&lt;=73050))),"n/a",SUMPRODUCT(((Movements!$B$2:$B$1001="Restock")+(Movements!$B$2:$B$1001="Transfer"))*(Movements!$F$2:$F$1001=$A230)*(Movements!$C$2:$C$1001=$B230)*(Movements!$A$2:$A$1001&gt;$G230),Movements!$D$2:$D$1001)))</f>
        <v/>
      </c>
      <c r="J230" s="21" t="str">
        <f>IF(COUNTA($A230:$B230,$D230:$G230)=0,"",IF(OR(NOT(ISNUMBER($H230)),NOT(ISNUMBER($F230))),"n/a",$F230-$H230+$I230))</f>
        <v/>
      </c>
      <c r="K230" s="21" t="str">
        <f>IF(COUNTA($A230:$B230,$D230:$G230)=0,"",IF(OR(NOT(ISNUMBER($J230)),NOT(ISNUMBER($D230)),NOT(ISNUMBER($E230))),"n/a",IF($J230&lt;=$D230,$E230-$J230,0)))</f>
        <v/>
      </c>
      <c r="L230" s="16" t="str">
        <f>IF(COUNTA($A230:$B230,$D230:$G230)=0,"",IF(OR(NOT(ISNUMBER($J230)),NOT(ISNUMBER($D230)),NOT(ISNUMBER($E230))),"n/a",IF($J230&lt;0,"Check count",IF($J230&lt;=$D230,"Reorder",IF($J230&gt;$E230,"Over max","OK")))))</f>
        <v/>
      </c>
      <c r="M230" s="14" t="str">
        <f>IF(COUNTA($A230:$B230,$D230:$G230)=0,"",IF(OR($B230="",SUMPRODUCT(--(Parts!$A$2:$A$201=$B230))=0),"n/a",INDEX(Parts!$C$2:$C$201,SUMPRODUCT(MAX((Parts!$A$2:$A$201=$B230)*(ROW(Parts!$A$2:$A$201)-MIN(ROW(Parts!$A$2:$A$201))+1))))))</f>
        <v/>
      </c>
      <c r="N230" s="14" t="str">
        <f>IF(COUNTA($A230:$B230,$D230:$G230)=0,"",IF(AND(ISNUMBER($J230),ISNUMBER($M230)),$J230*$M230,"n/a"))</f>
        <v/>
      </c>
      <c r="O230" s="16" t="str">
        <f>IF(COUNTA($A230:$B230,$D230:$G230)=0,"",IF(OR($A230="",$B230="",SUMPRODUCT(--(Vans!$A$2:$A$51=$A230))=0,SUMPRODUCT(--(Parts!$A$2:$A$201=$B230))=0),"Check ID",IF(SUMPRODUCT(('Van Stock'!$A$2:$A$501=$A230)*('Van Stock'!$B$2:$B$501=$B230))&gt;1,"Duplicate line",IF(OR(NOT(AND(ISNUMBER(D230),N(D230)&gt;=0,N(D230)&lt;=10000,INT(N(D230))=N(D230))),NOT(AND(ISNUMBER(E230),N(E230)&gt;=0,N(E230)&lt;=10000,INT(N(E230))=N(E230))),N($D230)&gt;N($E230),NOT(AND(ISNUMBER(F230),N(F230)&gt;=0,N(F230)&lt;=100000,INT(N(F230))=N(F230))),NOT(AND(ISNUMBER(G230),N(G230)&gt;=18264,N(G230)&lt;=73050))),"Check inputs",IF(AND(ISNUMBER($J230),N($J230)&lt;0),"Check count","OK")))))</f>
        <v/>
      </c>
      <c r="P230" s="15" t="str">
        <f>IF(COUNTA($A230:$B230,$D230:$G230)=0,"",IF(OR($A230="",$B230="",NOT(AND(ISNUMBER(G230),N(G230)&gt;=18264,N(G230)&lt;=73050))),"n/a",SUMPRODUCT(((Movements!$B$2:$B$1001="Used"))*(Movements!$E$2:$E$1001=$A230)*(Movements!$C$2:$C$1001=$B230)*(Movements!$A$2:$A$1001&gt;$G230),Movements!$D$2:$D$1001)))</f>
        <v/>
      </c>
    </row>
    <row r="231" spans="1:16" x14ac:dyDescent="0.25">
      <c r="A231" s="12"/>
      <c r="B231" s="12"/>
      <c r="C231" s="18" t="str">
        <f>IF(COUNTA($A231:$B231,$D231:$G231)=0,"",IF(OR($B231="",SUMPRODUCT(--(Parts!$A$2:$A$201=$B231))=0),"n/a",INDEX(Parts!$B$2:$B$201,SUMPRODUCT(MAX((Parts!$A$2:$A$201=$B231)*(ROW(Parts!$A$2:$A$201)-MIN(ROW(Parts!$A$2:$A$201))+1))))))</f>
        <v/>
      </c>
      <c r="D231" s="19"/>
      <c r="E231" s="19"/>
      <c r="F231" s="19"/>
      <c r="G231" s="20"/>
      <c r="H231" s="15" t="str">
        <f>IF(COUNTA($A231:$B231,$D231:$G231)=0,"",IF(OR($A231="",$B231="",NOT(AND(ISNUMBER(G231),N(G231)&gt;=18264,N(G231)&lt;=73050))),"n/a",SUMPRODUCT(((Movements!$B$2:$B$1001="Used")+(Movements!$B$2:$B$1001="Transfer"))*(Movements!$E$2:$E$1001=$A231)*(Movements!$C$2:$C$1001=$B231)*(Movements!$A$2:$A$1001&gt;$G231),Movements!$D$2:$D$1001)))</f>
        <v/>
      </c>
      <c r="I231" s="15" t="str">
        <f>IF(COUNTA($A231:$B231,$D231:$G231)=0,"",IF(OR($A231="",$B231="",NOT(AND(ISNUMBER(G231),N(G231)&gt;=18264,N(G231)&lt;=73050))),"n/a",SUMPRODUCT(((Movements!$B$2:$B$1001="Restock")+(Movements!$B$2:$B$1001="Transfer"))*(Movements!$F$2:$F$1001=$A231)*(Movements!$C$2:$C$1001=$B231)*(Movements!$A$2:$A$1001&gt;$G231),Movements!$D$2:$D$1001)))</f>
        <v/>
      </c>
      <c r="J231" s="21" t="str">
        <f>IF(COUNTA($A231:$B231,$D231:$G231)=0,"",IF(OR(NOT(ISNUMBER($H231)),NOT(ISNUMBER($F231))),"n/a",$F231-$H231+$I231))</f>
        <v/>
      </c>
      <c r="K231" s="21" t="str">
        <f>IF(COUNTA($A231:$B231,$D231:$G231)=0,"",IF(OR(NOT(ISNUMBER($J231)),NOT(ISNUMBER($D231)),NOT(ISNUMBER($E231))),"n/a",IF($J231&lt;=$D231,$E231-$J231,0)))</f>
        <v/>
      </c>
      <c r="L231" s="16" t="str">
        <f>IF(COUNTA($A231:$B231,$D231:$G231)=0,"",IF(OR(NOT(ISNUMBER($J231)),NOT(ISNUMBER($D231)),NOT(ISNUMBER($E231))),"n/a",IF($J231&lt;0,"Check count",IF($J231&lt;=$D231,"Reorder",IF($J231&gt;$E231,"Over max","OK")))))</f>
        <v/>
      </c>
      <c r="M231" s="14" t="str">
        <f>IF(COUNTA($A231:$B231,$D231:$G231)=0,"",IF(OR($B231="",SUMPRODUCT(--(Parts!$A$2:$A$201=$B231))=0),"n/a",INDEX(Parts!$C$2:$C$201,SUMPRODUCT(MAX((Parts!$A$2:$A$201=$B231)*(ROW(Parts!$A$2:$A$201)-MIN(ROW(Parts!$A$2:$A$201))+1))))))</f>
        <v/>
      </c>
      <c r="N231" s="14" t="str">
        <f>IF(COUNTA($A231:$B231,$D231:$G231)=0,"",IF(AND(ISNUMBER($J231),ISNUMBER($M231)),$J231*$M231,"n/a"))</f>
        <v/>
      </c>
      <c r="O231" s="16" t="str">
        <f>IF(COUNTA($A231:$B231,$D231:$G231)=0,"",IF(OR($A231="",$B231="",SUMPRODUCT(--(Vans!$A$2:$A$51=$A231))=0,SUMPRODUCT(--(Parts!$A$2:$A$201=$B231))=0),"Check ID",IF(SUMPRODUCT(('Van Stock'!$A$2:$A$501=$A231)*('Van Stock'!$B$2:$B$501=$B231))&gt;1,"Duplicate line",IF(OR(NOT(AND(ISNUMBER(D231),N(D231)&gt;=0,N(D231)&lt;=10000,INT(N(D231))=N(D231))),NOT(AND(ISNUMBER(E231),N(E231)&gt;=0,N(E231)&lt;=10000,INT(N(E231))=N(E231))),N($D231)&gt;N($E231),NOT(AND(ISNUMBER(F231),N(F231)&gt;=0,N(F231)&lt;=100000,INT(N(F231))=N(F231))),NOT(AND(ISNUMBER(G231),N(G231)&gt;=18264,N(G231)&lt;=73050))),"Check inputs",IF(AND(ISNUMBER($J231),N($J231)&lt;0),"Check count","OK")))))</f>
        <v/>
      </c>
      <c r="P231" s="15" t="str">
        <f>IF(COUNTA($A231:$B231,$D231:$G231)=0,"",IF(OR($A231="",$B231="",NOT(AND(ISNUMBER(G231),N(G231)&gt;=18264,N(G231)&lt;=73050))),"n/a",SUMPRODUCT(((Movements!$B$2:$B$1001="Used"))*(Movements!$E$2:$E$1001=$A231)*(Movements!$C$2:$C$1001=$B231)*(Movements!$A$2:$A$1001&gt;$G231),Movements!$D$2:$D$1001)))</f>
        <v/>
      </c>
    </row>
    <row r="232" spans="1:16" x14ac:dyDescent="0.25">
      <c r="A232" s="12"/>
      <c r="B232" s="12"/>
      <c r="C232" s="18" t="str">
        <f>IF(COUNTA($A232:$B232,$D232:$G232)=0,"",IF(OR($B232="",SUMPRODUCT(--(Parts!$A$2:$A$201=$B232))=0),"n/a",INDEX(Parts!$B$2:$B$201,SUMPRODUCT(MAX((Parts!$A$2:$A$201=$B232)*(ROW(Parts!$A$2:$A$201)-MIN(ROW(Parts!$A$2:$A$201))+1))))))</f>
        <v/>
      </c>
      <c r="D232" s="19"/>
      <c r="E232" s="19"/>
      <c r="F232" s="19"/>
      <c r="G232" s="20"/>
      <c r="H232" s="15" t="str">
        <f>IF(COUNTA($A232:$B232,$D232:$G232)=0,"",IF(OR($A232="",$B232="",NOT(AND(ISNUMBER(G232),N(G232)&gt;=18264,N(G232)&lt;=73050))),"n/a",SUMPRODUCT(((Movements!$B$2:$B$1001="Used")+(Movements!$B$2:$B$1001="Transfer"))*(Movements!$E$2:$E$1001=$A232)*(Movements!$C$2:$C$1001=$B232)*(Movements!$A$2:$A$1001&gt;$G232),Movements!$D$2:$D$1001)))</f>
        <v/>
      </c>
      <c r="I232" s="15" t="str">
        <f>IF(COUNTA($A232:$B232,$D232:$G232)=0,"",IF(OR($A232="",$B232="",NOT(AND(ISNUMBER(G232),N(G232)&gt;=18264,N(G232)&lt;=73050))),"n/a",SUMPRODUCT(((Movements!$B$2:$B$1001="Restock")+(Movements!$B$2:$B$1001="Transfer"))*(Movements!$F$2:$F$1001=$A232)*(Movements!$C$2:$C$1001=$B232)*(Movements!$A$2:$A$1001&gt;$G232),Movements!$D$2:$D$1001)))</f>
        <v/>
      </c>
      <c r="J232" s="21" t="str">
        <f>IF(COUNTA($A232:$B232,$D232:$G232)=0,"",IF(OR(NOT(ISNUMBER($H232)),NOT(ISNUMBER($F232))),"n/a",$F232-$H232+$I232))</f>
        <v/>
      </c>
      <c r="K232" s="21" t="str">
        <f>IF(COUNTA($A232:$B232,$D232:$G232)=0,"",IF(OR(NOT(ISNUMBER($J232)),NOT(ISNUMBER($D232)),NOT(ISNUMBER($E232))),"n/a",IF($J232&lt;=$D232,$E232-$J232,0)))</f>
        <v/>
      </c>
      <c r="L232" s="16" t="str">
        <f>IF(COUNTA($A232:$B232,$D232:$G232)=0,"",IF(OR(NOT(ISNUMBER($J232)),NOT(ISNUMBER($D232)),NOT(ISNUMBER($E232))),"n/a",IF($J232&lt;0,"Check count",IF($J232&lt;=$D232,"Reorder",IF($J232&gt;$E232,"Over max","OK")))))</f>
        <v/>
      </c>
      <c r="M232" s="14" t="str">
        <f>IF(COUNTA($A232:$B232,$D232:$G232)=0,"",IF(OR($B232="",SUMPRODUCT(--(Parts!$A$2:$A$201=$B232))=0),"n/a",INDEX(Parts!$C$2:$C$201,SUMPRODUCT(MAX((Parts!$A$2:$A$201=$B232)*(ROW(Parts!$A$2:$A$201)-MIN(ROW(Parts!$A$2:$A$201))+1))))))</f>
        <v/>
      </c>
      <c r="N232" s="14" t="str">
        <f>IF(COUNTA($A232:$B232,$D232:$G232)=0,"",IF(AND(ISNUMBER($J232),ISNUMBER($M232)),$J232*$M232,"n/a"))</f>
        <v/>
      </c>
      <c r="O232" s="16" t="str">
        <f>IF(COUNTA($A232:$B232,$D232:$G232)=0,"",IF(OR($A232="",$B232="",SUMPRODUCT(--(Vans!$A$2:$A$51=$A232))=0,SUMPRODUCT(--(Parts!$A$2:$A$201=$B232))=0),"Check ID",IF(SUMPRODUCT(('Van Stock'!$A$2:$A$501=$A232)*('Van Stock'!$B$2:$B$501=$B232))&gt;1,"Duplicate line",IF(OR(NOT(AND(ISNUMBER(D232),N(D232)&gt;=0,N(D232)&lt;=10000,INT(N(D232))=N(D232))),NOT(AND(ISNUMBER(E232),N(E232)&gt;=0,N(E232)&lt;=10000,INT(N(E232))=N(E232))),N($D232)&gt;N($E232),NOT(AND(ISNUMBER(F232),N(F232)&gt;=0,N(F232)&lt;=100000,INT(N(F232))=N(F232))),NOT(AND(ISNUMBER(G232),N(G232)&gt;=18264,N(G232)&lt;=73050))),"Check inputs",IF(AND(ISNUMBER($J232),N($J232)&lt;0),"Check count","OK")))))</f>
        <v/>
      </c>
      <c r="P232" s="15" t="str">
        <f>IF(COUNTA($A232:$B232,$D232:$G232)=0,"",IF(OR($A232="",$B232="",NOT(AND(ISNUMBER(G232),N(G232)&gt;=18264,N(G232)&lt;=73050))),"n/a",SUMPRODUCT(((Movements!$B$2:$B$1001="Used"))*(Movements!$E$2:$E$1001=$A232)*(Movements!$C$2:$C$1001=$B232)*(Movements!$A$2:$A$1001&gt;$G232),Movements!$D$2:$D$1001)))</f>
        <v/>
      </c>
    </row>
    <row r="233" spans="1:16" x14ac:dyDescent="0.25">
      <c r="A233" s="12"/>
      <c r="B233" s="12"/>
      <c r="C233" s="18" t="str">
        <f>IF(COUNTA($A233:$B233,$D233:$G233)=0,"",IF(OR($B233="",SUMPRODUCT(--(Parts!$A$2:$A$201=$B233))=0),"n/a",INDEX(Parts!$B$2:$B$201,SUMPRODUCT(MAX((Parts!$A$2:$A$201=$B233)*(ROW(Parts!$A$2:$A$201)-MIN(ROW(Parts!$A$2:$A$201))+1))))))</f>
        <v/>
      </c>
      <c r="D233" s="19"/>
      <c r="E233" s="19"/>
      <c r="F233" s="19"/>
      <c r="G233" s="20"/>
      <c r="H233" s="15" t="str">
        <f>IF(COUNTA($A233:$B233,$D233:$G233)=0,"",IF(OR($A233="",$B233="",NOT(AND(ISNUMBER(G233),N(G233)&gt;=18264,N(G233)&lt;=73050))),"n/a",SUMPRODUCT(((Movements!$B$2:$B$1001="Used")+(Movements!$B$2:$B$1001="Transfer"))*(Movements!$E$2:$E$1001=$A233)*(Movements!$C$2:$C$1001=$B233)*(Movements!$A$2:$A$1001&gt;$G233),Movements!$D$2:$D$1001)))</f>
        <v/>
      </c>
      <c r="I233" s="15" t="str">
        <f>IF(COUNTA($A233:$B233,$D233:$G233)=0,"",IF(OR($A233="",$B233="",NOT(AND(ISNUMBER(G233),N(G233)&gt;=18264,N(G233)&lt;=73050))),"n/a",SUMPRODUCT(((Movements!$B$2:$B$1001="Restock")+(Movements!$B$2:$B$1001="Transfer"))*(Movements!$F$2:$F$1001=$A233)*(Movements!$C$2:$C$1001=$B233)*(Movements!$A$2:$A$1001&gt;$G233),Movements!$D$2:$D$1001)))</f>
        <v/>
      </c>
      <c r="J233" s="21" t="str">
        <f>IF(COUNTA($A233:$B233,$D233:$G233)=0,"",IF(OR(NOT(ISNUMBER($H233)),NOT(ISNUMBER($F233))),"n/a",$F233-$H233+$I233))</f>
        <v/>
      </c>
      <c r="K233" s="21" t="str">
        <f>IF(COUNTA($A233:$B233,$D233:$G233)=0,"",IF(OR(NOT(ISNUMBER($J233)),NOT(ISNUMBER($D233)),NOT(ISNUMBER($E233))),"n/a",IF($J233&lt;=$D233,$E233-$J233,0)))</f>
        <v/>
      </c>
      <c r="L233" s="16" t="str">
        <f>IF(COUNTA($A233:$B233,$D233:$G233)=0,"",IF(OR(NOT(ISNUMBER($J233)),NOT(ISNUMBER($D233)),NOT(ISNUMBER($E233))),"n/a",IF($J233&lt;0,"Check count",IF($J233&lt;=$D233,"Reorder",IF($J233&gt;$E233,"Over max","OK")))))</f>
        <v/>
      </c>
      <c r="M233" s="14" t="str">
        <f>IF(COUNTA($A233:$B233,$D233:$G233)=0,"",IF(OR($B233="",SUMPRODUCT(--(Parts!$A$2:$A$201=$B233))=0),"n/a",INDEX(Parts!$C$2:$C$201,SUMPRODUCT(MAX((Parts!$A$2:$A$201=$B233)*(ROW(Parts!$A$2:$A$201)-MIN(ROW(Parts!$A$2:$A$201))+1))))))</f>
        <v/>
      </c>
      <c r="N233" s="14" t="str">
        <f>IF(COUNTA($A233:$B233,$D233:$G233)=0,"",IF(AND(ISNUMBER($J233),ISNUMBER($M233)),$J233*$M233,"n/a"))</f>
        <v/>
      </c>
      <c r="O233" s="16" t="str">
        <f>IF(COUNTA($A233:$B233,$D233:$G233)=0,"",IF(OR($A233="",$B233="",SUMPRODUCT(--(Vans!$A$2:$A$51=$A233))=0,SUMPRODUCT(--(Parts!$A$2:$A$201=$B233))=0),"Check ID",IF(SUMPRODUCT(('Van Stock'!$A$2:$A$501=$A233)*('Van Stock'!$B$2:$B$501=$B233))&gt;1,"Duplicate line",IF(OR(NOT(AND(ISNUMBER(D233),N(D233)&gt;=0,N(D233)&lt;=10000,INT(N(D233))=N(D233))),NOT(AND(ISNUMBER(E233),N(E233)&gt;=0,N(E233)&lt;=10000,INT(N(E233))=N(E233))),N($D233)&gt;N($E233),NOT(AND(ISNUMBER(F233),N(F233)&gt;=0,N(F233)&lt;=100000,INT(N(F233))=N(F233))),NOT(AND(ISNUMBER(G233),N(G233)&gt;=18264,N(G233)&lt;=73050))),"Check inputs",IF(AND(ISNUMBER($J233),N($J233)&lt;0),"Check count","OK")))))</f>
        <v/>
      </c>
      <c r="P233" s="15" t="str">
        <f>IF(COUNTA($A233:$B233,$D233:$G233)=0,"",IF(OR($A233="",$B233="",NOT(AND(ISNUMBER(G233),N(G233)&gt;=18264,N(G233)&lt;=73050))),"n/a",SUMPRODUCT(((Movements!$B$2:$B$1001="Used"))*(Movements!$E$2:$E$1001=$A233)*(Movements!$C$2:$C$1001=$B233)*(Movements!$A$2:$A$1001&gt;$G233),Movements!$D$2:$D$1001)))</f>
        <v/>
      </c>
    </row>
    <row r="234" spans="1:16" x14ac:dyDescent="0.25">
      <c r="A234" s="12"/>
      <c r="B234" s="12"/>
      <c r="C234" s="18" t="str">
        <f>IF(COUNTA($A234:$B234,$D234:$G234)=0,"",IF(OR($B234="",SUMPRODUCT(--(Parts!$A$2:$A$201=$B234))=0),"n/a",INDEX(Parts!$B$2:$B$201,SUMPRODUCT(MAX((Parts!$A$2:$A$201=$B234)*(ROW(Parts!$A$2:$A$201)-MIN(ROW(Parts!$A$2:$A$201))+1))))))</f>
        <v/>
      </c>
      <c r="D234" s="19"/>
      <c r="E234" s="19"/>
      <c r="F234" s="19"/>
      <c r="G234" s="20"/>
      <c r="H234" s="15" t="str">
        <f>IF(COUNTA($A234:$B234,$D234:$G234)=0,"",IF(OR($A234="",$B234="",NOT(AND(ISNUMBER(G234),N(G234)&gt;=18264,N(G234)&lt;=73050))),"n/a",SUMPRODUCT(((Movements!$B$2:$B$1001="Used")+(Movements!$B$2:$B$1001="Transfer"))*(Movements!$E$2:$E$1001=$A234)*(Movements!$C$2:$C$1001=$B234)*(Movements!$A$2:$A$1001&gt;$G234),Movements!$D$2:$D$1001)))</f>
        <v/>
      </c>
      <c r="I234" s="15" t="str">
        <f>IF(COUNTA($A234:$B234,$D234:$G234)=0,"",IF(OR($A234="",$B234="",NOT(AND(ISNUMBER(G234),N(G234)&gt;=18264,N(G234)&lt;=73050))),"n/a",SUMPRODUCT(((Movements!$B$2:$B$1001="Restock")+(Movements!$B$2:$B$1001="Transfer"))*(Movements!$F$2:$F$1001=$A234)*(Movements!$C$2:$C$1001=$B234)*(Movements!$A$2:$A$1001&gt;$G234),Movements!$D$2:$D$1001)))</f>
        <v/>
      </c>
      <c r="J234" s="21" t="str">
        <f>IF(COUNTA($A234:$B234,$D234:$G234)=0,"",IF(OR(NOT(ISNUMBER($H234)),NOT(ISNUMBER($F234))),"n/a",$F234-$H234+$I234))</f>
        <v/>
      </c>
      <c r="K234" s="21" t="str">
        <f>IF(COUNTA($A234:$B234,$D234:$G234)=0,"",IF(OR(NOT(ISNUMBER($J234)),NOT(ISNUMBER($D234)),NOT(ISNUMBER($E234))),"n/a",IF($J234&lt;=$D234,$E234-$J234,0)))</f>
        <v/>
      </c>
      <c r="L234" s="16" t="str">
        <f>IF(COUNTA($A234:$B234,$D234:$G234)=0,"",IF(OR(NOT(ISNUMBER($J234)),NOT(ISNUMBER($D234)),NOT(ISNUMBER($E234))),"n/a",IF($J234&lt;0,"Check count",IF($J234&lt;=$D234,"Reorder",IF($J234&gt;$E234,"Over max","OK")))))</f>
        <v/>
      </c>
      <c r="M234" s="14" t="str">
        <f>IF(COUNTA($A234:$B234,$D234:$G234)=0,"",IF(OR($B234="",SUMPRODUCT(--(Parts!$A$2:$A$201=$B234))=0),"n/a",INDEX(Parts!$C$2:$C$201,SUMPRODUCT(MAX((Parts!$A$2:$A$201=$B234)*(ROW(Parts!$A$2:$A$201)-MIN(ROW(Parts!$A$2:$A$201))+1))))))</f>
        <v/>
      </c>
      <c r="N234" s="14" t="str">
        <f>IF(COUNTA($A234:$B234,$D234:$G234)=0,"",IF(AND(ISNUMBER($J234),ISNUMBER($M234)),$J234*$M234,"n/a"))</f>
        <v/>
      </c>
      <c r="O234" s="16" t="str">
        <f>IF(COUNTA($A234:$B234,$D234:$G234)=0,"",IF(OR($A234="",$B234="",SUMPRODUCT(--(Vans!$A$2:$A$51=$A234))=0,SUMPRODUCT(--(Parts!$A$2:$A$201=$B234))=0),"Check ID",IF(SUMPRODUCT(('Van Stock'!$A$2:$A$501=$A234)*('Van Stock'!$B$2:$B$501=$B234))&gt;1,"Duplicate line",IF(OR(NOT(AND(ISNUMBER(D234),N(D234)&gt;=0,N(D234)&lt;=10000,INT(N(D234))=N(D234))),NOT(AND(ISNUMBER(E234),N(E234)&gt;=0,N(E234)&lt;=10000,INT(N(E234))=N(E234))),N($D234)&gt;N($E234),NOT(AND(ISNUMBER(F234),N(F234)&gt;=0,N(F234)&lt;=100000,INT(N(F234))=N(F234))),NOT(AND(ISNUMBER(G234),N(G234)&gt;=18264,N(G234)&lt;=73050))),"Check inputs",IF(AND(ISNUMBER($J234),N($J234)&lt;0),"Check count","OK")))))</f>
        <v/>
      </c>
      <c r="P234" s="15" t="str">
        <f>IF(COUNTA($A234:$B234,$D234:$G234)=0,"",IF(OR($A234="",$B234="",NOT(AND(ISNUMBER(G234),N(G234)&gt;=18264,N(G234)&lt;=73050))),"n/a",SUMPRODUCT(((Movements!$B$2:$B$1001="Used"))*(Movements!$E$2:$E$1001=$A234)*(Movements!$C$2:$C$1001=$B234)*(Movements!$A$2:$A$1001&gt;$G234),Movements!$D$2:$D$1001)))</f>
        <v/>
      </c>
    </row>
    <row r="235" spans="1:16" x14ac:dyDescent="0.25">
      <c r="A235" s="12"/>
      <c r="B235" s="12"/>
      <c r="C235" s="18" t="str">
        <f>IF(COUNTA($A235:$B235,$D235:$G235)=0,"",IF(OR($B235="",SUMPRODUCT(--(Parts!$A$2:$A$201=$B235))=0),"n/a",INDEX(Parts!$B$2:$B$201,SUMPRODUCT(MAX((Parts!$A$2:$A$201=$B235)*(ROW(Parts!$A$2:$A$201)-MIN(ROW(Parts!$A$2:$A$201))+1))))))</f>
        <v/>
      </c>
      <c r="D235" s="19"/>
      <c r="E235" s="19"/>
      <c r="F235" s="19"/>
      <c r="G235" s="20"/>
      <c r="H235" s="15" t="str">
        <f>IF(COUNTA($A235:$B235,$D235:$G235)=0,"",IF(OR($A235="",$B235="",NOT(AND(ISNUMBER(G235),N(G235)&gt;=18264,N(G235)&lt;=73050))),"n/a",SUMPRODUCT(((Movements!$B$2:$B$1001="Used")+(Movements!$B$2:$B$1001="Transfer"))*(Movements!$E$2:$E$1001=$A235)*(Movements!$C$2:$C$1001=$B235)*(Movements!$A$2:$A$1001&gt;$G235),Movements!$D$2:$D$1001)))</f>
        <v/>
      </c>
      <c r="I235" s="15" t="str">
        <f>IF(COUNTA($A235:$B235,$D235:$G235)=0,"",IF(OR($A235="",$B235="",NOT(AND(ISNUMBER(G235),N(G235)&gt;=18264,N(G235)&lt;=73050))),"n/a",SUMPRODUCT(((Movements!$B$2:$B$1001="Restock")+(Movements!$B$2:$B$1001="Transfer"))*(Movements!$F$2:$F$1001=$A235)*(Movements!$C$2:$C$1001=$B235)*(Movements!$A$2:$A$1001&gt;$G235),Movements!$D$2:$D$1001)))</f>
        <v/>
      </c>
      <c r="J235" s="21" t="str">
        <f>IF(COUNTA($A235:$B235,$D235:$G235)=0,"",IF(OR(NOT(ISNUMBER($H235)),NOT(ISNUMBER($F235))),"n/a",$F235-$H235+$I235))</f>
        <v/>
      </c>
      <c r="K235" s="21" t="str">
        <f>IF(COUNTA($A235:$B235,$D235:$G235)=0,"",IF(OR(NOT(ISNUMBER($J235)),NOT(ISNUMBER($D235)),NOT(ISNUMBER($E235))),"n/a",IF($J235&lt;=$D235,$E235-$J235,0)))</f>
        <v/>
      </c>
      <c r="L235" s="16" t="str">
        <f>IF(COUNTA($A235:$B235,$D235:$G235)=0,"",IF(OR(NOT(ISNUMBER($J235)),NOT(ISNUMBER($D235)),NOT(ISNUMBER($E235))),"n/a",IF($J235&lt;0,"Check count",IF($J235&lt;=$D235,"Reorder",IF($J235&gt;$E235,"Over max","OK")))))</f>
        <v/>
      </c>
      <c r="M235" s="14" t="str">
        <f>IF(COUNTA($A235:$B235,$D235:$G235)=0,"",IF(OR($B235="",SUMPRODUCT(--(Parts!$A$2:$A$201=$B235))=0),"n/a",INDEX(Parts!$C$2:$C$201,SUMPRODUCT(MAX((Parts!$A$2:$A$201=$B235)*(ROW(Parts!$A$2:$A$201)-MIN(ROW(Parts!$A$2:$A$201))+1))))))</f>
        <v/>
      </c>
      <c r="N235" s="14" t="str">
        <f>IF(COUNTA($A235:$B235,$D235:$G235)=0,"",IF(AND(ISNUMBER($J235),ISNUMBER($M235)),$J235*$M235,"n/a"))</f>
        <v/>
      </c>
      <c r="O235" s="16" t="str">
        <f>IF(COUNTA($A235:$B235,$D235:$G235)=0,"",IF(OR($A235="",$B235="",SUMPRODUCT(--(Vans!$A$2:$A$51=$A235))=0,SUMPRODUCT(--(Parts!$A$2:$A$201=$B235))=0),"Check ID",IF(SUMPRODUCT(('Van Stock'!$A$2:$A$501=$A235)*('Van Stock'!$B$2:$B$501=$B235))&gt;1,"Duplicate line",IF(OR(NOT(AND(ISNUMBER(D235),N(D235)&gt;=0,N(D235)&lt;=10000,INT(N(D235))=N(D235))),NOT(AND(ISNUMBER(E235),N(E235)&gt;=0,N(E235)&lt;=10000,INT(N(E235))=N(E235))),N($D235)&gt;N($E235),NOT(AND(ISNUMBER(F235),N(F235)&gt;=0,N(F235)&lt;=100000,INT(N(F235))=N(F235))),NOT(AND(ISNUMBER(G235),N(G235)&gt;=18264,N(G235)&lt;=73050))),"Check inputs",IF(AND(ISNUMBER($J235),N($J235)&lt;0),"Check count","OK")))))</f>
        <v/>
      </c>
      <c r="P235" s="15" t="str">
        <f>IF(COUNTA($A235:$B235,$D235:$G235)=0,"",IF(OR($A235="",$B235="",NOT(AND(ISNUMBER(G235),N(G235)&gt;=18264,N(G235)&lt;=73050))),"n/a",SUMPRODUCT(((Movements!$B$2:$B$1001="Used"))*(Movements!$E$2:$E$1001=$A235)*(Movements!$C$2:$C$1001=$B235)*(Movements!$A$2:$A$1001&gt;$G235),Movements!$D$2:$D$1001)))</f>
        <v/>
      </c>
    </row>
    <row r="236" spans="1:16" x14ac:dyDescent="0.25">
      <c r="A236" s="12"/>
      <c r="B236" s="12"/>
      <c r="C236" s="18" t="str">
        <f>IF(COUNTA($A236:$B236,$D236:$G236)=0,"",IF(OR($B236="",SUMPRODUCT(--(Parts!$A$2:$A$201=$B236))=0),"n/a",INDEX(Parts!$B$2:$B$201,SUMPRODUCT(MAX((Parts!$A$2:$A$201=$B236)*(ROW(Parts!$A$2:$A$201)-MIN(ROW(Parts!$A$2:$A$201))+1))))))</f>
        <v/>
      </c>
      <c r="D236" s="19"/>
      <c r="E236" s="19"/>
      <c r="F236" s="19"/>
      <c r="G236" s="20"/>
      <c r="H236" s="15" t="str">
        <f>IF(COUNTA($A236:$B236,$D236:$G236)=0,"",IF(OR($A236="",$B236="",NOT(AND(ISNUMBER(G236),N(G236)&gt;=18264,N(G236)&lt;=73050))),"n/a",SUMPRODUCT(((Movements!$B$2:$B$1001="Used")+(Movements!$B$2:$B$1001="Transfer"))*(Movements!$E$2:$E$1001=$A236)*(Movements!$C$2:$C$1001=$B236)*(Movements!$A$2:$A$1001&gt;$G236),Movements!$D$2:$D$1001)))</f>
        <v/>
      </c>
      <c r="I236" s="15" t="str">
        <f>IF(COUNTA($A236:$B236,$D236:$G236)=0,"",IF(OR($A236="",$B236="",NOT(AND(ISNUMBER(G236),N(G236)&gt;=18264,N(G236)&lt;=73050))),"n/a",SUMPRODUCT(((Movements!$B$2:$B$1001="Restock")+(Movements!$B$2:$B$1001="Transfer"))*(Movements!$F$2:$F$1001=$A236)*(Movements!$C$2:$C$1001=$B236)*(Movements!$A$2:$A$1001&gt;$G236),Movements!$D$2:$D$1001)))</f>
        <v/>
      </c>
      <c r="J236" s="21" t="str">
        <f>IF(COUNTA($A236:$B236,$D236:$G236)=0,"",IF(OR(NOT(ISNUMBER($H236)),NOT(ISNUMBER($F236))),"n/a",$F236-$H236+$I236))</f>
        <v/>
      </c>
      <c r="K236" s="21" t="str">
        <f>IF(COUNTA($A236:$B236,$D236:$G236)=0,"",IF(OR(NOT(ISNUMBER($J236)),NOT(ISNUMBER($D236)),NOT(ISNUMBER($E236))),"n/a",IF($J236&lt;=$D236,$E236-$J236,0)))</f>
        <v/>
      </c>
      <c r="L236" s="16" t="str">
        <f>IF(COUNTA($A236:$B236,$D236:$G236)=0,"",IF(OR(NOT(ISNUMBER($J236)),NOT(ISNUMBER($D236)),NOT(ISNUMBER($E236))),"n/a",IF($J236&lt;0,"Check count",IF($J236&lt;=$D236,"Reorder",IF($J236&gt;$E236,"Over max","OK")))))</f>
        <v/>
      </c>
      <c r="M236" s="14" t="str">
        <f>IF(COUNTA($A236:$B236,$D236:$G236)=0,"",IF(OR($B236="",SUMPRODUCT(--(Parts!$A$2:$A$201=$B236))=0),"n/a",INDEX(Parts!$C$2:$C$201,SUMPRODUCT(MAX((Parts!$A$2:$A$201=$B236)*(ROW(Parts!$A$2:$A$201)-MIN(ROW(Parts!$A$2:$A$201))+1))))))</f>
        <v/>
      </c>
      <c r="N236" s="14" t="str">
        <f>IF(COUNTA($A236:$B236,$D236:$G236)=0,"",IF(AND(ISNUMBER($J236),ISNUMBER($M236)),$J236*$M236,"n/a"))</f>
        <v/>
      </c>
      <c r="O236" s="16" t="str">
        <f>IF(COUNTA($A236:$B236,$D236:$G236)=0,"",IF(OR($A236="",$B236="",SUMPRODUCT(--(Vans!$A$2:$A$51=$A236))=0,SUMPRODUCT(--(Parts!$A$2:$A$201=$B236))=0),"Check ID",IF(SUMPRODUCT(('Van Stock'!$A$2:$A$501=$A236)*('Van Stock'!$B$2:$B$501=$B236))&gt;1,"Duplicate line",IF(OR(NOT(AND(ISNUMBER(D236),N(D236)&gt;=0,N(D236)&lt;=10000,INT(N(D236))=N(D236))),NOT(AND(ISNUMBER(E236),N(E236)&gt;=0,N(E236)&lt;=10000,INT(N(E236))=N(E236))),N($D236)&gt;N($E236),NOT(AND(ISNUMBER(F236),N(F236)&gt;=0,N(F236)&lt;=100000,INT(N(F236))=N(F236))),NOT(AND(ISNUMBER(G236),N(G236)&gt;=18264,N(G236)&lt;=73050))),"Check inputs",IF(AND(ISNUMBER($J236),N($J236)&lt;0),"Check count","OK")))))</f>
        <v/>
      </c>
      <c r="P236" s="15" t="str">
        <f>IF(COUNTA($A236:$B236,$D236:$G236)=0,"",IF(OR($A236="",$B236="",NOT(AND(ISNUMBER(G236),N(G236)&gt;=18264,N(G236)&lt;=73050))),"n/a",SUMPRODUCT(((Movements!$B$2:$B$1001="Used"))*(Movements!$E$2:$E$1001=$A236)*(Movements!$C$2:$C$1001=$B236)*(Movements!$A$2:$A$1001&gt;$G236),Movements!$D$2:$D$1001)))</f>
        <v/>
      </c>
    </row>
    <row r="237" spans="1:16" x14ac:dyDescent="0.25">
      <c r="A237" s="12"/>
      <c r="B237" s="12"/>
      <c r="C237" s="18" t="str">
        <f>IF(COUNTA($A237:$B237,$D237:$G237)=0,"",IF(OR($B237="",SUMPRODUCT(--(Parts!$A$2:$A$201=$B237))=0),"n/a",INDEX(Parts!$B$2:$B$201,SUMPRODUCT(MAX((Parts!$A$2:$A$201=$B237)*(ROW(Parts!$A$2:$A$201)-MIN(ROW(Parts!$A$2:$A$201))+1))))))</f>
        <v/>
      </c>
      <c r="D237" s="19"/>
      <c r="E237" s="19"/>
      <c r="F237" s="19"/>
      <c r="G237" s="20"/>
      <c r="H237" s="15" t="str">
        <f>IF(COUNTA($A237:$B237,$D237:$G237)=0,"",IF(OR($A237="",$B237="",NOT(AND(ISNUMBER(G237),N(G237)&gt;=18264,N(G237)&lt;=73050))),"n/a",SUMPRODUCT(((Movements!$B$2:$B$1001="Used")+(Movements!$B$2:$B$1001="Transfer"))*(Movements!$E$2:$E$1001=$A237)*(Movements!$C$2:$C$1001=$B237)*(Movements!$A$2:$A$1001&gt;$G237),Movements!$D$2:$D$1001)))</f>
        <v/>
      </c>
      <c r="I237" s="15" t="str">
        <f>IF(COUNTA($A237:$B237,$D237:$G237)=0,"",IF(OR($A237="",$B237="",NOT(AND(ISNUMBER(G237),N(G237)&gt;=18264,N(G237)&lt;=73050))),"n/a",SUMPRODUCT(((Movements!$B$2:$B$1001="Restock")+(Movements!$B$2:$B$1001="Transfer"))*(Movements!$F$2:$F$1001=$A237)*(Movements!$C$2:$C$1001=$B237)*(Movements!$A$2:$A$1001&gt;$G237),Movements!$D$2:$D$1001)))</f>
        <v/>
      </c>
      <c r="J237" s="21" t="str">
        <f>IF(COUNTA($A237:$B237,$D237:$G237)=0,"",IF(OR(NOT(ISNUMBER($H237)),NOT(ISNUMBER($F237))),"n/a",$F237-$H237+$I237))</f>
        <v/>
      </c>
      <c r="K237" s="21" t="str">
        <f>IF(COUNTA($A237:$B237,$D237:$G237)=0,"",IF(OR(NOT(ISNUMBER($J237)),NOT(ISNUMBER($D237)),NOT(ISNUMBER($E237))),"n/a",IF($J237&lt;=$D237,$E237-$J237,0)))</f>
        <v/>
      </c>
      <c r="L237" s="16" t="str">
        <f>IF(COUNTA($A237:$B237,$D237:$G237)=0,"",IF(OR(NOT(ISNUMBER($J237)),NOT(ISNUMBER($D237)),NOT(ISNUMBER($E237))),"n/a",IF($J237&lt;0,"Check count",IF($J237&lt;=$D237,"Reorder",IF($J237&gt;$E237,"Over max","OK")))))</f>
        <v/>
      </c>
      <c r="M237" s="14" t="str">
        <f>IF(COUNTA($A237:$B237,$D237:$G237)=0,"",IF(OR($B237="",SUMPRODUCT(--(Parts!$A$2:$A$201=$B237))=0),"n/a",INDEX(Parts!$C$2:$C$201,SUMPRODUCT(MAX((Parts!$A$2:$A$201=$B237)*(ROW(Parts!$A$2:$A$201)-MIN(ROW(Parts!$A$2:$A$201))+1))))))</f>
        <v/>
      </c>
      <c r="N237" s="14" t="str">
        <f>IF(COUNTA($A237:$B237,$D237:$G237)=0,"",IF(AND(ISNUMBER($J237),ISNUMBER($M237)),$J237*$M237,"n/a"))</f>
        <v/>
      </c>
      <c r="O237" s="16" t="str">
        <f>IF(COUNTA($A237:$B237,$D237:$G237)=0,"",IF(OR($A237="",$B237="",SUMPRODUCT(--(Vans!$A$2:$A$51=$A237))=0,SUMPRODUCT(--(Parts!$A$2:$A$201=$B237))=0),"Check ID",IF(SUMPRODUCT(('Van Stock'!$A$2:$A$501=$A237)*('Van Stock'!$B$2:$B$501=$B237))&gt;1,"Duplicate line",IF(OR(NOT(AND(ISNUMBER(D237),N(D237)&gt;=0,N(D237)&lt;=10000,INT(N(D237))=N(D237))),NOT(AND(ISNUMBER(E237),N(E237)&gt;=0,N(E237)&lt;=10000,INT(N(E237))=N(E237))),N($D237)&gt;N($E237),NOT(AND(ISNUMBER(F237),N(F237)&gt;=0,N(F237)&lt;=100000,INT(N(F237))=N(F237))),NOT(AND(ISNUMBER(G237),N(G237)&gt;=18264,N(G237)&lt;=73050))),"Check inputs",IF(AND(ISNUMBER($J237),N($J237)&lt;0),"Check count","OK")))))</f>
        <v/>
      </c>
      <c r="P237" s="15" t="str">
        <f>IF(COUNTA($A237:$B237,$D237:$G237)=0,"",IF(OR($A237="",$B237="",NOT(AND(ISNUMBER(G237),N(G237)&gt;=18264,N(G237)&lt;=73050))),"n/a",SUMPRODUCT(((Movements!$B$2:$B$1001="Used"))*(Movements!$E$2:$E$1001=$A237)*(Movements!$C$2:$C$1001=$B237)*(Movements!$A$2:$A$1001&gt;$G237),Movements!$D$2:$D$1001)))</f>
        <v/>
      </c>
    </row>
    <row r="238" spans="1:16" x14ac:dyDescent="0.25">
      <c r="A238" s="12"/>
      <c r="B238" s="12"/>
      <c r="C238" s="18" t="str">
        <f>IF(COUNTA($A238:$B238,$D238:$G238)=0,"",IF(OR($B238="",SUMPRODUCT(--(Parts!$A$2:$A$201=$B238))=0),"n/a",INDEX(Parts!$B$2:$B$201,SUMPRODUCT(MAX((Parts!$A$2:$A$201=$B238)*(ROW(Parts!$A$2:$A$201)-MIN(ROW(Parts!$A$2:$A$201))+1))))))</f>
        <v/>
      </c>
      <c r="D238" s="19"/>
      <c r="E238" s="19"/>
      <c r="F238" s="19"/>
      <c r="G238" s="20"/>
      <c r="H238" s="15" t="str">
        <f>IF(COUNTA($A238:$B238,$D238:$G238)=0,"",IF(OR($A238="",$B238="",NOT(AND(ISNUMBER(G238),N(G238)&gt;=18264,N(G238)&lt;=73050))),"n/a",SUMPRODUCT(((Movements!$B$2:$B$1001="Used")+(Movements!$B$2:$B$1001="Transfer"))*(Movements!$E$2:$E$1001=$A238)*(Movements!$C$2:$C$1001=$B238)*(Movements!$A$2:$A$1001&gt;$G238),Movements!$D$2:$D$1001)))</f>
        <v/>
      </c>
      <c r="I238" s="15" t="str">
        <f>IF(COUNTA($A238:$B238,$D238:$G238)=0,"",IF(OR($A238="",$B238="",NOT(AND(ISNUMBER(G238),N(G238)&gt;=18264,N(G238)&lt;=73050))),"n/a",SUMPRODUCT(((Movements!$B$2:$B$1001="Restock")+(Movements!$B$2:$B$1001="Transfer"))*(Movements!$F$2:$F$1001=$A238)*(Movements!$C$2:$C$1001=$B238)*(Movements!$A$2:$A$1001&gt;$G238),Movements!$D$2:$D$1001)))</f>
        <v/>
      </c>
      <c r="J238" s="21" t="str">
        <f>IF(COUNTA($A238:$B238,$D238:$G238)=0,"",IF(OR(NOT(ISNUMBER($H238)),NOT(ISNUMBER($F238))),"n/a",$F238-$H238+$I238))</f>
        <v/>
      </c>
      <c r="K238" s="21" t="str">
        <f>IF(COUNTA($A238:$B238,$D238:$G238)=0,"",IF(OR(NOT(ISNUMBER($J238)),NOT(ISNUMBER($D238)),NOT(ISNUMBER($E238))),"n/a",IF($J238&lt;=$D238,$E238-$J238,0)))</f>
        <v/>
      </c>
      <c r="L238" s="16" t="str">
        <f>IF(COUNTA($A238:$B238,$D238:$G238)=0,"",IF(OR(NOT(ISNUMBER($J238)),NOT(ISNUMBER($D238)),NOT(ISNUMBER($E238))),"n/a",IF($J238&lt;0,"Check count",IF($J238&lt;=$D238,"Reorder",IF($J238&gt;$E238,"Over max","OK")))))</f>
        <v/>
      </c>
      <c r="M238" s="14" t="str">
        <f>IF(COUNTA($A238:$B238,$D238:$G238)=0,"",IF(OR($B238="",SUMPRODUCT(--(Parts!$A$2:$A$201=$B238))=0),"n/a",INDEX(Parts!$C$2:$C$201,SUMPRODUCT(MAX((Parts!$A$2:$A$201=$B238)*(ROW(Parts!$A$2:$A$201)-MIN(ROW(Parts!$A$2:$A$201))+1))))))</f>
        <v/>
      </c>
      <c r="N238" s="14" t="str">
        <f>IF(COUNTA($A238:$B238,$D238:$G238)=0,"",IF(AND(ISNUMBER($J238),ISNUMBER($M238)),$J238*$M238,"n/a"))</f>
        <v/>
      </c>
      <c r="O238" s="16" t="str">
        <f>IF(COUNTA($A238:$B238,$D238:$G238)=0,"",IF(OR($A238="",$B238="",SUMPRODUCT(--(Vans!$A$2:$A$51=$A238))=0,SUMPRODUCT(--(Parts!$A$2:$A$201=$B238))=0),"Check ID",IF(SUMPRODUCT(('Van Stock'!$A$2:$A$501=$A238)*('Van Stock'!$B$2:$B$501=$B238))&gt;1,"Duplicate line",IF(OR(NOT(AND(ISNUMBER(D238),N(D238)&gt;=0,N(D238)&lt;=10000,INT(N(D238))=N(D238))),NOT(AND(ISNUMBER(E238),N(E238)&gt;=0,N(E238)&lt;=10000,INT(N(E238))=N(E238))),N($D238)&gt;N($E238),NOT(AND(ISNUMBER(F238),N(F238)&gt;=0,N(F238)&lt;=100000,INT(N(F238))=N(F238))),NOT(AND(ISNUMBER(G238),N(G238)&gt;=18264,N(G238)&lt;=73050))),"Check inputs",IF(AND(ISNUMBER($J238),N($J238)&lt;0),"Check count","OK")))))</f>
        <v/>
      </c>
      <c r="P238" s="15" t="str">
        <f>IF(COUNTA($A238:$B238,$D238:$G238)=0,"",IF(OR($A238="",$B238="",NOT(AND(ISNUMBER(G238),N(G238)&gt;=18264,N(G238)&lt;=73050))),"n/a",SUMPRODUCT(((Movements!$B$2:$B$1001="Used"))*(Movements!$E$2:$E$1001=$A238)*(Movements!$C$2:$C$1001=$B238)*(Movements!$A$2:$A$1001&gt;$G238),Movements!$D$2:$D$1001)))</f>
        <v/>
      </c>
    </row>
    <row r="239" spans="1:16" x14ac:dyDescent="0.25">
      <c r="A239" s="12"/>
      <c r="B239" s="12"/>
      <c r="C239" s="18" t="str">
        <f>IF(COUNTA($A239:$B239,$D239:$G239)=0,"",IF(OR($B239="",SUMPRODUCT(--(Parts!$A$2:$A$201=$B239))=0),"n/a",INDEX(Parts!$B$2:$B$201,SUMPRODUCT(MAX((Parts!$A$2:$A$201=$B239)*(ROW(Parts!$A$2:$A$201)-MIN(ROW(Parts!$A$2:$A$201))+1))))))</f>
        <v/>
      </c>
      <c r="D239" s="19"/>
      <c r="E239" s="19"/>
      <c r="F239" s="19"/>
      <c r="G239" s="20"/>
      <c r="H239" s="15" t="str">
        <f>IF(COUNTA($A239:$B239,$D239:$G239)=0,"",IF(OR($A239="",$B239="",NOT(AND(ISNUMBER(G239),N(G239)&gt;=18264,N(G239)&lt;=73050))),"n/a",SUMPRODUCT(((Movements!$B$2:$B$1001="Used")+(Movements!$B$2:$B$1001="Transfer"))*(Movements!$E$2:$E$1001=$A239)*(Movements!$C$2:$C$1001=$B239)*(Movements!$A$2:$A$1001&gt;$G239),Movements!$D$2:$D$1001)))</f>
        <v/>
      </c>
      <c r="I239" s="15" t="str">
        <f>IF(COUNTA($A239:$B239,$D239:$G239)=0,"",IF(OR($A239="",$B239="",NOT(AND(ISNUMBER(G239),N(G239)&gt;=18264,N(G239)&lt;=73050))),"n/a",SUMPRODUCT(((Movements!$B$2:$B$1001="Restock")+(Movements!$B$2:$B$1001="Transfer"))*(Movements!$F$2:$F$1001=$A239)*(Movements!$C$2:$C$1001=$B239)*(Movements!$A$2:$A$1001&gt;$G239),Movements!$D$2:$D$1001)))</f>
        <v/>
      </c>
      <c r="J239" s="21" t="str">
        <f>IF(COUNTA($A239:$B239,$D239:$G239)=0,"",IF(OR(NOT(ISNUMBER($H239)),NOT(ISNUMBER($F239))),"n/a",$F239-$H239+$I239))</f>
        <v/>
      </c>
      <c r="K239" s="21" t="str">
        <f>IF(COUNTA($A239:$B239,$D239:$G239)=0,"",IF(OR(NOT(ISNUMBER($J239)),NOT(ISNUMBER($D239)),NOT(ISNUMBER($E239))),"n/a",IF($J239&lt;=$D239,$E239-$J239,0)))</f>
        <v/>
      </c>
      <c r="L239" s="16" t="str">
        <f>IF(COUNTA($A239:$B239,$D239:$G239)=0,"",IF(OR(NOT(ISNUMBER($J239)),NOT(ISNUMBER($D239)),NOT(ISNUMBER($E239))),"n/a",IF($J239&lt;0,"Check count",IF($J239&lt;=$D239,"Reorder",IF($J239&gt;$E239,"Over max","OK")))))</f>
        <v/>
      </c>
      <c r="M239" s="14" t="str">
        <f>IF(COUNTA($A239:$B239,$D239:$G239)=0,"",IF(OR($B239="",SUMPRODUCT(--(Parts!$A$2:$A$201=$B239))=0),"n/a",INDEX(Parts!$C$2:$C$201,SUMPRODUCT(MAX((Parts!$A$2:$A$201=$B239)*(ROW(Parts!$A$2:$A$201)-MIN(ROW(Parts!$A$2:$A$201))+1))))))</f>
        <v/>
      </c>
      <c r="N239" s="14" t="str">
        <f>IF(COUNTA($A239:$B239,$D239:$G239)=0,"",IF(AND(ISNUMBER($J239),ISNUMBER($M239)),$J239*$M239,"n/a"))</f>
        <v/>
      </c>
      <c r="O239" s="16" t="str">
        <f>IF(COUNTA($A239:$B239,$D239:$G239)=0,"",IF(OR($A239="",$B239="",SUMPRODUCT(--(Vans!$A$2:$A$51=$A239))=0,SUMPRODUCT(--(Parts!$A$2:$A$201=$B239))=0),"Check ID",IF(SUMPRODUCT(('Van Stock'!$A$2:$A$501=$A239)*('Van Stock'!$B$2:$B$501=$B239))&gt;1,"Duplicate line",IF(OR(NOT(AND(ISNUMBER(D239),N(D239)&gt;=0,N(D239)&lt;=10000,INT(N(D239))=N(D239))),NOT(AND(ISNUMBER(E239),N(E239)&gt;=0,N(E239)&lt;=10000,INT(N(E239))=N(E239))),N($D239)&gt;N($E239),NOT(AND(ISNUMBER(F239),N(F239)&gt;=0,N(F239)&lt;=100000,INT(N(F239))=N(F239))),NOT(AND(ISNUMBER(G239),N(G239)&gt;=18264,N(G239)&lt;=73050))),"Check inputs",IF(AND(ISNUMBER($J239),N($J239)&lt;0),"Check count","OK")))))</f>
        <v/>
      </c>
      <c r="P239" s="15" t="str">
        <f>IF(COUNTA($A239:$B239,$D239:$G239)=0,"",IF(OR($A239="",$B239="",NOT(AND(ISNUMBER(G239),N(G239)&gt;=18264,N(G239)&lt;=73050))),"n/a",SUMPRODUCT(((Movements!$B$2:$B$1001="Used"))*(Movements!$E$2:$E$1001=$A239)*(Movements!$C$2:$C$1001=$B239)*(Movements!$A$2:$A$1001&gt;$G239),Movements!$D$2:$D$1001)))</f>
        <v/>
      </c>
    </row>
    <row r="240" spans="1:16" x14ac:dyDescent="0.25">
      <c r="A240" s="12"/>
      <c r="B240" s="12"/>
      <c r="C240" s="18" t="str">
        <f>IF(COUNTA($A240:$B240,$D240:$G240)=0,"",IF(OR($B240="",SUMPRODUCT(--(Parts!$A$2:$A$201=$B240))=0),"n/a",INDEX(Parts!$B$2:$B$201,SUMPRODUCT(MAX((Parts!$A$2:$A$201=$B240)*(ROW(Parts!$A$2:$A$201)-MIN(ROW(Parts!$A$2:$A$201))+1))))))</f>
        <v/>
      </c>
      <c r="D240" s="19"/>
      <c r="E240" s="19"/>
      <c r="F240" s="19"/>
      <c r="G240" s="20"/>
      <c r="H240" s="15" t="str">
        <f>IF(COUNTA($A240:$B240,$D240:$G240)=0,"",IF(OR($A240="",$B240="",NOT(AND(ISNUMBER(G240),N(G240)&gt;=18264,N(G240)&lt;=73050))),"n/a",SUMPRODUCT(((Movements!$B$2:$B$1001="Used")+(Movements!$B$2:$B$1001="Transfer"))*(Movements!$E$2:$E$1001=$A240)*(Movements!$C$2:$C$1001=$B240)*(Movements!$A$2:$A$1001&gt;$G240),Movements!$D$2:$D$1001)))</f>
        <v/>
      </c>
      <c r="I240" s="15" t="str">
        <f>IF(COUNTA($A240:$B240,$D240:$G240)=0,"",IF(OR($A240="",$B240="",NOT(AND(ISNUMBER(G240),N(G240)&gt;=18264,N(G240)&lt;=73050))),"n/a",SUMPRODUCT(((Movements!$B$2:$B$1001="Restock")+(Movements!$B$2:$B$1001="Transfer"))*(Movements!$F$2:$F$1001=$A240)*(Movements!$C$2:$C$1001=$B240)*(Movements!$A$2:$A$1001&gt;$G240),Movements!$D$2:$D$1001)))</f>
        <v/>
      </c>
      <c r="J240" s="21" t="str">
        <f>IF(COUNTA($A240:$B240,$D240:$G240)=0,"",IF(OR(NOT(ISNUMBER($H240)),NOT(ISNUMBER($F240))),"n/a",$F240-$H240+$I240))</f>
        <v/>
      </c>
      <c r="K240" s="21" t="str">
        <f>IF(COUNTA($A240:$B240,$D240:$G240)=0,"",IF(OR(NOT(ISNUMBER($J240)),NOT(ISNUMBER($D240)),NOT(ISNUMBER($E240))),"n/a",IF($J240&lt;=$D240,$E240-$J240,0)))</f>
        <v/>
      </c>
      <c r="L240" s="16" t="str">
        <f>IF(COUNTA($A240:$B240,$D240:$G240)=0,"",IF(OR(NOT(ISNUMBER($J240)),NOT(ISNUMBER($D240)),NOT(ISNUMBER($E240))),"n/a",IF($J240&lt;0,"Check count",IF($J240&lt;=$D240,"Reorder",IF($J240&gt;$E240,"Over max","OK")))))</f>
        <v/>
      </c>
      <c r="M240" s="14" t="str">
        <f>IF(COUNTA($A240:$B240,$D240:$G240)=0,"",IF(OR($B240="",SUMPRODUCT(--(Parts!$A$2:$A$201=$B240))=0),"n/a",INDEX(Parts!$C$2:$C$201,SUMPRODUCT(MAX((Parts!$A$2:$A$201=$B240)*(ROW(Parts!$A$2:$A$201)-MIN(ROW(Parts!$A$2:$A$201))+1))))))</f>
        <v/>
      </c>
      <c r="N240" s="14" t="str">
        <f>IF(COUNTA($A240:$B240,$D240:$G240)=0,"",IF(AND(ISNUMBER($J240),ISNUMBER($M240)),$J240*$M240,"n/a"))</f>
        <v/>
      </c>
      <c r="O240" s="16" t="str">
        <f>IF(COUNTA($A240:$B240,$D240:$G240)=0,"",IF(OR($A240="",$B240="",SUMPRODUCT(--(Vans!$A$2:$A$51=$A240))=0,SUMPRODUCT(--(Parts!$A$2:$A$201=$B240))=0),"Check ID",IF(SUMPRODUCT(('Van Stock'!$A$2:$A$501=$A240)*('Van Stock'!$B$2:$B$501=$B240))&gt;1,"Duplicate line",IF(OR(NOT(AND(ISNUMBER(D240),N(D240)&gt;=0,N(D240)&lt;=10000,INT(N(D240))=N(D240))),NOT(AND(ISNUMBER(E240),N(E240)&gt;=0,N(E240)&lt;=10000,INT(N(E240))=N(E240))),N($D240)&gt;N($E240),NOT(AND(ISNUMBER(F240),N(F240)&gt;=0,N(F240)&lt;=100000,INT(N(F240))=N(F240))),NOT(AND(ISNUMBER(G240),N(G240)&gt;=18264,N(G240)&lt;=73050))),"Check inputs",IF(AND(ISNUMBER($J240),N($J240)&lt;0),"Check count","OK")))))</f>
        <v/>
      </c>
      <c r="P240" s="15" t="str">
        <f>IF(COUNTA($A240:$B240,$D240:$G240)=0,"",IF(OR($A240="",$B240="",NOT(AND(ISNUMBER(G240),N(G240)&gt;=18264,N(G240)&lt;=73050))),"n/a",SUMPRODUCT(((Movements!$B$2:$B$1001="Used"))*(Movements!$E$2:$E$1001=$A240)*(Movements!$C$2:$C$1001=$B240)*(Movements!$A$2:$A$1001&gt;$G240),Movements!$D$2:$D$1001)))</f>
        <v/>
      </c>
    </row>
    <row r="241" spans="1:16" x14ac:dyDescent="0.25">
      <c r="A241" s="12"/>
      <c r="B241" s="12"/>
      <c r="C241" s="18" t="str">
        <f>IF(COUNTA($A241:$B241,$D241:$G241)=0,"",IF(OR($B241="",SUMPRODUCT(--(Parts!$A$2:$A$201=$B241))=0),"n/a",INDEX(Parts!$B$2:$B$201,SUMPRODUCT(MAX((Parts!$A$2:$A$201=$B241)*(ROW(Parts!$A$2:$A$201)-MIN(ROW(Parts!$A$2:$A$201))+1))))))</f>
        <v/>
      </c>
      <c r="D241" s="19"/>
      <c r="E241" s="19"/>
      <c r="F241" s="19"/>
      <c r="G241" s="20"/>
      <c r="H241" s="15" t="str">
        <f>IF(COUNTA($A241:$B241,$D241:$G241)=0,"",IF(OR($A241="",$B241="",NOT(AND(ISNUMBER(G241),N(G241)&gt;=18264,N(G241)&lt;=73050))),"n/a",SUMPRODUCT(((Movements!$B$2:$B$1001="Used")+(Movements!$B$2:$B$1001="Transfer"))*(Movements!$E$2:$E$1001=$A241)*(Movements!$C$2:$C$1001=$B241)*(Movements!$A$2:$A$1001&gt;$G241),Movements!$D$2:$D$1001)))</f>
        <v/>
      </c>
      <c r="I241" s="15" t="str">
        <f>IF(COUNTA($A241:$B241,$D241:$G241)=0,"",IF(OR($A241="",$B241="",NOT(AND(ISNUMBER(G241),N(G241)&gt;=18264,N(G241)&lt;=73050))),"n/a",SUMPRODUCT(((Movements!$B$2:$B$1001="Restock")+(Movements!$B$2:$B$1001="Transfer"))*(Movements!$F$2:$F$1001=$A241)*(Movements!$C$2:$C$1001=$B241)*(Movements!$A$2:$A$1001&gt;$G241),Movements!$D$2:$D$1001)))</f>
        <v/>
      </c>
      <c r="J241" s="21" t="str">
        <f>IF(COUNTA($A241:$B241,$D241:$G241)=0,"",IF(OR(NOT(ISNUMBER($H241)),NOT(ISNUMBER($F241))),"n/a",$F241-$H241+$I241))</f>
        <v/>
      </c>
      <c r="K241" s="21" t="str">
        <f>IF(COUNTA($A241:$B241,$D241:$G241)=0,"",IF(OR(NOT(ISNUMBER($J241)),NOT(ISNUMBER($D241)),NOT(ISNUMBER($E241))),"n/a",IF($J241&lt;=$D241,$E241-$J241,0)))</f>
        <v/>
      </c>
      <c r="L241" s="16" t="str">
        <f>IF(COUNTA($A241:$B241,$D241:$G241)=0,"",IF(OR(NOT(ISNUMBER($J241)),NOT(ISNUMBER($D241)),NOT(ISNUMBER($E241))),"n/a",IF($J241&lt;0,"Check count",IF($J241&lt;=$D241,"Reorder",IF($J241&gt;$E241,"Over max","OK")))))</f>
        <v/>
      </c>
      <c r="M241" s="14" t="str">
        <f>IF(COUNTA($A241:$B241,$D241:$G241)=0,"",IF(OR($B241="",SUMPRODUCT(--(Parts!$A$2:$A$201=$B241))=0),"n/a",INDEX(Parts!$C$2:$C$201,SUMPRODUCT(MAX((Parts!$A$2:$A$201=$B241)*(ROW(Parts!$A$2:$A$201)-MIN(ROW(Parts!$A$2:$A$201))+1))))))</f>
        <v/>
      </c>
      <c r="N241" s="14" t="str">
        <f>IF(COUNTA($A241:$B241,$D241:$G241)=0,"",IF(AND(ISNUMBER($J241),ISNUMBER($M241)),$J241*$M241,"n/a"))</f>
        <v/>
      </c>
      <c r="O241" s="16" t="str">
        <f>IF(COUNTA($A241:$B241,$D241:$G241)=0,"",IF(OR($A241="",$B241="",SUMPRODUCT(--(Vans!$A$2:$A$51=$A241))=0,SUMPRODUCT(--(Parts!$A$2:$A$201=$B241))=0),"Check ID",IF(SUMPRODUCT(('Van Stock'!$A$2:$A$501=$A241)*('Van Stock'!$B$2:$B$501=$B241))&gt;1,"Duplicate line",IF(OR(NOT(AND(ISNUMBER(D241),N(D241)&gt;=0,N(D241)&lt;=10000,INT(N(D241))=N(D241))),NOT(AND(ISNUMBER(E241),N(E241)&gt;=0,N(E241)&lt;=10000,INT(N(E241))=N(E241))),N($D241)&gt;N($E241),NOT(AND(ISNUMBER(F241),N(F241)&gt;=0,N(F241)&lt;=100000,INT(N(F241))=N(F241))),NOT(AND(ISNUMBER(G241),N(G241)&gt;=18264,N(G241)&lt;=73050))),"Check inputs",IF(AND(ISNUMBER($J241),N($J241)&lt;0),"Check count","OK")))))</f>
        <v/>
      </c>
      <c r="P241" s="15" t="str">
        <f>IF(COUNTA($A241:$B241,$D241:$G241)=0,"",IF(OR($A241="",$B241="",NOT(AND(ISNUMBER(G241),N(G241)&gt;=18264,N(G241)&lt;=73050))),"n/a",SUMPRODUCT(((Movements!$B$2:$B$1001="Used"))*(Movements!$E$2:$E$1001=$A241)*(Movements!$C$2:$C$1001=$B241)*(Movements!$A$2:$A$1001&gt;$G241),Movements!$D$2:$D$1001)))</f>
        <v/>
      </c>
    </row>
    <row r="242" spans="1:16" x14ac:dyDescent="0.25">
      <c r="A242" s="12"/>
      <c r="B242" s="12"/>
      <c r="C242" s="18" t="str">
        <f>IF(COUNTA($A242:$B242,$D242:$G242)=0,"",IF(OR($B242="",SUMPRODUCT(--(Parts!$A$2:$A$201=$B242))=0),"n/a",INDEX(Parts!$B$2:$B$201,SUMPRODUCT(MAX((Parts!$A$2:$A$201=$B242)*(ROW(Parts!$A$2:$A$201)-MIN(ROW(Parts!$A$2:$A$201))+1))))))</f>
        <v/>
      </c>
      <c r="D242" s="19"/>
      <c r="E242" s="19"/>
      <c r="F242" s="19"/>
      <c r="G242" s="20"/>
      <c r="H242" s="15" t="str">
        <f>IF(COUNTA($A242:$B242,$D242:$G242)=0,"",IF(OR($A242="",$B242="",NOT(AND(ISNUMBER(G242),N(G242)&gt;=18264,N(G242)&lt;=73050))),"n/a",SUMPRODUCT(((Movements!$B$2:$B$1001="Used")+(Movements!$B$2:$B$1001="Transfer"))*(Movements!$E$2:$E$1001=$A242)*(Movements!$C$2:$C$1001=$B242)*(Movements!$A$2:$A$1001&gt;$G242),Movements!$D$2:$D$1001)))</f>
        <v/>
      </c>
      <c r="I242" s="15" t="str">
        <f>IF(COUNTA($A242:$B242,$D242:$G242)=0,"",IF(OR($A242="",$B242="",NOT(AND(ISNUMBER(G242),N(G242)&gt;=18264,N(G242)&lt;=73050))),"n/a",SUMPRODUCT(((Movements!$B$2:$B$1001="Restock")+(Movements!$B$2:$B$1001="Transfer"))*(Movements!$F$2:$F$1001=$A242)*(Movements!$C$2:$C$1001=$B242)*(Movements!$A$2:$A$1001&gt;$G242),Movements!$D$2:$D$1001)))</f>
        <v/>
      </c>
      <c r="J242" s="21" t="str">
        <f>IF(COUNTA($A242:$B242,$D242:$G242)=0,"",IF(OR(NOT(ISNUMBER($H242)),NOT(ISNUMBER($F242))),"n/a",$F242-$H242+$I242))</f>
        <v/>
      </c>
      <c r="K242" s="21" t="str">
        <f>IF(COUNTA($A242:$B242,$D242:$G242)=0,"",IF(OR(NOT(ISNUMBER($J242)),NOT(ISNUMBER($D242)),NOT(ISNUMBER($E242))),"n/a",IF($J242&lt;=$D242,$E242-$J242,0)))</f>
        <v/>
      </c>
      <c r="L242" s="16" t="str">
        <f>IF(COUNTA($A242:$B242,$D242:$G242)=0,"",IF(OR(NOT(ISNUMBER($J242)),NOT(ISNUMBER($D242)),NOT(ISNUMBER($E242))),"n/a",IF($J242&lt;0,"Check count",IF($J242&lt;=$D242,"Reorder",IF($J242&gt;$E242,"Over max","OK")))))</f>
        <v/>
      </c>
      <c r="M242" s="14" t="str">
        <f>IF(COUNTA($A242:$B242,$D242:$G242)=0,"",IF(OR($B242="",SUMPRODUCT(--(Parts!$A$2:$A$201=$B242))=0),"n/a",INDEX(Parts!$C$2:$C$201,SUMPRODUCT(MAX((Parts!$A$2:$A$201=$B242)*(ROW(Parts!$A$2:$A$201)-MIN(ROW(Parts!$A$2:$A$201))+1))))))</f>
        <v/>
      </c>
      <c r="N242" s="14" t="str">
        <f>IF(COUNTA($A242:$B242,$D242:$G242)=0,"",IF(AND(ISNUMBER($J242),ISNUMBER($M242)),$J242*$M242,"n/a"))</f>
        <v/>
      </c>
      <c r="O242" s="16" t="str">
        <f>IF(COUNTA($A242:$B242,$D242:$G242)=0,"",IF(OR($A242="",$B242="",SUMPRODUCT(--(Vans!$A$2:$A$51=$A242))=0,SUMPRODUCT(--(Parts!$A$2:$A$201=$B242))=0),"Check ID",IF(SUMPRODUCT(('Van Stock'!$A$2:$A$501=$A242)*('Van Stock'!$B$2:$B$501=$B242))&gt;1,"Duplicate line",IF(OR(NOT(AND(ISNUMBER(D242),N(D242)&gt;=0,N(D242)&lt;=10000,INT(N(D242))=N(D242))),NOT(AND(ISNUMBER(E242),N(E242)&gt;=0,N(E242)&lt;=10000,INT(N(E242))=N(E242))),N($D242)&gt;N($E242),NOT(AND(ISNUMBER(F242),N(F242)&gt;=0,N(F242)&lt;=100000,INT(N(F242))=N(F242))),NOT(AND(ISNUMBER(G242),N(G242)&gt;=18264,N(G242)&lt;=73050))),"Check inputs",IF(AND(ISNUMBER($J242),N($J242)&lt;0),"Check count","OK")))))</f>
        <v/>
      </c>
      <c r="P242" s="15" t="str">
        <f>IF(COUNTA($A242:$B242,$D242:$G242)=0,"",IF(OR($A242="",$B242="",NOT(AND(ISNUMBER(G242),N(G242)&gt;=18264,N(G242)&lt;=73050))),"n/a",SUMPRODUCT(((Movements!$B$2:$B$1001="Used"))*(Movements!$E$2:$E$1001=$A242)*(Movements!$C$2:$C$1001=$B242)*(Movements!$A$2:$A$1001&gt;$G242),Movements!$D$2:$D$1001)))</f>
        <v/>
      </c>
    </row>
    <row r="243" spans="1:16" x14ac:dyDescent="0.25">
      <c r="A243" s="12"/>
      <c r="B243" s="12"/>
      <c r="C243" s="18" t="str">
        <f>IF(COUNTA($A243:$B243,$D243:$G243)=0,"",IF(OR($B243="",SUMPRODUCT(--(Parts!$A$2:$A$201=$B243))=0),"n/a",INDEX(Parts!$B$2:$B$201,SUMPRODUCT(MAX((Parts!$A$2:$A$201=$B243)*(ROW(Parts!$A$2:$A$201)-MIN(ROW(Parts!$A$2:$A$201))+1))))))</f>
        <v/>
      </c>
      <c r="D243" s="19"/>
      <c r="E243" s="19"/>
      <c r="F243" s="19"/>
      <c r="G243" s="20"/>
      <c r="H243" s="15" t="str">
        <f>IF(COUNTA($A243:$B243,$D243:$G243)=0,"",IF(OR($A243="",$B243="",NOT(AND(ISNUMBER(G243),N(G243)&gt;=18264,N(G243)&lt;=73050))),"n/a",SUMPRODUCT(((Movements!$B$2:$B$1001="Used")+(Movements!$B$2:$B$1001="Transfer"))*(Movements!$E$2:$E$1001=$A243)*(Movements!$C$2:$C$1001=$B243)*(Movements!$A$2:$A$1001&gt;$G243),Movements!$D$2:$D$1001)))</f>
        <v/>
      </c>
      <c r="I243" s="15" t="str">
        <f>IF(COUNTA($A243:$B243,$D243:$G243)=0,"",IF(OR($A243="",$B243="",NOT(AND(ISNUMBER(G243),N(G243)&gt;=18264,N(G243)&lt;=73050))),"n/a",SUMPRODUCT(((Movements!$B$2:$B$1001="Restock")+(Movements!$B$2:$B$1001="Transfer"))*(Movements!$F$2:$F$1001=$A243)*(Movements!$C$2:$C$1001=$B243)*(Movements!$A$2:$A$1001&gt;$G243),Movements!$D$2:$D$1001)))</f>
        <v/>
      </c>
      <c r="J243" s="21" t="str">
        <f>IF(COUNTA($A243:$B243,$D243:$G243)=0,"",IF(OR(NOT(ISNUMBER($H243)),NOT(ISNUMBER($F243))),"n/a",$F243-$H243+$I243))</f>
        <v/>
      </c>
      <c r="K243" s="21" t="str">
        <f>IF(COUNTA($A243:$B243,$D243:$G243)=0,"",IF(OR(NOT(ISNUMBER($J243)),NOT(ISNUMBER($D243)),NOT(ISNUMBER($E243))),"n/a",IF($J243&lt;=$D243,$E243-$J243,0)))</f>
        <v/>
      </c>
      <c r="L243" s="16" t="str">
        <f>IF(COUNTA($A243:$B243,$D243:$G243)=0,"",IF(OR(NOT(ISNUMBER($J243)),NOT(ISNUMBER($D243)),NOT(ISNUMBER($E243))),"n/a",IF($J243&lt;0,"Check count",IF($J243&lt;=$D243,"Reorder",IF($J243&gt;$E243,"Over max","OK")))))</f>
        <v/>
      </c>
      <c r="M243" s="14" t="str">
        <f>IF(COUNTA($A243:$B243,$D243:$G243)=0,"",IF(OR($B243="",SUMPRODUCT(--(Parts!$A$2:$A$201=$B243))=0),"n/a",INDEX(Parts!$C$2:$C$201,SUMPRODUCT(MAX((Parts!$A$2:$A$201=$B243)*(ROW(Parts!$A$2:$A$201)-MIN(ROW(Parts!$A$2:$A$201))+1))))))</f>
        <v/>
      </c>
      <c r="N243" s="14" t="str">
        <f>IF(COUNTA($A243:$B243,$D243:$G243)=0,"",IF(AND(ISNUMBER($J243),ISNUMBER($M243)),$J243*$M243,"n/a"))</f>
        <v/>
      </c>
      <c r="O243" s="16" t="str">
        <f>IF(COUNTA($A243:$B243,$D243:$G243)=0,"",IF(OR($A243="",$B243="",SUMPRODUCT(--(Vans!$A$2:$A$51=$A243))=0,SUMPRODUCT(--(Parts!$A$2:$A$201=$B243))=0),"Check ID",IF(SUMPRODUCT(('Van Stock'!$A$2:$A$501=$A243)*('Van Stock'!$B$2:$B$501=$B243))&gt;1,"Duplicate line",IF(OR(NOT(AND(ISNUMBER(D243),N(D243)&gt;=0,N(D243)&lt;=10000,INT(N(D243))=N(D243))),NOT(AND(ISNUMBER(E243),N(E243)&gt;=0,N(E243)&lt;=10000,INT(N(E243))=N(E243))),N($D243)&gt;N($E243),NOT(AND(ISNUMBER(F243),N(F243)&gt;=0,N(F243)&lt;=100000,INT(N(F243))=N(F243))),NOT(AND(ISNUMBER(G243),N(G243)&gt;=18264,N(G243)&lt;=73050))),"Check inputs",IF(AND(ISNUMBER($J243),N($J243)&lt;0),"Check count","OK")))))</f>
        <v/>
      </c>
      <c r="P243" s="15" t="str">
        <f>IF(COUNTA($A243:$B243,$D243:$G243)=0,"",IF(OR($A243="",$B243="",NOT(AND(ISNUMBER(G243),N(G243)&gt;=18264,N(G243)&lt;=73050))),"n/a",SUMPRODUCT(((Movements!$B$2:$B$1001="Used"))*(Movements!$E$2:$E$1001=$A243)*(Movements!$C$2:$C$1001=$B243)*(Movements!$A$2:$A$1001&gt;$G243),Movements!$D$2:$D$1001)))</f>
        <v/>
      </c>
    </row>
    <row r="244" spans="1:16" x14ac:dyDescent="0.25">
      <c r="A244" s="12"/>
      <c r="B244" s="12"/>
      <c r="C244" s="18" t="str">
        <f>IF(COUNTA($A244:$B244,$D244:$G244)=0,"",IF(OR($B244="",SUMPRODUCT(--(Parts!$A$2:$A$201=$B244))=0),"n/a",INDEX(Parts!$B$2:$B$201,SUMPRODUCT(MAX((Parts!$A$2:$A$201=$B244)*(ROW(Parts!$A$2:$A$201)-MIN(ROW(Parts!$A$2:$A$201))+1))))))</f>
        <v/>
      </c>
      <c r="D244" s="19"/>
      <c r="E244" s="19"/>
      <c r="F244" s="19"/>
      <c r="G244" s="20"/>
      <c r="H244" s="15" t="str">
        <f>IF(COUNTA($A244:$B244,$D244:$G244)=0,"",IF(OR($A244="",$B244="",NOT(AND(ISNUMBER(G244),N(G244)&gt;=18264,N(G244)&lt;=73050))),"n/a",SUMPRODUCT(((Movements!$B$2:$B$1001="Used")+(Movements!$B$2:$B$1001="Transfer"))*(Movements!$E$2:$E$1001=$A244)*(Movements!$C$2:$C$1001=$B244)*(Movements!$A$2:$A$1001&gt;$G244),Movements!$D$2:$D$1001)))</f>
        <v/>
      </c>
      <c r="I244" s="15" t="str">
        <f>IF(COUNTA($A244:$B244,$D244:$G244)=0,"",IF(OR($A244="",$B244="",NOT(AND(ISNUMBER(G244),N(G244)&gt;=18264,N(G244)&lt;=73050))),"n/a",SUMPRODUCT(((Movements!$B$2:$B$1001="Restock")+(Movements!$B$2:$B$1001="Transfer"))*(Movements!$F$2:$F$1001=$A244)*(Movements!$C$2:$C$1001=$B244)*(Movements!$A$2:$A$1001&gt;$G244),Movements!$D$2:$D$1001)))</f>
        <v/>
      </c>
      <c r="J244" s="21" t="str">
        <f>IF(COUNTA($A244:$B244,$D244:$G244)=0,"",IF(OR(NOT(ISNUMBER($H244)),NOT(ISNUMBER($F244))),"n/a",$F244-$H244+$I244))</f>
        <v/>
      </c>
      <c r="K244" s="21" t="str">
        <f>IF(COUNTA($A244:$B244,$D244:$G244)=0,"",IF(OR(NOT(ISNUMBER($J244)),NOT(ISNUMBER($D244)),NOT(ISNUMBER($E244))),"n/a",IF($J244&lt;=$D244,$E244-$J244,0)))</f>
        <v/>
      </c>
      <c r="L244" s="16" t="str">
        <f>IF(COUNTA($A244:$B244,$D244:$G244)=0,"",IF(OR(NOT(ISNUMBER($J244)),NOT(ISNUMBER($D244)),NOT(ISNUMBER($E244))),"n/a",IF($J244&lt;0,"Check count",IF($J244&lt;=$D244,"Reorder",IF($J244&gt;$E244,"Over max","OK")))))</f>
        <v/>
      </c>
      <c r="M244" s="14" t="str">
        <f>IF(COUNTA($A244:$B244,$D244:$G244)=0,"",IF(OR($B244="",SUMPRODUCT(--(Parts!$A$2:$A$201=$B244))=0),"n/a",INDEX(Parts!$C$2:$C$201,SUMPRODUCT(MAX((Parts!$A$2:$A$201=$B244)*(ROW(Parts!$A$2:$A$201)-MIN(ROW(Parts!$A$2:$A$201))+1))))))</f>
        <v/>
      </c>
      <c r="N244" s="14" t="str">
        <f>IF(COUNTA($A244:$B244,$D244:$G244)=0,"",IF(AND(ISNUMBER($J244),ISNUMBER($M244)),$J244*$M244,"n/a"))</f>
        <v/>
      </c>
      <c r="O244" s="16" t="str">
        <f>IF(COUNTA($A244:$B244,$D244:$G244)=0,"",IF(OR($A244="",$B244="",SUMPRODUCT(--(Vans!$A$2:$A$51=$A244))=0,SUMPRODUCT(--(Parts!$A$2:$A$201=$B244))=0),"Check ID",IF(SUMPRODUCT(('Van Stock'!$A$2:$A$501=$A244)*('Van Stock'!$B$2:$B$501=$B244))&gt;1,"Duplicate line",IF(OR(NOT(AND(ISNUMBER(D244),N(D244)&gt;=0,N(D244)&lt;=10000,INT(N(D244))=N(D244))),NOT(AND(ISNUMBER(E244),N(E244)&gt;=0,N(E244)&lt;=10000,INT(N(E244))=N(E244))),N($D244)&gt;N($E244),NOT(AND(ISNUMBER(F244),N(F244)&gt;=0,N(F244)&lt;=100000,INT(N(F244))=N(F244))),NOT(AND(ISNUMBER(G244),N(G244)&gt;=18264,N(G244)&lt;=73050))),"Check inputs",IF(AND(ISNUMBER($J244),N($J244)&lt;0),"Check count","OK")))))</f>
        <v/>
      </c>
      <c r="P244" s="15" t="str">
        <f>IF(COUNTA($A244:$B244,$D244:$G244)=0,"",IF(OR($A244="",$B244="",NOT(AND(ISNUMBER(G244),N(G244)&gt;=18264,N(G244)&lt;=73050))),"n/a",SUMPRODUCT(((Movements!$B$2:$B$1001="Used"))*(Movements!$E$2:$E$1001=$A244)*(Movements!$C$2:$C$1001=$B244)*(Movements!$A$2:$A$1001&gt;$G244),Movements!$D$2:$D$1001)))</f>
        <v/>
      </c>
    </row>
    <row r="245" spans="1:16" x14ac:dyDescent="0.25">
      <c r="A245" s="12"/>
      <c r="B245" s="12"/>
      <c r="C245" s="18" t="str">
        <f>IF(COUNTA($A245:$B245,$D245:$G245)=0,"",IF(OR($B245="",SUMPRODUCT(--(Parts!$A$2:$A$201=$B245))=0),"n/a",INDEX(Parts!$B$2:$B$201,SUMPRODUCT(MAX((Parts!$A$2:$A$201=$B245)*(ROW(Parts!$A$2:$A$201)-MIN(ROW(Parts!$A$2:$A$201))+1))))))</f>
        <v/>
      </c>
      <c r="D245" s="19"/>
      <c r="E245" s="19"/>
      <c r="F245" s="19"/>
      <c r="G245" s="20"/>
      <c r="H245" s="15" t="str">
        <f>IF(COUNTA($A245:$B245,$D245:$G245)=0,"",IF(OR($A245="",$B245="",NOT(AND(ISNUMBER(G245),N(G245)&gt;=18264,N(G245)&lt;=73050))),"n/a",SUMPRODUCT(((Movements!$B$2:$B$1001="Used")+(Movements!$B$2:$B$1001="Transfer"))*(Movements!$E$2:$E$1001=$A245)*(Movements!$C$2:$C$1001=$B245)*(Movements!$A$2:$A$1001&gt;$G245),Movements!$D$2:$D$1001)))</f>
        <v/>
      </c>
      <c r="I245" s="15" t="str">
        <f>IF(COUNTA($A245:$B245,$D245:$G245)=0,"",IF(OR($A245="",$B245="",NOT(AND(ISNUMBER(G245),N(G245)&gt;=18264,N(G245)&lt;=73050))),"n/a",SUMPRODUCT(((Movements!$B$2:$B$1001="Restock")+(Movements!$B$2:$B$1001="Transfer"))*(Movements!$F$2:$F$1001=$A245)*(Movements!$C$2:$C$1001=$B245)*(Movements!$A$2:$A$1001&gt;$G245),Movements!$D$2:$D$1001)))</f>
        <v/>
      </c>
      <c r="J245" s="21" t="str">
        <f>IF(COUNTA($A245:$B245,$D245:$G245)=0,"",IF(OR(NOT(ISNUMBER($H245)),NOT(ISNUMBER($F245))),"n/a",$F245-$H245+$I245))</f>
        <v/>
      </c>
      <c r="K245" s="21" t="str">
        <f>IF(COUNTA($A245:$B245,$D245:$G245)=0,"",IF(OR(NOT(ISNUMBER($J245)),NOT(ISNUMBER($D245)),NOT(ISNUMBER($E245))),"n/a",IF($J245&lt;=$D245,$E245-$J245,0)))</f>
        <v/>
      </c>
      <c r="L245" s="16" t="str">
        <f>IF(COUNTA($A245:$B245,$D245:$G245)=0,"",IF(OR(NOT(ISNUMBER($J245)),NOT(ISNUMBER($D245)),NOT(ISNUMBER($E245))),"n/a",IF($J245&lt;0,"Check count",IF($J245&lt;=$D245,"Reorder",IF($J245&gt;$E245,"Over max","OK")))))</f>
        <v/>
      </c>
      <c r="M245" s="14" t="str">
        <f>IF(COUNTA($A245:$B245,$D245:$G245)=0,"",IF(OR($B245="",SUMPRODUCT(--(Parts!$A$2:$A$201=$B245))=0),"n/a",INDEX(Parts!$C$2:$C$201,SUMPRODUCT(MAX((Parts!$A$2:$A$201=$B245)*(ROW(Parts!$A$2:$A$201)-MIN(ROW(Parts!$A$2:$A$201))+1))))))</f>
        <v/>
      </c>
      <c r="N245" s="14" t="str">
        <f>IF(COUNTA($A245:$B245,$D245:$G245)=0,"",IF(AND(ISNUMBER($J245),ISNUMBER($M245)),$J245*$M245,"n/a"))</f>
        <v/>
      </c>
      <c r="O245" s="16" t="str">
        <f>IF(COUNTA($A245:$B245,$D245:$G245)=0,"",IF(OR($A245="",$B245="",SUMPRODUCT(--(Vans!$A$2:$A$51=$A245))=0,SUMPRODUCT(--(Parts!$A$2:$A$201=$B245))=0),"Check ID",IF(SUMPRODUCT(('Van Stock'!$A$2:$A$501=$A245)*('Van Stock'!$B$2:$B$501=$B245))&gt;1,"Duplicate line",IF(OR(NOT(AND(ISNUMBER(D245),N(D245)&gt;=0,N(D245)&lt;=10000,INT(N(D245))=N(D245))),NOT(AND(ISNUMBER(E245),N(E245)&gt;=0,N(E245)&lt;=10000,INT(N(E245))=N(E245))),N($D245)&gt;N($E245),NOT(AND(ISNUMBER(F245),N(F245)&gt;=0,N(F245)&lt;=100000,INT(N(F245))=N(F245))),NOT(AND(ISNUMBER(G245),N(G245)&gt;=18264,N(G245)&lt;=73050))),"Check inputs",IF(AND(ISNUMBER($J245),N($J245)&lt;0),"Check count","OK")))))</f>
        <v/>
      </c>
      <c r="P245" s="15" t="str">
        <f>IF(COUNTA($A245:$B245,$D245:$G245)=0,"",IF(OR($A245="",$B245="",NOT(AND(ISNUMBER(G245),N(G245)&gt;=18264,N(G245)&lt;=73050))),"n/a",SUMPRODUCT(((Movements!$B$2:$B$1001="Used"))*(Movements!$E$2:$E$1001=$A245)*(Movements!$C$2:$C$1001=$B245)*(Movements!$A$2:$A$1001&gt;$G245),Movements!$D$2:$D$1001)))</f>
        <v/>
      </c>
    </row>
    <row r="246" spans="1:16" x14ac:dyDescent="0.25">
      <c r="A246" s="12"/>
      <c r="B246" s="12"/>
      <c r="C246" s="18" t="str">
        <f>IF(COUNTA($A246:$B246,$D246:$G246)=0,"",IF(OR($B246="",SUMPRODUCT(--(Parts!$A$2:$A$201=$B246))=0),"n/a",INDEX(Parts!$B$2:$B$201,SUMPRODUCT(MAX((Parts!$A$2:$A$201=$B246)*(ROW(Parts!$A$2:$A$201)-MIN(ROW(Parts!$A$2:$A$201))+1))))))</f>
        <v/>
      </c>
      <c r="D246" s="19"/>
      <c r="E246" s="19"/>
      <c r="F246" s="19"/>
      <c r="G246" s="20"/>
      <c r="H246" s="15" t="str">
        <f>IF(COUNTA($A246:$B246,$D246:$G246)=0,"",IF(OR($A246="",$B246="",NOT(AND(ISNUMBER(G246),N(G246)&gt;=18264,N(G246)&lt;=73050))),"n/a",SUMPRODUCT(((Movements!$B$2:$B$1001="Used")+(Movements!$B$2:$B$1001="Transfer"))*(Movements!$E$2:$E$1001=$A246)*(Movements!$C$2:$C$1001=$B246)*(Movements!$A$2:$A$1001&gt;$G246),Movements!$D$2:$D$1001)))</f>
        <v/>
      </c>
      <c r="I246" s="15" t="str">
        <f>IF(COUNTA($A246:$B246,$D246:$G246)=0,"",IF(OR($A246="",$B246="",NOT(AND(ISNUMBER(G246),N(G246)&gt;=18264,N(G246)&lt;=73050))),"n/a",SUMPRODUCT(((Movements!$B$2:$B$1001="Restock")+(Movements!$B$2:$B$1001="Transfer"))*(Movements!$F$2:$F$1001=$A246)*(Movements!$C$2:$C$1001=$B246)*(Movements!$A$2:$A$1001&gt;$G246),Movements!$D$2:$D$1001)))</f>
        <v/>
      </c>
      <c r="J246" s="21" t="str">
        <f>IF(COUNTA($A246:$B246,$D246:$G246)=0,"",IF(OR(NOT(ISNUMBER($H246)),NOT(ISNUMBER($F246))),"n/a",$F246-$H246+$I246))</f>
        <v/>
      </c>
      <c r="K246" s="21" t="str">
        <f>IF(COUNTA($A246:$B246,$D246:$G246)=0,"",IF(OR(NOT(ISNUMBER($J246)),NOT(ISNUMBER($D246)),NOT(ISNUMBER($E246))),"n/a",IF($J246&lt;=$D246,$E246-$J246,0)))</f>
        <v/>
      </c>
      <c r="L246" s="16" t="str">
        <f>IF(COUNTA($A246:$B246,$D246:$G246)=0,"",IF(OR(NOT(ISNUMBER($J246)),NOT(ISNUMBER($D246)),NOT(ISNUMBER($E246))),"n/a",IF($J246&lt;0,"Check count",IF($J246&lt;=$D246,"Reorder",IF($J246&gt;$E246,"Over max","OK")))))</f>
        <v/>
      </c>
      <c r="M246" s="14" t="str">
        <f>IF(COUNTA($A246:$B246,$D246:$G246)=0,"",IF(OR($B246="",SUMPRODUCT(--(Parts!$A$2:$A$201=$B246))=0),"n/a",INDEX(Parts!$C$2:$C$201,SUMPRODUCT(MAX((Parts!$A$2:$A$201=$B246)*(ROW(Parts!$A$2:$A$201)-MIN(ROW(Parts!$A$2:$A$201))+1))))))</f>
        <v/>
      </c>
      <c r="N246" s="14" t="str">
        <f>IF(COUNTA($A246:$B246,$D246:$G246)=0,"",IF(AND(ISNUMBER($J246),ISNUMBER($M246)),$J246*$M246,"n/a"))</f>
        <v/>
      </c>
      <c r="O246" s="16" t="str">
        <f>IF(COUNTA($A246:$B246,$D246:$G246)=0,"",IF(OR($A246="",$B246="",SUMPRODUCT(--(Vans!$A$2:$A$51=$A246))=0,SUMPRODUCT(--(Parts!$A$2:$A$201=$B246))=0),"Check ID",IF(SUMPRODUCT(('Van Stock'!$A$2:$A$501=$A246)*('Van Stock'!$B$2:$B$501=$B246))&gt;1,"Duplicate line",IF(OR(NOT(AND(ISNUMBER(D246),N(D246)&gt;=0,N(D246)&lt;=10000,INT(N(D246))=N(D246))),NOT(AND(ISNUMBER(E246),N(E246)&gt;=0,N(E246)&lt;=10000,INT(N(E246))=N(E246))),N($D246)&gt;N($E246),NOT(AND(ISNUMBER(F246),N(F246)&gt;=0,N(F246)&lt;=100000,INT(N(F246))=N(F246))),NOT(AND(ISNUMBER(G246),N(G246)&gt;=18264,N(G246)&lt;=73050))),"Check inputs",IF(AND(ISNUMBER($J246),N($J246)&lt;0),"Check count","OK")))))</f>
        <v/>
      </c>
      <c r="P246" s="15" t="str">
        <f>IF(COUNTA($A246:$B246,$D246:$G246)=0,"",IF(OR($A246="",$B246="",NOT(AND(ISNUMBER(G246),N(G246)&gt;=18264,N(G246)&lt;=73050))),"n/a",SUMPRODUCT(((Movements!$B$2:$B$1001="Used"))*(Movements!$E$2:$E$1001=$A246)*(Movements!$C$2:$C$1001=$B246)*(Movements!$A$2:$A$1001&gt;$G246),Movements!$D$2:$D$1001)))</f>
        <v/>
      </c>
    </row>
    <row r="247" spans="1:16" x14ac:dyDescent="0.25">
      <c r="A247" s="12"/>
      <c r="B247" s="12"/>
      <c r="C247" s="18" t="str">
        <f>IF(COUNTA($A247:$B247,$D247:$G247)=0,"",IF(OR($B247="",SUMPRODUCT(--(Parts!$A$2:$A$201=$B247))=0),"n/a",INDEX(Parts!$B$2:$B$201,SUMPRODUCT(MAX((Parts!$A$2:$A$201=$B247)*(ROW(Parts!$A$2:$A$201)-MIN(ROW(Parts!$A$2:$A$201))+1))))))</f>
        <v/>
      </c>
      <c r="D247" s="19"/>
      <c r="E247" s="19"/>
      <c r="F247" s="19"/>
      <c r="G247" s="20"/>
      <c r="H247" s="15" t="str">
        <f>IF(COUNTA($A247:$B247,$D247:$G247)=0,"",IF(OR($A247="",$B247="",NOT(AND(ISNUMBER(G247),N(G247)&gt;=18264,N(G247)&lt;=73050))),"n/a",SUMPRODUCT(((Movements!$B$2:$B$1001="Used")+(Movements!$B$2:$B$1001="Transfer"))*(Movements!$E$2:$E$1001=$A247)*(Movements!$C$2:$C$1001=$B247)*(Movements!$A$2:$A$1001&gt;$G247),Movements!$D$2:$D$1001)))</f>
        <v/>
      </c>
      <c r="I247" s="15" t="str">
        <f>IF(COUNTA($A247:$B247,$D247:$G247)=0,"",IF(OR($A247="",$B247="",NOT(AND(ISNUMBER(G247),N(G247)&gt;=18264,N(G247)&lt;=73050))),"n/a",SUMPRODUCT(((Movements!$B$2:$B$1001="Restock")+(Movements!$B$2:$B$1001="Transfer"))*(Movements!$F$2:$F$1001=$A247)*(Movements!$C$2:$C$1001=$B247)*(Movements!$A$2:$A$1001&gt;$G247),Movements!$D$2:$D$1001)))</f>
        <v/>
      </c>
      <c r="J247" s="21" t="str">
        <f>IF(COUNTA($A247:$B247,$D247:$G247)=0,"",IF(OR(NOT(ISNUMBER($H247)),NOT(ISNUMBER($F247))),"n/a",$F247-$H247+$I247))</f>
        <v/>
      </c>
      <c r="K247" s="21" t="str">
        <f>IF(COUNTA($A247:$B247,$D247:$G247)=0,"",IF(OR(NOT(ISNUMBER($J247)),NOT(ISNUMBER($D247)),NOT(ISNUMBER($E247))),"n/a",IF($J247&lt;=$D247,$E247-$J247,0)))</f>
        <v/>
      </c>
      <c r="L247" s="16" t="str">
        <f>IF(COUNTA($A247:$B247,$D247:$G247)=0,"",IF(OR(NOT(ISNUMBER($J247)),NOT(ISNUMBER($D247)),NOT(ISNUMBER($E247))),"n/a",IF($J247&lt;0,"Check count",IF($J247&lt;=$D247,"Reorder",IF($J247&gt;$E247,"Over max","OK")))))</f>
        <v/>
      </c>
      <c r="M247" s="14" t="str">
        <f>IF(COUNTA($A247:$B247,$D247:$G247)=0,"",IF(OR($B247="",SUMPRODUCT(--(Parts!$A$2:$A$201=$B247))=0),"n/a",INDEX(Parts!$C$2:$C$201,SUMPRODUCT(MAX((Parts!$A$2:$A$201=$B247)*(ROW(Parts!$A$2:$A$201)-MIN(ROW(Parts!$A$2:$A$201))+1))))))</f>
        <v/>
      </c>
      <c r="N247" s="14" t="str">
        <f>IF(COUNTA($A247:$B247,$D247:$G247)=0,"",IF(AND(ISNUMBER($J247),ISNUMBER($M247)),$J247*$M247,"n/a"))</f>
        <v/>
      </c>
      <c r="O247" s="16" t="str">
        <f>IF(COUNTA($A247:$B247,$D247:$G247)=0,"",IF(OR($A247="",$B247="",SUMPRODUCT(--(Vans!$A$2:$A$51=$A247))=0,SUMPRODUCT(--(Parts!$A$2:$A$201=$B247))=0),"Check ID",IF(SUMPRODUCT(('Van Stock'!$A$2:$A$501=$A247)*('Van Stock'!$B$2:$B$501=$B247))&gt;1,"Duplicate line",IF(OR(NOT(AND(ISNUMBER(D247),N(D247)&gt;=0,N(D247)&lt;=10000,INT(N(D247))=N(D247))),NOT(AND(ISNUMBER(E247),N(E247)&gt;=0,N(E247)&lt;=10000,INT(N(E247))=N(E247))),N($D247)&gt;N($E247),NOT(AND(ISNUMBER(F247),N(F247)&gt;=0,N(F247)&lt;=100000,INT(N(F247))=N(F247))),NOT(AND(ISNUMBER(G247),N(G247)&gt;=18264,N(G247)&lt;=73050))),"Check inputs",IF(AND(ISNUMBER($J247),N($J247)&lt;0),"Check count","OK")))))</f>
        <v/>
      </c>
      <c r="P247" s="15" t="str">
        <f>IF(COUNTA($A247:$B247,$D247:$G247)=0,"",IF(OR($A247="",$B247="",NOT(AND(ISNUMBER(G247),N(G247)&gt;=18264,N(G247)&lt;=73050))),"n/a",SUMPRODUCT(((Movements!$B$2:$B$1001="Used"))*(Movements!$E$2:$E$1001=$A247)*(Movements!$C$2:$C$1001=$B247)*(Movements!$A$2:$A$1001&gt;$G247),Movements!$D$2:$D$1001)))</f>
        <v/>
      </c>
    </row>
    <row r="248" spans="1:16" x14ac:dyDescent="0.25">
      <c r="A248" s="12"/>
      <c r="B248" s="12"/>
      <c r="C248" s="18" t="str">
        <f>IF(COUNTA($A248:$B248,$D248:$G248)=0,"",IF(OR($B248="",SUMPRODUCT(--(Parts!$A$2:$A$201=$B248))=0),"n/a",INDEX(Parts!$B$2:$B$201,SUMPRODUCT(MAX((Parts!$A$2:$A$201=$B248)*(ROW(Parts!$A$2:$A$201)-MIN(ROW(Parts!$A$2:$A$201))+1))))))</f>
        <v/>
      </c>
      <c r="D248" s="19"/>
      <c r="E248" s="19"/>
      <c r="F248" s="19"/>
      <c r="G248" s="20"/>
      <c r="H248" s="15" t="str">
        <f>IF(COUNTA($A248:$B248,$D248:$G248)=0,"",IF(OR($A248="",$B248="",NOT(AND(ISNUMBER(G248),N(G248)&gt;=18264,N(G248)&lt;=73050))),"n/a",SUMPRODUCT(((Movements!$B$2:$B$1001="Used")+(Movements!$B$2:$B$1001="Transfer"))*(Movements!$E$2:$E$1001=$A248)*(Movements!$C$2:$C$1001=$B248)*(Movements!$A$2:$A$1001&gt;$G248),Movements!$D$2:$D$1001)))</f>
        <v/>
      </c>
      <c r="I248" s="15" t="str">
        <f>IF(COUNTA($A248:$B248,$D248:$G248)=0,"",IF(OR($A248="",$B248="",NOT(AND(ISNUMBER(G248),N(G248)&gt;=18264,N(G248)&lt;=73050))),"n/a",SUMPRODUCT(((Movements!$B$2:$B$1001="Restock")+(Movements!$B$2:$B$1001="Transfer"))*(Movements!$F$2:$F$1001=$A248)*(Movements!$C$2:$C$1001=$B248)*(Movements!$A$2:$A$1001&gt;$G248),Movements!$D$2:$D$1001)))</f>
        <v/>
      </c>
      <c r="J248" s="21" t="str">
        <f>IF(COUNTA($A248:$B248,$D248:$G248)=0,"",IF(OR(NOT(ISNUMBER($H248)),NOT(ISNUMBER($F248))),"n/a",$F248-$H248+$I248))</f>
        <v/>
      </c>
      <c r="K248" s="21" t="str">
        <f>IF(COUNTA($A248:$B248,$D248:$G248)=0,"",IF(OR(NOT(ISNUMBER($J248)),NOT(ISNUMBER($D248)),NOT(ISNUMBER($E248))),"n/a",IF($J248&lt;=$D248,$E248-$J248,0)))</f>
        <v/>
      </c>
      <c r="L248" s="16" t="str">
        <f>IF(COUNTA($A248:$B248,$D248:$G248)=0,"",IF(OR(NOT(ISNUMBER($J248)),NOT(ISNUMBER($D248)),NOT(ISNUMBER($E248))),"n/a",IF($J248&lt;0,"Check count",IF($J248&lt;=$D248,"Reorder",IF($J248&gt;$E248,"Over max","OK")))))</f>
        <v/>
      </c>
      <c r="M248" s="14" t="str">
        <f>IF(COUNTA($A248:$B248,$D248:$G248)=0,"",IF(OR($B248="",SUMPRODUCT(--(Parts!$A$2:$A$201=$B248))=0),"n/a",INDEX(Parts!$C$2:$C$201,SUMPRODUCT(MAX((Parts!$A$2:$A$201=$B248)*(ROW(Parts!$A$2:$A$201)-MIN(ROW(Parts!$A$2:$A$201))+1))))))</f>
        <v/>
      </c>
      <c r="N248" s="14" t="str">
        <f>IF(COUNTA($A248:$B248,$D248:$G248)=0,"",IF(AND(ISNUMBER($J248),ISNUMBER($M248)),$J248*$M248,"n/a"))</f>
        <v/>
      </c>
      <c r="O248" s="16" t="str">
        <f>IF(COUNTA($A248:$B248,$D248:$G248)=0,"",IF(OR($A248="",$B248="",SUMPRODUCT(--(Vans!$A$2:$A$51=$A248))=0,SUMPRODUCT(--(Parts!$A$2:$A$201=$B248))=0),"Check ID",IF(SUMPRODUCT(('Van Stock'!$A$2:$A$501=$A248)*('Van Stock'!$B$2:$B$501=$B248))&gt;1,"Duplicate line",IF(OR(NOT(AND(ISNUMBER(D248),N(D248)&gt;=0,N(D248)&lt;=10000,INT(N(D248))=N(D248))),NOT(AND(ISNUMBER(E248),N(E248)&gt;=0,N(E248)&lt;=10000,INT(N(E248))=N(E248))),N($D248)&gt;N($E248),NOT(AND(ISNUMBER(F248),N(F248)&gt;=0,N(F248)&lt;=100000,INT(N(F248))=N(F248))),NOT(AND(ISNUMBER(G248),N(G248)&gt;=18264,N(G248)&lt;=73050))),"Check inputs",IF(AND(ISNUMBER($J248),N($J248)&lt;0),"Check count","OK")))))</f>
        <v/>
      </c>
      <c r="P248" s="15" t="str">
        <f>IF(COUNTA($A248:$B248,$D248:$G248)=0,"",IF(OR($A248="",$B248="",NOT(AND(ISNUMBER(G248),N(G248)&gt;=18264,N(G248)&lt;=73050))),"n/a",SUMPRODUCT(((Movements!$B$2:$B$1001="Used"))*(Movements!$E$2:$E$1001=$A248)*(Movements!$C$2:$C$1001=$B248)*(Movements!$A$2:$A$1001&gt;$G248),Movements!$D$2:$D$1001)))</f>
        <v/>
      </c>
    </row>
    <row r="249" spans="1:16" x14ac:dyDescent="0.25">
      <c r="A249" s="12"/>
      <c r="B249" s="12"/>
      <c r="C249" s="18" t="str">
        <f>IF(COUNTA($A249:$B249,$D249:$G249)=0,"",IF(OR($B249="",SUMPRODUCT(--(Parts!$A$2:$A$201=$B249))=0),"n/a",INDEX(Parts!$B$2:$B$201,SUMPRODUCT(MAX((Parts!$A$2:$A$201=$B249)*(ROW(Parts!$A$2:$A$201)-MIN(ROW(Parts!$A$2:$A$201))+1))))))</f>
        <v/>
      </c>
      <c r="D249" s="19"/>
      <c r="E249" s="19"/>
      <c r="F249" s="19"/>
      <c r="G249" s="20"/>
      <c r="H249" s="15" t="str">
        <f>IF(COUNTA($A249:$B249,$D249:$G249)=0,"",IF(OR($A249="",$B249="",NOT(AND(ISNUMBER(G249),N(G249)&gt;=18264,N(G249)&lt;=73050))),"n/a",SUMPRODUCT(((Movements!$B$2:$B$1001="Used")+(Movements!$B$2:$B$1001="Transfer"))*(Movements!$E$2:$E$1001=$A249)*(Movements!$C$2:$C$1001=$B249)*(Movements!$A$2:$A$1001&gt;$G249),Movements!$D$2:$D$1001)))</f>
        <v/>
      </c>
      <c r="I249" s="15" t="str">
        <f>IF(COUNTA($A249:$B249,$D249:$G249)=0,"",IF(OR($A249="",$B249="",NOT(AND(ISNUMBER(G249),N(G249)&gt;=18264,N(G249)&lt;=73050))),"n/a",SUMPRODUCT(((Movements!$B$2:$B$1001="Restock")+(Movements!$B$2:$B$1001="Transfer"))*(Movements!$F$2:$F$1001=$A249)*(Movements!$C$2:$C$1001=$B249)*(Movements!$A$2:$A$1001&gt;$G249),Movements!$D$2:$D$1001)))</f>
        <v/>
      </c>
      <c r="J249" s="21" t="str">
        <f>IF(COUNTA($A249:$B249,$D249:$G249)=0,"",IF(OR(NOT(ISNUMBER($H249)),NOT(ISNUMBER($F249))),"n/a",$F249-$H249+$I249))</f>
        <v/>
      </c>
      <c r="K249" s="21" t="str">
        <f>IF(COUNTA($A249:$B249,$D249:$G249)=0,"",IF(OR(NOT(ISNUMBER($J249)),NOT(ISNUMBER($D249)),NOT(ISNUMBER($E249))),"n/a",IF($J249&lt;=$D249,$E249-$J249,0)))</f>
        <v/>
      </c>
      <c r="L249" s="16" t="str">
        <f>IF(COUNTA($A249:$B249,$D249:$G249)=0,"",IF(OR(NOT(ISNUMBER($J249)),NOT(ISNUMBER($D249)),NOT(ISNUMBER($E249))),"n/a",IF($J249&lt;0,"Check count",IF($J249&lt;=$D249,"Reorder",IF($J249&gt;$E249,"Over max","OK")))))</f>
        <v/>
      </c>
      <c r="M249" s="14" t="str">
        <f>IF(COUNTA($A249:$B249,$D249:$G249)=0,"",IF(OR($B249="",SUMPRODUCT(--(Parts!$A$2:$A$201=$B249))=0),"n/a",INDEX(Parts!$C$2:$C$201,SUMPRODUCT(MAX((Parts!$A$2:$A$201=$B249)*(ROW(Parts!$A$2:$A$201)-MIN(ROW(Parts!$A$2:$A$201))+1))))))</f>
        <v/>
      </c>
      <c r="N249" s="14" t="str">
        <f>IF(COUNTA($A249:$B249,$D249:$G249)=0,"",IF(AND(ISNUMBER($J249),ISNUMBER($M249)),$J249*$M249,"n/a"))</f>
        <v/>
      </c>
      <c r="O249" s="16" t="str">
        <f>IF(COUNTA($A249:$B249,$D249:$G249)=0,"",IF(OR($A249="",$B249="",SUMPRODUCT(--(Vans!$A$2:$A$51=$A249))=0,SUMPRODUCT(--(Parts!$A$2:$A$201=$B249))=0),"Check ID",IF(SUMPRODUCT(('Van Stock'!$A$2:$A$501=$A249)*('Van Stock'!$B$2:$B$501=$B249))&gt;1,"Duplicate line",IF(OR(NOT(AND(ISNUMBER(D249),N(D249)&gt;=0,N(D249)&lt;=10000,INT(N(D249))=N(D249))),NOT(AND(ISNUMBER(E249),N(E249)&gt;=0,N(E249)&lt;=10000,INT(N(E249))=N(E249))),N($D249)&gt;N($E249),NOT(AND(ISNUMBER(F249),N(F249)&gt;=0,N(F249)&lt;=100000,INT(N(F249))=N(F249))),NOT(AND(ISNUMBER(G249),N(G249)&gt;=18264,N(G249)&lt;=73050))),"Check inputs",IF(AND(ISNUMBER($J249),N($J249)&lt;0),"Check count","OK")))))</f>
        <v/>
      </c>
      <c r="P249" s="15" t="str">
        <f>IF(COUNTA($A249:$B249,$D249:$G249)=0,"",IF(OR($A249="",$B249="",NOT(AND(ISNUMBER(G249),N(G249)&gt;=18264,N(G249)&lt;=73050))),"n/a",SUMPRODUCT(((Movements!$B$2:$B$1001="Used"))*(Movements!$E$2:$E$1001=$A249)*(Movements!$C$2:$C$1001=$B249)*(Movements!$A$2:$A$1001&gt;$G249),Movements!$D$2:$D$1001)))</f>
        <v/>
      </c>
    </row>
    <row r="250" spans="1:16" x14ac:dyDescent="0.25">
      <c r="A250" s="12"/>
      <c r="B250" s="12"/>
      <c r="C250" s="18" t="str">
        <f>IF(COUNTA($A250:$B250,$D250:$G250)=0,"",IF(OR($B250="",SUMPRODUCT(--(Parts!$A$2:$A$201=$B250))=0),"n/a",INDEX(Parts!$B$2:$B$201,SUMPRODUCT(MAX((Parts!$A$2:$A$201=$B250)*(ROW(Parts!$A$2:$A$201)-MIN(ROW(Parts!$A$2:$A$201))+1))))))</f>
        <v/>
      </c>
      <c r="D250" s="19"/>
      <c r="E250" s="19"/>
      <c r="F250" s="19"/>
      <c r="G250" s="20"/>
      <c r="H250" s="15" t="str">
        <f>IF(COUNTA($A250:$B250,$D250:$G250)=0,"",IF(OR($A250="",$B250="",NOT(AND(ISNUMBER(G250),N(G250)&gt;=18264,N(G250)&lt;=73050))),"n/a",SUMPRODUCT(((Movements!$B$2:$B$1001="Used")+(Movements!$B$2:$B$1001="Transfer"))*(Movements!$E$2:$E$1001=$A250)*(Movements!$C$2:$C$1001=$B250)*(Movements!$A$2:$A$1001&gt;$G250),Movements!$D$2:$D$1001)))</f>
        <v/>
      </c>
      <c r="I250" s="15" t="str">
        <f>IF(COUNTA($A250:$B250,$D250:$G250)=0,"",IF(OR($A250="",$B250="",NOT(AND(ISNUMBER(G250),N(G250)&gt;=18264,N(G250)&lt;=73050))),"n/a",SUMPRODUCT(((Movements!$B$2:$B$1001="Restock")+(Movements!$B$2:$B$1001="Transfer"))*(Movements!$F$2:$F$1001=$A250)*(Movements!$C$2:$C$1001=$B250)*(Movements!$A$2:$A$1001&gt;$G250),Movements!$D$2:$D$1001)))</f>
        <v/>
      </c>
      <c r="J250" s="21" t="str">
        <f>IF(COUNTA($A250:$B250,$D250:$G250)=0,"",IF(OR(NOT(ISNUMBER($H250)),NOT(ISNUMBER($F250))),"n/a",$F250-$H250+$I250))</f>
        <v/>
      </c>
      <c r="K250" s="21" t="str">
        <f>IF(COUNTA($A250:$B250,$D250:$G250)=0,"",IF(OR(NOT(ISNUMBER($J250)),NOT(ISNUMBER($D250)),NOT(ISNUMBER($E250))),"n/a",IF($J250&lt;=$D250,$E250-$J250,0)))</f>
        <v/>
      </c>
      <c r="L250" s="16" t="str">
        <f>IF(COUNTA($A250:$B250,$D250:$G250)=0,"",IF(OR(NOT(ISNUMBER($J250)),NOT(ISNUMBER($D250)),NOT(ISNUMBER($E250))),"n/a",IF($J250&lt;0,"Check count",IF($J250&lt;=$D250,"Reorder",IF($J250&gt;$E250,"Over max","OK")))))</f>
        <v/>
      </c>
      <c r="M250" s="14" t="str">
        <f>IF(COUNTA($A250:$B250,$D250:$G250)=0,"",IF(OR($B250="",SUMPRODUCT(--(Parts!$A$2:$A$201=$B250))=0),"n/a",INDEX(Parts!$C$2:$C$201,SUMPRODUCT(MAX((Parts!$A$2:$A$201=$B250)*(ROW(Parts!$A$2:$A$201)-MIN(ROW(Parts!$A$2:$A$201))+1))))))</f>
        <v/>
      </c>
      <c r="N250" s="14" t="str">
        <f>IF(COUNTA($A250:$B250,$D250:$G250)=0,"",IF(AND(ISNUMBER($J250),ISNUMBER($M250)),$J250*$M250,"n/a"))</f>
        <v/>
      </c>
      <c r="O250" s="16" t="str">
        <f>IF(COUNTA($A250:$B250,$D250:$G250)=0,"",IF(OR($A250="",$B250="",SUMPRODUCT(--(Vans!$A$2:$A$51=$A250))=0,SUMPRODUCT(--(Parts!$A$2:$A$201=$B250))=0),"Check ID",IF(SUMPRODUCT(('Van Stock'!$A$2:$A$501=$A250)*('Van Stock'!$B$2:$B$501=$B250))&gt;1,"Duplicate line",IF(OR(NOT(AND(ISNUMBER(D250),N(D250)&gt;=0,N(D250)&lt;=10000,INT(N(D250))=N(D250))),NOT(AND(ISNUMBER(E250),N(E250)&gt;=0,N(E250)&lt;=10000,INT(N(E250))=N(E250))),N($D250)&gt;N($E250),NOT(AND(ISNUMBER(F250),N(F250)&gt;=0,N(F250)&lt;=100000,INT(N(F250))=N(F250))),NOT(AND(ISNUMBER(G250),N(G250)&gt;=18264,N(G250)&lt;=73050))),"Check inputs",IF(AND(ISNUMBER($J250),N($J250)&lt;0),"Check count","OK")))))</f>
        <v/>
      </c>
      <c r="P250" s="15" t="str">
        <f>IF(COUNTA($A250:$B250,$D250:$G250)=0,"",IF(OR($A250="",$B250="",NOT(AND(ISNUMBER(G250),N(G250)&gt;=18264,N(G250)&lt;=73050))),"n/a",SUMPRODUCT(((Movements!$B$2:$B$1001="Used"))*(Movements!$E$2:$E$1001=$A250)*(Movements!$C$2:$C$1001=$B250)*(Movements!$A$2:$A$1001&gt;$G250),Movements!$D$2:$D$1001)))</f>
        <v/>
      </c>
    </row>
    <row r="251" spans="1:16" x14ac:dyDescent="0.25">
      <c r="A251" s="12"/>
      <c r="B251" s="12"/>
      <c r="C251" s="18" t="str">
        <f>IF(COUNTA($A251:$B251,$D251:$G251)=0,"",IF(OR($B251="",SUMPRODUCT(--(Parts!$A$2:$A$201=$B251))=0),"n/a",INDEX(Parts!$B$2:$B$201,SUMPRODUCT(MAX((Parts!$A$2:$A$201=$B251)*(ROW(Parts!$A$2:$A$201)-MIN(ROW(Parts!$A$2:$A$201))+1))))))</f>
        <v/>
      </c>
      <c r="D251" s="19"/>
      <c r="E251" s="19"/>
      <c r="F251" s="19"/>
      <c r="G251" s="20"/>
      <c r="H251" s="15" t="str">
        <f>IF(COUNTA($A251:$B251,$D251:$G251)=0,"",IF(OR($A251="",$B251="",NOT(AND(ISNUMBER(G251),N(G251)&gt;=18264,N(G251)&lt;=73050))),"n/a",SUMPRODUCT(((Movements!$B$2:$B$1001="Used")+(Movements!$B$2:$B$1001="Transfer"))*(Movements!$E$2:$E$1001=$A251)*(Movements!$C$2:$C$1001=$B251)*(Movements!$A$2:$A$1001&gt;$G251),Movements!$D$2:$D$1001)))</f>
        <v/>
      </c>
      <c r="I251" s="15" t="str">
        <f>IF(COUNTA($A251:$B251,$D251:$G251)=0,"",IF(OR($A251="",$B251="",NOT(AND(ISNUMBER(G251),N(G251)&gt;=18264,N(G251)&lt;=73050))),"n/a",SUMPRODUCT(((Movements!$B$2:$B$1001="Restock")+(Movements!$B$2:$B$1001="Transfer"))*(Movements!$F$2:$F$1001=$A251)*(Movements!$C$2:$C$1001=$B251)*(Movements!$A$2:$A$1001&gt;$G251),Movements!$D$2:$D$1001)))</f>
        <v/>
      </c>
      <c r="J251" s="21" t="str">
        <f>IF(COUNTA($A251:$B251,$D251:$G251)=0,"",IF(OR(NOT(ISNUMBER($H251)),NOT(ISNUMBER($F251))),"n/a",$F251-$H251+$I251))</f>
        <v/>
      </c>
      <c r="K251" s="21" t="str">
        <f>IF(COUNTA($A251:$B251,$D251:$G251)=0,"",IF(OR(NOT(ISNUMBER($J251)),NOT(ISNUMBER($D251)),NOT(ISNUMBER($E251))),"n/a",IF($J251&lt;=$D251,$E251-$J251,0)))</f>
        <v/>
      </c>
      <c r="L251" s="16" t="str">
        <f>IF(COUNTA($A251:$B251,$D251:$G251)=0,"",IF(OR(NOT(ISNUMBER($J251)),NOT(ISNUMBER($D251)),NOT(ISNUMBER($E251))),"n/a",IF($J251&lt;0,"Check count",IF($J251&lt;=$D251,"Reorder",IF($J251&gt;$E251,"Over max","OK")))))</f>
        <v/>
      </c>
      <c r="M251" s="14" t="str">
        <f>IF(COUNTA($A251:$B251,$D251:$G251)=0,"",IF(OR($B251="",SUMPRODUCT(--(Parts!$A$2:$A$201=$B251))=0),"n/a",INDEX(Parts!$C$2:$C$201,SUMPRODUCT(MAX((Parts!$A$2:$A$201=$B251)*(ROW(Parts!$A$2:$A$201)-MIN(ROW(Parts!$A$2:$A$201))+1))))))</f>
        <v/>
      </c>
      <c r="N251" s="14" t="str">
        <f>IF(COUNTA($A251:$B251,$D251:$G251)=0,"",IF(AND(ISNUMBER($J251),ISNUMBER($M251)),$J251*$M251,"n/a"))</f>
        <v/>
      </c>
      <c r="O251" s="16" t="str">
        <f>IF(COUNTA($A251:$B251,$D251:$G251)=0,"",IF(OR($A251="",$B251="",SUMPRODUCT(--(Vans!$A$2:$A$51=$A251))=0,SUMPRODUCT(--(Parts!$A$2:$A$201=$B251))=0),"Check ID",IF(SUMPRODUCT(('Van Stock'!$A$2:$A$501=$A251)*('Van Stock'!$B$2:$B$501=$B251))&gt;1,"Duplicate line",IF(OR(NOT(AND(ISNUMBER(D251),N(D251)&gt;=0,N(D251)&lt;=10000,INT(N(D251))=N(D251))),NOT(AND(ISNUMBER(E251),N(E251)&gt;=0,N(E251)&lt;=10000,INT(N(E251))=N(E251))),N($D251)&gt;N($E251),NOT(AND(ISNUMBER(F251),N(F251)&gt;=0,N(F251)&lt;=100000,INT(N(F251))=N(F251))),NOT(AND(ISNUMBER(G251),N(G251)&gt;=18264,N(G251)&lt;=73050))),"Check inputs",IF(AND(ISNUMBER($J251),N($J251)&lt;0),"Check count","OK")))))</f>
        <v/>
      </c>
      <c r="P251" s="15" t="str">
        <f>IF(COUNTA($A251:$B251,$D251:$G251)=0,"",IF(OR($A251="",$B251="",NOT(AND(ISNUMBER(G251),N(G251)&gt;=18264,N(G251)&lt;=73050))),"n/a",SUMPRODUCT(((Movements!$B$2:$B$1001="Used"))*(Movements!$E$2:$E$1001=$A251)*(Movements!$C$2:$C$1001=$B251)*(Movements!$A$2:$A$1001&gt;$G251),Movements!$D$2:$D$1001)))</f>
        <v/>
      </c>
    </row>
    <row r="252" spans="1:16" x14ac:dyDescent="0.25">
      <c r="A252" s="12"/>
      <c r="B252" s="12"/>
      <c r="C252" s="18" t="str">
        <f>IF(COUNTA($A252:$B252,$D252:$G252)=0,"",IF(OR($B252="",SUMPRODUCT(--(Parts!$A$2:$A$201=$B252))=0),"n/a",INDEX(Parts!$B$2:$B$201,SUMPRODUCT(MAX((Parts!$A$2:$A$201=$B252)*(ROW(Parts!$A$2:$A$201)-MIN(ROW(Parts!$A$2:$A$201))+1))))))</f>
        <v/>
      </c>
      <c r="D252" s="19"/>
      <c r="E252" s="19"/>
      <c r="F252" s="19"/>
      <c r="G252" s="20"/>
      <c r="H252" s="15" t="str">
        <f>IF(COUNTA($A252:$B252,$D252:$G252)=0,"",IF(OR($A252="",$B252="",NOT(AND(ISNUMBER(G252),N(G252)&gt;=18264,N(G252)&lt;=73050))),"n/a",SUMPRODUCT(((Movements!$B$2:$B$1001="Used")+(Movements!$B$2:$B$1001="Transfer"))*(Movements!$E$2:$E$1001=$A252)*(Movements!$C$2:$C$1001=$B252)*(Movements!$A$2:$A$1001&gt;$G252),Movements!$D$2:$D$1001)))</f>
        <v/>
      </c>
      <c r="I252" s="15" t="str">
        <f>IF(COUNTA($A252:$B252,$D252:$G252)=0,"",IF(OR($A252="",$B252="",NOT(AND(ISNUMBER(G252),N(G252)&gt;=18264,N(G252)&lt;=73050))),"n/a",SUMPRODUCT(((Movements!$B$2:$B$1001="Restock")+(Movements!$B$2:$B$1001="Transfer"))*(Movements!$F$2:$F$1001=$A252)*(Movements!$C$2:$C$1001=$B252)*(Movements!$A$2:$A$1001&gt;$G252),Movements!$D$2:$D$1001)))</f>
        <v/>
      </c>
      <c r="J252" s="21" t="str">
        <f>IF(COUNTA($A252:$B252,$D252:$G252)=0,"",IF(OR(NOT(ISNUMBER($H252)),NOT(ISNUMBER($F252))),"n/a",$F252-$H252+$I252))</f>
        <v/>
      </c>
      <c r="K252" s="21" t="str">
        <f>IF(COUNTA($A252:$B252,$D252:$G252)=0,"",IF(OR(NOT(ISNUMBER($J252)),NOT(ISNUMBER($D252)),NOT(ISNUMBER($E252))),"n/a",IF($J252&lt;=$D252,$E252-$J252,0)))</f>
        <v/>
      </c>
      <c r="L252" s="16" t="str">
        <f>IF(COUNTA($A252:$B252,$D252:$G252)=0,"",IF(OR(NOT(ISNUMBER($J252)),NOT(ISNUMBER($D252)),NOT(ISNUMBER($E252))),"n/a",IF($J252&lt;0,"Check count",IF($J252&lt;=$D252,"Reorder",IF($J252&gt;$E252,"Over max","OK")))))</f>
        <v/>
      </c>
      <c r="M252" s="14" t="str">
        <f>IF(COUNTA($A252:$B252,$D252:$G252)=0,"",IF(OR($B252="",SUMPRODUCT(--(Parts!$A$2:$A$201=$B252))=0),"n/a",INDEX(Parts!$C$2:$C$201,SUMPRODUCT(MAX((Parts!$A$2:$A$201=$B252)*(ROW(Parts!$A$2:$A$201)-MIN(ROW(Parts!$A$2:$A$201))+1))))))</f>
        <v/>
      </c>
      <c r="N252" s="14" t="str">
        <f>IF(COUNTA($A252:$B252,$D252:$G252)=0,"",IF(AND(ISNUMBER($J252),ISNUMBER($M252)),$J252*$M252,"n/a"))</f>
        <v/>
      </c>
      <c r="O252" s="16" t="str">
        <f>IF(COUNTA($A252:$B252,$D252:$G252)=0,"",IF(OR($A252="",$B252="",SUMPRODUCT(--(Vans!$A$2:$A$51=$A252))=0,SUMPRODUCT(--(Parts!$A$2:$A$201=$B252))=0),"Check ID",IF(SUMPRODUCT(('Van Stock'!$A$2:$A$501=$A252)*('Van Stock'!$B$2:$B$501=$B252))&gt;1,"Duplicate line",IF(OR(NOT(AND(ISNUMBER(D252),N(D252)&gt;=0,N(D252)&lt;=10000,INT(N(D252))=N(D252))),NOT(AND(ISNUMBER(E252),N(E252)&gt;=0,N(E252)&lt;=10000,INT(N(E252))=N(E252))),N($D252)&gt;N($E252),NOT(AND(ISNUMBER(F252),N(F252)&gt;=0,N(F252)&lt;=100000,INT(N(F252))=N(F252))),NOT(AND(ISNUMBER(G252),N(G252)&gt;=18264,N(G252)&lt;=73050))),"Check inputs",IF(AND(ISNUMBER($J252),N($J252)&lt;0),"Check count","OK")))))</f>
        <v/>
      </c>
      <c r="P252" s="15" t="str">
        <f>IF(COUNTA($A252:$B252,$D252:$G252)=0,"",IF(OR($A252="",$B252="",NOT(AND(ISNUMBER(G252),N(G252)&gt;=18264,N(G252)&lt;=73050))),"n/a",SUMPRODUCT(((Movements!$B$2:$B$1001="Used"))*(Movements!$E$2:$E$1001=$A252)*(Movements!$C$2:$C$1001=$B252)*(Movements!$A$2:$A$1001&gt;$G252),Movements!$D$2:$D$1001)))</f>
        <v/>
      </c>
    </row>
    <row r="253" spans="1:16" x14ac:dyDescent="0.25">
      <c r="A253" s="12"/>
      <c r="B253" s="12"/>
      <c r="C253" s="18" t="str">
        <f>IF(COUNTA($A253:$B253,$D253:$G253)=0,"",IF(OR($B253="",SUMPRODUCT(--(Parts!$A$2:$A$201=$B253))=0),"n/a",INDEX(Parts!$B$2:$B$201,SUMPRODUCT(MAX((Parts!$A$2:$A$201=$B253)*(ROW(Parts!$A$2:$A$201)-MIN(ROW(Parts!$A$2:$A$201))+1))))))</f>
        <v/>
      </c>
      <c r="D253" s="19"/>
      <c r="E253" s="19"/>
      <c r="F253" s="19"/>
      <c r="G253" s="20"/>
      <c r="H253" s="15" t="str">
        <f>IF(COUNTA($A253:$B253,$D253:$G253)=0,"",IF(OR($A253="",$B253="",NOT(AND(ISNUMBER(G253),N(G253)&gt;=18264,N(G253)&lt;=73050))),"n/a",SUMPRODUCT(((Movements!$B$2:$B$1001="Used")+(Movements!$B$2:$B$1001="Transfer"))*(Movements!$E$2:$E$1001=$A253)*(Movements!$C$2:$C$1001=$B253)*(Movements!$A$2:$A$1001&gt;$G253),Movements!$D$2:$D$1001)))</f>
        <v/>
      </c>
      <c r="I253" s="15" t="str">
        <f>IF(COUNTA($A253:$B253,$D253:$G253)=0,"",IF(OR($A253="",$B253="",NOT(AND(ISNUMBER(G253),N(G253)&gt;=18264,N(G253)&lt;=73050))),"n/a",SUMPRODUCT(((Movements!$B$2:$B$1001="Restock")+(Movements!$B$2:$B$1001="Transfer"))*(Movements!$F$2:$F$1001=$A253)*(Movements!$C$2:$C$1001=$B253)*(Movements!$A$2:$A$1001&gt;$G253),Movements!$D$2:$D$1001)))</f>
        <v/>
      </c>
      <c r="J253" s="21" t="str">
        <f>IF(COUNTA($A253:$B253,$D253:$G253)=0,"",IF(OR(NOT(ISNUMBER($H253)),NOT(ISNUMBER($F253))),"n/a",$F253-$H253+$I253))</f>
        <v/>
      </c>
      <c r="K253" s="21" t="str">
        <f>IF(COUNTA($A253:$B253,$D253:$G253)=0,"",IF(OR(NOT(ISNUMBER($J253)),NOT(ISNUMBER($D253)),NOT(ISNUMBER($E253))),"n/a",IF($J253&lt;=$D253,$E253-$J253,0)))</f>
        <v/>
      </c>
      <c r="L253" s="16" t="str">
        <f>IF(COUNTA($A253:$B253,$D253:$G253)=0,"",IF(OR(NOT(ISNUMBER($J253)),NOT(ISNUMBER($D253)),NOT(ISNUMBER($E253))),"n/a",IF($J253&lt;0,"Check count",IF($J253&lt;=$D253,"Reorder",IF($J253&gt;$E253,"Over max","OK")))))</f>
        <v/>
      </c>
      <c r="M253" s="14" t="str">
        <f>IF(COUNTA($A253:$B253,$D253:$G253)=0,"",IF(OR($B253="",SUMPRODUCT(--(Parts!$A$2:$A$201=$B253))=0),"n/a",INDEX(Parts!$C$2:$C$201,SUMPRODUCT(MAX((Parts!$A$2:$A$201=$B253)*(ROW(Parts!$A$2:$A$201)-MIN(ROW(Parts!$A$2:$A$201))+1))))))</f>
        <v/>
      </c>
      <c r="N253" s="14" t="str">
        <f>IF(COUNTA($A253:$B253,$D253:$G253)=0,"",IF(AND(ISNUMBER($J253),ISNUMBER($M253)),$J253*$M253,"n/a"))</f>
        <v/>
      </c>
      <c r="O253" s="16" t="str">
        <f>IF(COUNTA($A253:$B253,$D253:$G253)=0,"",IF(OR($A253="",$B253="",SUMPRODUCT(--(Vans!$A$2:$A$51=$A253))=0,SUMPRODUCT(--(Parts!$A$2:$A$201=$B253))=0),"Check ID",IF(SUMPRODUCT(('Van Stock'!$A$2:$A$501=$A253)*('Van Stock'!$B$2:$B$501=$B253))&gt;1,"Duplicate line",IF(OR(NOT(AND(ISNUMBER(D253),N(D253)&gt;=0,N(D253)&lt;=10000,INT(N(D253))=N(D253))),NOT(AND(ISNUMBER(E253),N(E253)&gt;=0,N(E253)&lt;=10000,INT(N(E253))=N(E253))),N($D253)&gt;N($E253),NOT(AND(ISNUMBER(F253),N(F253)&gt;=0,N(F253)&lt;=100000,INT(N(F253))=N(F253))),NOT(AND(ISNUMBER(G253),N(G253)&gt;=18264,N(G253)&lt;=73050))),"Check inputs",IF(AND(ISNUMBER($J253),N($J253)&lt;0),"Check count","OK")))))</f>
        <v/>
      </c>
      <c r="P253" s="15" t="str">
        <f>IF(COUNTA($A253:$B253,$D253:$G253)=0,"",IF(OR($A253="",$B253="",NOT(AND(ISNUMBER(G253),N(G253)&gt;=18264,N(G253)&lt;=73050))),"n/a",SUMPRODUCT(((Movements!$B$2:$B$1001="Used"))*(Movements!$E$2:$E$1001=$A253)*(Movements!$C$2:$C$1001=$B253)*(Movements!$A$2:$A$1001&gt;$G253),Movements!$D$2:$D$1001)))</f>
        <v/>
      </c>
    </row>
    <row r="254" spans="1:16" x14ac:dyDescent="0.25">
      <c r="A254" s="12"/>
      <c r="B254" s="12"/>
      <c r="C254" s="18" t="str">
        <f>IF(COUNTA($A254:$B254,$D254:$G254)=0,"",IF(OR($B254="",SUMPRODUCT(--(Parts!$A$2:$A$201=$B254))=0),"n/a",INDEX(Parts!$B$2:$B$201,SUMPRODUCT(MAX((Parts!$A$2:$A$201=$B254)*(ROW(Parts!$A$2:$A$201)-MIN(ROW(Parts!$A$2:$A$201))+1))))))</f>
        <v/>
      </c>
      <c r="D254" s="19"/>
      <c r="E254" s="19"/>
      <c r="F254" s="19"/>
      <c r="G254" s="20"/>
      <c r="H254" s="15" t="str">
        <f>IF(COUNTA($A254:$B254,$D254:$G254)=0,"",IF(OR($A254="",$B254="",NOT(AND(ISNUMBER(G254),N(G254)&gt;=18264,N(G254)&lt;=73050))),"n/a",SUMPRODUCT(((Movements!$B$2:$B$1001="Used")+(Movements!$B$2:$B$1001="Transfer"))*(Movements!$E$2:$E$1001=$A254)*(Movements!$C$2:$C$1001=$B254)*(Movements!$A$2:$A$1001&gt;$G254),Movements!$D$2:$D$1001)))</f>
        <v/>
      </c>
      <c r="I254" s="15" t="str">
        <f>IF(COUNTA($A254:$B254,$D254:$G254)=0,"",IF(OR($A254="",$B254="",NOT(AND(ISNUMBER(G254),N(G254)&gt;=18264,N(G254)&lt;=73050))),"n/a",SUMPRODUCT(((Movements!$B$2:$B$1001="Restock")+(Movements!$B$2:$B$1001="Transfer"))*(Movements!$F$2:$F$1001=$A254)*(Movements!$C$2:$C$1001=$B254)*(Movements!$A$2:$A$1001&gt;$G254),Movements!$D$2:$D$1001)))</f>
        <v/>
      </c>
      <c r="J254" s="21" t="str">
        <f>IF(COUNTA($A254:$B254,$D254:$G254)=0,"",IF(OR(NOT(ISNUMBER($H254)),NOT(ISNUMBER($F254))),"n/a",$F254-$H254+$I254))</f>
        <v/>
      </c>
      <c r="K254" s="21" t="str">
        <f>IF(COUNTA($A254:$B254,$D254:$G254)=0,"",IF(OR(NOT(ISNUMBER($J254)),NOT(ISNUMBER($D254)),NOT(ISNUMBER($E254))),"n/a",IF($J254&lt;=$D254,$E254-$J254,0)))</f>
        <v/>
      </c>
      <c r="L254" s="16" t="str">
        <f>IF(COUNTA($A254:$B254,$D254:$G254)=0,"",IF(OR(NOT(ISNUMBER($J254)),NOT(ISNUMBER($D254)),NOT(ISNUMBER($E254))),"n/a",IF($J254&lt;0,"Check count",IF($J254&lt;=$D254,"Reorder",IF($J254&gt;$E254,"Over max","OK")))))</f>
        <v/>
      </c>
      <c r="M254" s="14" t="str">
        <f>IF(COUNTA($A254:$B254,$D254:$G254)=0,"",IF(OR($B254="",SUMPRODUCT(--(Parts!$A$2:$A$201=$B254))=0),"n/a",INDEX(Parts!$C$2:$C$201,SUMPRODUCT(MAX((Parts!$A$2:$A$201=$B254)*(ROW(Parts!$A$2:$A$201)-MIN(ROW(Parts!$A$2:$A$201))+1))))))</f>
        <v/>
      </c>
      <c r="N254" s="14" t="str">
        <f>IF(COUNTA($A254:$B254,$D254:$G254)=0,"",IF(AND(ISNUMBER($J254),ISNUMBER($M254)),$J254*$M254,"n/a"))</f>
        <v/>
      </c>
      <c r="O254" s="16" t="str">
        <f>IF(COUNTA($A254:$B254,$D254:$G254)=0,"",IF(OR($A254="",$B254="",SUMPRODUCT(--(Vans!$A$2:$A$51=$A254))=0,SUMPRODUCT(--(Parts!$A$2:$A$201=$B254))=0),"Check ID",IF(SUMPRODUCT(('Van Stock'!$A$2:$A$501=$A254)*('Van Stock'!$B$2:$B$501=$B254))&gt;1,"Duplicate line",IF(OR(NOT(AND(ISNUMBER(D254),N(D254)&gt;=0,N(D254)&lt;=10000,INT(N(D254))=N(D254))),NOT(AND(ISNUMBER(E254),N(E254)&gt;=0,N(E254)&lt;=10000,INT(N(E254))=N(E254))),N($D254)&gt;N($E254),NOT(AND(ISNUMBER(F254),N(F254)&gt;=0,N(F254)&lt;=100000,INT(N(F254))=N(F254))),NOT(AND(ISNUMBER(G254),N(G254)&gt;=18264,N(G254)&lt;=73050))),"Check inputs",IF(AND(ISNUMBER($J254),N($J254)&lt;0),"Check count","OK")))))</f>
        <v/>
      </c>
      <c r="P254" s="15" t="str">
        <f>IF(COUNTA($A254:$B254,$D254:$G254)=0,"",IF(OR($A254="",$B254="",NOT(AND(ISNUMBER(G254),N(G254)&gt;=18264,N(G254)&lt;=73050))),"n/a",SUMPRODUCT(((Movements!$B$2:$B$1001="Used"))*(Movements!$E$2:$E$1001=$A254)*(Movements!$C$2:$C$1001=$B254)*(Movements!$A$2:$A$1001&gt;$G254),Movements!$D$2:$D$1001)))</f>
        <v/>
      </c>
    </row>
    <row r="255" spans="1:16" x14ac:dyDescent="0.25">
      <c r="A255" s="12"/>
      <c r="B255" s="12"/>
      <c r="C255" s="18" t="str">
        <f>IF(COUNTA($A255:$B255,$D255:$G255)=0,"",IF(OR($B255="",SUMPRODUCT(--(Parts!$A$2:$A$201=$B255))=0),"n/a",INDEX(Parts!$B$2:$B$201,SUMPRODUCT(MAX((Parts!$A$2:$A$201=$B255)*(ROW(Parts!$A$2:$A$201)-MIN(ROW(Parts!$A$2:$A$201))+1))))))</f>
        <v/>
      </c>
      <c r="D255" s="19"/>
      <c r="E255" s="19"/>
      <c r="F255" s="19"/>
      <c r="G255" s="20"/>
      <c r="H255" s="15" t="str">
        <f>IF(COUNTA($A255:$B255,$D255:$G255)=0,"",IF(OR($A255="",$B255="",NOT(AND(ISNUMBER(G255),N(G255)&gt;=18264,N(G255)&lt;=73050))),"n/a",SUMPRODUCT(((Movements!$B$2:$B$1001="Used")+(Movements!$B$2:$B$1001="Transfer"))*(Movements!$E$2:$E$1001=$A255)*(Movements!$C$2:$C$1001=$B255)*(Movements!$A$2:$A$1001&gt;$G255),Movements!$D$2:$D$1001)))</f>
        <v/>
      </c>
      <c r="I255" s="15" t="str">
        <f>IF(COUNTA($A255:$B255,$D255:$G255)=0,"",IF(OR($A255="",$B255="",NOT(AND(ISNUMBER(G255),N(G255)&gt;=18264,N(G255)&lt;=73050))),"n/a",SUMPRODUCT(((Movements!$B$2:$B$1001="Restock")+(Movements!$B$2:$B$1001="Transfer"))*(Movements!$F$2:$F$1001=$A255)*(Movements!$C$2:$C$1001=$B255)*(Movements!$A$2:$A$1001&gt;$G255),Movements!$D$2:$D$1001)))</f>
        <v/>
      </c>
      <c r="J255" s="21" t="str">
        <f>IF(COUNTA($A255:$B255,$D255:$G255)=0,"",IF(OR(NOT(ISNUMBER($H255)),NOT(ISNUMBER($F255))),"n/a",$F255-$H255+$I255))</f>
        <v/>
      </c>
      <c r="K255" s="21" t="str">
        <f>IF(COUNTA($A255:$B255,$D255:$G255)=0,"",IF(OR(NOT(ISNUMBER($J255)),NOT(ISNUMBER($D255)),NOT(ISNUMBER($E255))),"n/a",IF($J255&lt;=$D255,$E255-$J255,0)))</f>
        <v/>
      </c>
      <c r="L255" s="16" t="str">
        <f>IF(COUNTA($A255:$B255,$D255:$G255)=0,"",IF(OR(NOT(ISNUMBER($J255)),NOT(ISNUMBER($D255)),NOT(ISNUMBER($E255))),"n/a",IF($J255&lt;0,"Check count",IF($J255&lt;=$D255,"Reorder",IF($J255&gt;$E255,"Over max","OK")))))</f>
        <v/>
      </c>
      <c r="M255" s="14" t="str">
        <f>IF(COUNTA($A255:$B255,$D255:$G255)=0,"",IF(OR($B255="",SUMPRODUCT(--(Parts!$A$2:$A$201=$B255))=0),"n/a",INDEX(Parts!$C$2:$C$201,SUMPRODUCT(MAX((Parts!$A$2:$A$201=$B255)*(ROW(Parts!$A$2:$A$201)-MIN(ROW(Parts!$A$2:$A$201))+1))))))</f>
        <v/>
      </c>
      <c r="N255" s="14" t="str">
        <f>IF(COUNTA($A255:$B255,$D255:$G255)=0,"",IF(AND(ISNUMBER($J255),ISNUMBER($M255)),$J255*$M255,"n/a"))</f>
        <v/>
      </c>
      <c r="O255" s="16" t="str">
        <f>IF(COUNTA($A255:$B255,$D255:$G255)=0,"",IF(OR($A255="",$B255="",SUMPRODUCT(--(Vans!$A$2:$A$51=$A255))=0,SUMPRODUCT(--(Parts!$A$2:$A$201=$B255))=0),"Check ID",IF(SUMPRODUCT(('Van Stock'!$A$2:$A$501=$A255)*('Van Stock'!$B$2:$B$501=$B255))&gt;1,"Duplicate line",IF(OR(NOT(AND(ISNUMBER(D255),N(D255)&gt;=0,N(D255)&lt;=10000,INT(N(D255))=N(D255))),NOT(AND(ISNUMBER(E255),N(E255)&gt;=0,N(E255)&lt;=10000,INT(N(E255))=N(E255))),N($D255)&gt;N($E255),NOT(AND(ISNUMBER(F255),N(F255)&gt;=0,N(F255)&lt;=100000,INT(N(F255))=N(F255))),NOT(AND(ISNUMBER(G255),N(G255)&gt;=18264,N(G255)&lt;=73050))),"Check inputs",IF(AND(ISNUMBER($J255),N($J255)&lt;0),"Check count","OK")))))</f>
        <v/>
      </c>
      <c r="P255" s="15" t="str">
        <f>IF(COUNTA($A255:$B255,$D255:$G255)=0,"",IF(OR($A255="",$B255="",NOT(AND(ISNUMBER(G255),N(G255)&gt;=18264,N(G255)&lt;=73050))),"n/a",SUMPRODUCT(((Movements!$B$2:$B$1001="Used"))*(Movements!$E$2:$E$1001=$A255)*(Movements!$C$2:$C$1001=$B255)*(Movements!$A$2:$A$1001&gt;$G255),Movements!$D$2:$D$1001)))</f>
        <v/>
      </c>
    </row>
    <row r="256" spans="1:16" x14ac:dyDescent="0.25">
      <c r="A256" s="12"/>
      <c r="B256" s="12"/>
      <c r="C256" s="18" t="str">
        <f>IF(COUNTA($A256:$B256,$D256:$G256)=0,"",IF(OR($B256="",SUMPRODUCT(--(Parts!$A$2:$A$201=$B256))=0),"n/a",INDEX(Parts!$B$2:$B$201,SUMPRODUCT(MAX((Parts!$A$2:$A$201=$B256)*(ROW(Parts!$A$2:$A$201)-MIN(ROW(Parts!$A$2:$A$201))+1))))))</f>
        <v/>
      </c>
      <c r="D256" s="19"/>
      <c r="E256" s="19"/>
      <c r="F256" s="19"/>
      <c r="G256" s="20"/>
      <c r="H256" s="15" t="str">
        <f>IF(COUNTA($A256:$B256,$D256:$G256)=0,"",IF(OR($A256="",$B256="",NOT(AND(ISNUMBER(G256),N(G256)&gt;=18264,N(G256)&lt;=73050))),"n/a",SUMPRODUCT(((Movements!$B$2:$B$1001="Used")+(Movements!$B$2:$B$1001="Transfer"))*(Movements!$E$2:$E$1001=$A256)*(Movements!$C$2:$C$1001=$B256)*(Movements!$A$2:$A$1001&gt;$G256),Movements!$D$2:$D$1001)))</f>
        <v/>
      </c>
      <c r="I256" s="15" t="str">
        <f>IF(COUNTA($A256:$B256,$D256:$G256)=0,"",IF(OR($A256="",$B256="",NOT(AND(ISNUMBER(G256),N(G256)&gt;=18264,N(G256)&lt;=73050))),"n/a",SUMPRODUCT(((Movements!$B$2:$B$1001="Restock")+(Movements!$B$2:$B$1001="Transfer"))*(Movements!$F$2:$F$1001=$A256)*(Movements!$C$2:$C$1001=$B256)*(Movements!$A$2:$A$1001&gt;$G256),Movements!$D$2:$D$1001)))</f>
        <v/>
      </c>
      <c r="J256" s="21" t="str">
        <f>IF(COUNTA($A256:$B256,$D256:$G256)=0,"",IF(OR(NOT(ISNUMBER($H256)),NOT(ISNUMBER($F256))),"n/a",$F256-$H256+$I256))</f>
        <v/>
      </c>
      <c r="K256" s="21" t="str">
        <f>IF(COUNTA($A256:$B256,$D256:$G256)=0,"",IF(OR(NOT(ISNUMBER($J256)),NOT(ISNUMBER($D256)),NOT(ISNUMBER($E256))),"n/a",IF($J256&lt;=$D256,$E256-$J256,0)))</f>
        <v/>
      </c>
      <c r="L256" s="16" t="str">
        <f>IF(COUNTA($A256:$B256,$D256:$G256)=0,"",IF(OR(NOT(ISNUMBER($J256)),NOT(ISNUMBER($D256)),NOT(ISNUMBER($E256))),"n/a",IF($J256&lt;0,"Check count",IF($J256&lt;=$D256,"Reorder",IF($J256&gt;$E256,"Over max","OK")))))</f>
        <v/>
      </c>
      <c r="M256" s="14" t="str">
        <f>IF(COUNTA($A256:$B256,$D256:$G256)=0,"",IF(OR($B256="",SUMPRODUCT(--(Parts!$A$2:$A$201=$B256))=0),"n/a",INDEX(Parts!$C$2:$C$201,SUMPRODUCT(MAX((Parts!$A$2:$A$201=$B256)*(ROW(Parts!$A$2:$A$201)-MIN(ROW(Parts!$A$2:$A$201))+1))))))</f>
        <v/>
      </c>
      <c r="N256" s="14" t="str">
        <f>IF(COUNTA($A256:$B256,$D256:$G256)=0,"",IF(AND(ISNUMBER($J256),ISNUMBER($M256)),$J256*$M256,"n/a"))</f>
        <v/>
      </c>
      <c r="O256" s="16" t="str">
        <f>IF(COUNTA($A256:$B256,$D256:$G256)=0,"",IF(OR($A256="",$B256="",SUMPRODUCT(--(Vans!$A$2:$A$51=$A256))=0,SUMPRODUCT(--(Parts!$A$2:$A$201=$B256))=0),"Check ID",IF(SUMPRODUCT(('Van Stock'!$A$2:$A$501=$A256)*('Van Stock'!$B$2:$B$501=$B256))&gt;1,"Duplicate line",IF(OR(NOT(AND(ISNUMBER(D256),N(D256)&gt;=0,N(D256)&lt;=10000,INT(N(D256))=N(D256))),NOT(AND(ISNUMBER(E256),N(E256)&gt;=0,N(E256)&lt;=10000,INT(N(E256))=N(E256))),N($D256)&gt;N($E256),NOT(AND(ISNUMBER(F256),N(F256)&gt;=0,N(F256)&lt;=100000,INT(N(F256))=N(F256))),NOT(AND(ISNUMBER(G256),N(G256)&gt;=18264,N(G256)&lt;=73050))),"Check inputs",IF(AND(ISNUMBER($J256),N($J256)&lt;0),"Check count","OK")))))</f>
        <v/>
      </c>
      <c r="P256" s="15" t="str">
        <f>IF(COUNTA($A256:$B256,$D256:$G256)=0,"",IF(OR($A256="",$B256="",NOT(AND(ISNUMBER(G256),N(G256)&gt;=18264,N(G256)&lt;=73050))),"n/a",SUMPRODUCT(((Movements!$B$2:$B$1001="Used"))*(Movements!$E$2:$E$1001=$A256)*(Movements!$C$2:$C$1001=$B256)*(Movements!$A$2:$A$1001&gt;$G256),Movements!$D$2:$D$1001)))</f>
        <v/>
      </c>
    </row>
    <row r="257" spans="1:16" x14ac:dyDescent="0.25">
      <c r="A257" s="12"/>
      <c r="B257" s="12"/>
      <c r="C257" s="18" t="str">
        <f>IF(COUNTA($A257:$B257,$D257:$G257)=0,"",IF(OR($B257="",SUMPRODUCT(--(Parts!$A$2:$A$201=$B257))=0),"n/a",INDEX(Parts!$B$2:$B$201,SUMPRODUCT(MAX((Parts!$A$2:$A$201=$B257)*(ROW(Parts!$A$2:$A$201)-MIN(ROW(Parts!$A$2:$A$201))+1))))))</f>
        <v/>
      </c>
      <c r="D257" s="19"/>
      <c r="E257" s="19"/>
      <c r="F257" s="19"/>
      <c r="G257" s="20"/>
      <c r="H257" s="15" t="str">
        <f>IF(COUNTA($A257:$B257,$D257:$G257)=0,"",IF(OR($A257="",$B257="",NOT(AND(ISNUMBER(G257),N(G257)&gt;=18264,N(G257)&lt;=73050))),"n/a",SUMPRODUCT(((Movements!$B$2:$B$1001="Used")+(Movements!$B$2:$B$1001="Transfer"))*(Movements!$E$2:$E$1001=$A257)*(Movements!$C$2:$C$1001=$B257)*(Movements!$A$2:$A$1001&gt;$G257),Movements!$D$2:$D$1001)))</f>
        <v/>
      </c>
      <c r="I257" s="15" t="str">
        <f>IF(COUNTA($A257:$B257,$D257:$G257)=0,"",IF(OR($A257="",$B257="",NOT(AND(ISNUMBER(G257),N(G257)&gt;=18264,N(G257)&lt;=73050))),"n/a",SUMPRODUCT(((Movements!$B$2:$B$1001="Restock")+(Movements!$B$2:$B$1001="Transfer"))*(Movements!$F$2:$F$1001=$A257)*(Movements!$C$2:$C$1001=$B257)*(Movements!$A$2:$A$1001&gt;$G257),Movements!$D$2:$D$1001)))</f>
        <v/>
      </c>
      <c r="J257" s="21" t="str">
        <f>IF(COUNTA($A257:$B257,$D257:$G257)=0,"",IF(OR(NOT(ISNUMBER($H257)),NOT(ISNUMBER($F257))),"n/a",$F257-$H257+$I257))</f>
        <v/>
      </c>
      <c r="K257" s="21" t="str">
        <f>IF(COUNTA($A257:$B257,$D257:$G257)=0,"",IF(OR(NOT(ISNUMBER($J257)),NOT(ISNUMBER($D257)),NOT(ISNUMBER($E257))),"n/a",IF($J257&lt;=$D257,$E257-$J257,0)))</f>
        <v/>
      </c>
      <c r="L257" s="16" t="str">
        <f>IF(COUNTA($A257:$B257,$D257:$G257)=0,"",IF(OR(NOT(ISNUMBER($J257)),NOT(ISNUMBER($D257)),NOT(ISNUMBER($E257))),"n/a",IF($J257&lt;0,"Check count",IF($J257&lt;=$D257,"Reorder",IF($J257&gt;$E257,"Over max","OK")))))</f>
        <v/>
      </c>
      <c r="M257" s="14" t="str">
        <f>IF(COUNTA($A257:$B257,$D257:$G257)=0,"",IF(OR($B257="",SUMPRODUCT(--(Parts!$A$2:$A$201=$B257))=0),"n/a",INDEX(Parts!$C$2:$C$201,SUMPRODUCT(MAX((Parts!$A$2:$A$201=$B257)*(ROW(Parts!$A$2:$A$201)-MIN(ROW(Parts!$A$2:$A$201))+1))))))</f>
        <v/>
      </c>
      <c r="N257" s="14" t="str">
        <f>IF(COUNTA($A257:$B257,$D257:$G257)=0,"",IF(AND(ISNUMBER($J257),ISNUMBER($M257)),$J257*$M257,"n/a"))</f>
        <v/>
      </c>
      <c r="O257" s="16" t="str">
        <f>IF(COUNTA($A257:$B257,$D257:$G257)=0,"",IF(OR($A257="",$B257="",SUMPRODUCT(--(Vans!$A$2:$A$51=$A257))=0,SUMPRODUCT(--(Parts!$A$2:$A$201=$B257))=0),"Check ID",IF(SUMPRODUCT(('Van Stock'!$A$2:$A$501=$A257)*('Van Stock'!$B$2:$B$501=$B257))&gt;1,"Duplicate line",IF(OR(NOT(AND(ISNUMBER(D257),N(D257)&gt;=0,N(D257)&lt;=10000,INT(N(D257))=N(D257))),NOT(AND(ISNUMBER(E257),N(E257)&gt;=0,N(E257)&lt;=10000,INT(N(E257))=N(E257))),N($D257)&gt;N($E257),NOT(AND(ISNUMBER(F257),N(F257)&gt;=0,N(F257)&lt;=100000,INT(N(F257))=N(F257))),NOT(AND(ISNUMBER(G257),N(G257)&gt;=18264,N(G257)&lt;=73050))),"Check inputs",IF(AND(ISNUMBER($J257),N($J257)&lt;0),"Check count","OK")))))</f>
        <v/>
      </c>
      <c r="P257" s="15" t="str">
        <f>IF(COUNTA($A257:$B257,$D257:$G257)=0,"",IF(OR($A257="",$B257="",NOT(AND(ISNUMBER(G257),N(G257)&gt;=18264,N(G257)&lt;=73050))),"n/a",SUMPRODUCT(((Movements!$B$2:$B$1001="Used"))*(Movements!$E$2:$E$1001=$A257)*(Movements!$C$2:$C$1001=$B257)*(Movements!$A$2:$A$1001&gt;$G257),Movements!$D$2:$D$1001)))</f>
        <v/>
      </c>
    </row>
    <row r="258" spans="1:16" x14ac:dyDescent="0.25">
      <c r="A258" s="12"/>
      <c r="B258" s="12"/>
      <c r="C258" s="18" t="str">
        <f>IF(COUNTA($A258:$B258,$D258:$G258)=0,"",IF(OR($B258="",SUMPRODUCT(--(Parts!$A$2:$A$201=$B258))=0),"n/a",INDEX(Parts!$B$2:$B$201,SUMPRODUCT(MAX((Parts!$A$2:$A$201=$B258)*(ROW(Parts!$A$2:$A$201)-MIN(ROW(Parts!$A$2:$A$201))+1))))))</f>
        <v/>
      </c>
      <c r="D258" s="19"/>
      <c r="E258" s="19"/>
      <c r="F258" s="19"/>
      <c r="G258" s="20"/>
      <c r="H258" s="15" t="str">
        <f>IF(COUNTA($A258:$B258,$D258:$G258)=0,"",IF(OR($A258="",$B258="",NOT(AND(ISNUMBER(G258),N(G258)&gt;=18264,N(G258)&lt;=73050))),"n/a",SUMPRODUCT(((Movements!$B$2:$B$1001="Used")+(Movements!$B$2:$B$1001="Transfer"))*(Movements!$E$2:$E$1001=$A258)*(Movements!$C$2:$C$1001=$B258)*(Movements!$A$2:$A$1001&gt;$G258),Movements!$D$2:$D$1001)))</f>
        <v/>
      </c>
      <c r="I258" s="15" t="str">
        <f>IF(COUNTA($A258:$B258,$D258:$G258)=0,"",IF(OR($A258="",$B258="",NOT(AND(ISNUMBER(G258),N(G258)&gt;=18264,N(G258)&lt;=73050))),"n/a",SUMPRODUCT(((Movements!$B$2:$B$1001="Restock")+(Movements!$B$2:$B$1001="Transfer"))*(Movements!$F$2:$F$1001=$A258)*(Movements!$C$2:$C$1001=$B258)*(Movements!$A$2:$A$1001&gt;$G258),Movements!$D$2:$D$1001)))</f>
        <v/>
      </c>
      <c r="J258" s="21" t="str">
        <f>IF(COUNTA($A258:$B258,$D258:$G258)=0,"",IF(OR(NOT(ISNUMBER($H258)),NOT(ISNUMBER($F258))),"n/a",$F258-$H258+$I258))</f>
        <v/>
      </c>
      <c r="K258" s="21" t="str">
        <f>IF(COUNTA($A258:$B258,$D258:$G258)=0,"",IF(OR(NOT(ISNUMBER($J258)),NOT(ISNUMBER($D258)),NOT(ISNUMBER($E258))),"n/a",IF($J258&lt;=$D258,$E258-$J258,0)))</f>
        <v/>
      </c>
      <c r="L258" s="16" t="str">
        <f>IF(COUNTA($A258:$B258,$D258:$G258)=0,"",IF(OR(NOT(ISNUMBER($J258)),NOT(ISNUMBER($D258)),NOT(ISNUMBER($E258))),"n/a",IF($J258&lt;0,"Check count",IF($J258&lt;=$D258,"Reorder",IF($J258&gt;$E258,"Over max","OK")))))</f>
        <v/>
      </c>
      <c r="M258" s="14" t="str">
        <f>IF(COUNTA($A258:$B258,$D258:$G258)=0,"",IF(OR($B258="",SUMPRODUCT(--(Parts!$A$2:$A$201=$B258))=0),"n/a",INDEX(Parts!$C$2:$C$201,SUMPRODUCT(MAX((Parts!$A$2:$A$201=$B258)*(ROW(Parts!$A$2:$A$201)-MIN(ROW(Parts!$A$2:$A$201))+1))))))</f>
        <v/>
      </c>
      <c r="N258" s="14" t="str">
        <f>IF(COUNTA($A258:$B258,$D258:$G258)=0,"",IF(AND(ISNUMBER($J258),ISNUMBER($M258)),$J258*$M258,"n/a"))</f>
        <v/>
      </c>
      <c r="O258" s="16" t="str">
        <f>IF(COUNTA($A258:$B258,$D258:$G258)=0,"",IF(OR($A258="",$B258="",SUMPRODUCT(--(Vans!$A$2:$A$51=$A258))=0,SUMPRODUCT(--(Parts!$A$2:$A$201=$B258))=0),"Check ID",IF(SUMPRODUCT(('Van Stock'!$A$2:$A$501=$A258)*('Van Stock'!$B$2:$B$501=$B258))&gt;1,"Duplicate line",IF(OR(NOT(AND(ISNUMBER(D258),N(D258)&gt;=0,N(D258)&lt;=10000,INT(N(D258))=N(D258))),NOT(AND(ISNUMBER(E258),N(E258)&gt;=0,N(E258)&lt;=10000,INT(N(E258))=N(E258))),N($D258)&gt;N($E258),NOT(AND(ISNUMBER(F258),N(F258)&gt;=0,N(F258)&lt;=100000,INT(N(F258))=N(F258))),NOT(AND(ISNUMBER(G258),N(G258)&gt;=18264,N(G258)&lt;=73050))),"Check inputs",IF(AND(ISNUMBER($J258),N($J258)&lt;0),"Check count","OK")))))</f>
        <v/>
      </c>
      <c r="P258" s="15" t="str">
        <f>IF(COUNTA($A258:$B258,$D258:$G258)=0,"",IF(OR($A258="",$B258="",NOT(AND(ISNUMBER(G258),N(G258)&gt;=18264,N(G258)&lt;=73050))),"n/a",SUMPRODUCT(((Movements!$B$2:$B$1001="Used"))*(Movements!$E$2:$E$1001=$A258)*(Movements!$C$2:$C$1001=$B258)*(Movements!$A$2:$A$1001&gt;$G258),Movements!$D$2:$D$1001)))</f>
        <v/>
      </c>
    </row>
    <row r="259" spans="1:16" x14ac:dyDescent="0.25">
      <c r="A259" s="12"/>
      <c r="B259" s="12"/>
      <c r="C259" s="18" t="str">
        <f>IF(COUNTA($A259:$B259,$D259:$G259)=0,"",IF(OR($B259="",SUMPRODUCT(--(Parts!$A$2:$A$201=$B259))=0),"n/a",INDEX(Parts!$B$2:$B$201,SUMPRODUCT(MAX((Parts!$A$2:$A$201=$B259)*(ROW(Parts!$A$2:$A$201)-MIN(ROW(Parts!$A$2:$A$201))+1))))))</f>
        <v/>
      </c>
      <c r="D259" s="19"/>
      <c r="E259" s="19"/>
      <c r="F259" s="19"/>
      <c r="G259" s="20"/>
      <c r="H259" s="15" t="str">
        <f>IF(COUNTA($A259:$B259,$D259:$G259)=0,"",IF(OR($A259="",$B259="",NOT(AND(ISNUMBER(G259),N(G259)&gt;=18264,N(G259)&lt;=73050))),"n/a",SUMPRODUCT(((Movements!$B$2:$B$1001="Used")+(Movements!$B$2:$B$1001="Transfer"))*(Movements!$E$2:$E$1001=$A259)*(Movements!$C$2:$C$1001=$B259)*(Movements!$A$2:$A$1001&gt;$G259),Movements!$D$2:$D$1001)))</f>
        <v/>
      </c>
      <c r="I259" s="15" t="str">
        <f>IF(COUNTA($A259:$B259,$D259:$G259)=0,"",IF(OR($A259="",$B259="",NOT(AND(ISNUMBER(G259),N(G259)&gt;=18264,N(G259)&lt;=73050))),"n/a",SUMPRODUCT(((Movements!$B$2:$B$1001="Restock")+(Movements!$B$2:$B$1001="Transfer"))*(Movements!$F$2:$F$1001=$A259)*(Movements!$C$2:$C$1001=$B259)*(Movements!$A$2:$A$1001&gt;$G259),Movements!$D$2:$D$1001)))</f>
        <v/>
      </c>
      <c r="J259" s="21" t="str">
        <f>IF(COUNTA($A259:$B259,$D259:$G259)=0,"",IF(OR(NOT(ISNUMBER($H259)),NOT(ISNUMBER($F259))),"n/a",$F259-$H259+$I259))</f>
        <v/>
      </c>
      <c r="K259" s="21" t="str">
        <f>IF(COUNTA($A259:$B259,$D259:$G259)=0,"",IF(OR(NOT(ISNUMBER($J259)),NOT(ISNUMBER($D259)),NOT(ISNUMBER($E259))),"n/a",IF($J259&lt;=$D259,$E259-$J259,0)))</f>
        <v/>
      </c>
      <c r="L259" s="16" t="str">
        <f>IF(COUNTA($A259:$B259,$D259:$G259)=0,"",IF(OR(NOT(ISNUMBER($J259)),NOT(ISNUMBER($D259)),NOT(ISNUMBER($E259))),"n/a",IF($J259&lt;0,"Check count",IF($J259&lt;=$D259,"Reorder",IF($J259&gt;$E259,"Over max","OK")))))</f>
        <v/>
      </c>
      <c r="M259" s="14" t="str">
        <f>IF(COUNTA($A259:$B259,$D259:$G259)=0,"",IF(OR($B259="",SUMPRODUCT(--(Parts!$A$2:$A$201=$B259))=0),"n/a",INDEX(Parts!$C$2:$C$201,SUMPRODUCT(MAX((Parts!$A$2:$A$201=$B259)*(ROW(Parts!$A$2:$A$201)-MIN(ROW(Parts!$A$2:$A$201))+1))))))</f>
        <v/>
      </c>
      <c r="N259" s="14" t="str">
        <f>IF(COUNTA($A259:$B259,$D259:$G259)=0,"",IF(AND(ISNUMBER($J259),ISNUMBER($M259)),$J259*$M259,"n/a"))</f>
        <v/>
      </c>
      <c r="O259" s="16" t="str">
        <f>IF(COUNTA($A259:$B259,$D259:$G259)=0,"",IF(OR($A259="",$B259="",SUMPRODUCT(--(Vans!$A$2:$A$51=$A259))=0,SUMPRODUCT(--(Parts!$A$2:$A$201=$B259))=0),"Check ID",IF(SUMPRODUCT(('Van Stock'!$A$2:$A$501=$A259)*('Van Stock'!$B$2:$B$501=$B259))&gt;1,"Duplicate line",IF(OR(NOT(AND(ISNUMBER(D259),N(D259)&gt;=0,N(D259)&lt;=10000,INT(N(D259))=N(D259))),NOT(AND(ISNUMBER(E259),N(E259)&gt;=0,N(E259)&lt;=10000,INT(N(E259))=N(E259))),N($D259)&gt;N($E259),NOT(AND(ISNUMBER(F259),N(F259)&gt;=0,N(F259)&lt;=100000,INT(N(F259))=N(F259))),NOT(AND(ISNUMBER(G259),N(G259)&gt;=18264,N(G259)&lt;=73050))),"Check inputs",IF(AND(ISNUMBER($J259),N($J259)&lt;0),"Check count","OK")))))</f>
        <v/>
      </c>
      <c r="P259" s="15" t="str">
        <f>IF(COUNTA($A259:$B259,$D259:$G259)=0,"",IF(OR($A259="",$B259="",NOT(AND(ISNUMBER(G259),N(G259)&gt;=18264,N(G259)&lt;=73050))),"n/a",SUMPRODUCT(((Movements!$B$2:$B$1001="Used"))*(Movements!$E$2:$E$1001=$A259)*(Movements!$C$2:$C$1001=$B259)*(Movements!$A$2:$A$1001&gt;$G259),Movements!$D$2:$D$1001)))</f>
        <v/>
      </c>
    </row>
    <row r="260" spans="1:16" x14ac:dyDescent="0.25">
      <c r="A260" s="12"/>
      <c r="B260" s="12"/>
      <c r="C260" s="18" t="str">
        <f>IF(COUNTA($A260:$B260,$D260:$G260)=0,"",IF(OR($B260="",SUMPRODUCT(--(Parts!$A$2:$A$201=$B260))=0),"n/a",INDEX(Parts!$B$2:$B$201,SUMPRODUCT(MAX((Parts!$A$2:$A$201=$B260)*(ROW(Parts!$A$2:$A$201)-MIN(ROW(Parts!$A$2:$A$201))+1))))))</f>
        <v/>
      </c>
      <c r="D260" s="19"/>
      <c r="E260" s="19"/>
      <c r="F260" s="19"/>
      <c r="G260" s="20"/>
      <c r="H260" s="15" t="str">
        <f>IF(COUNTA($A260:$B260,$D260:$G260)=0,"",IF(OR($A260="",$B260="",NOT(AND(ISNUMBER(G260),N(G260)&gt;=18264,N(G260)&lt;=73050))),"n/a",SUMPRODUCT(((Movements!$B$2:$B$1001="Used")+(Movements!$B$2:$B$1001="Transfer"))*(Movements!$E$2:$E$1001=$A260)*(Movements!$C$2:$C$1001=$B260)*(Movements!$A$2:$A$1001&gt;$G260),Movements!$D$2:$D$1001)))</f>
        <v/>
      </c>
      <c r="I260" s="15" t="str">
        <f>IF(COUNTA($A260:$B260,$D260:$G260)=0,"",IF(OR($A260="",$B260="",NOT(AND(ISNUMBER(G260),N(G260)&gt;=18264,N(G260)&lt;=73050))),"n/a",SUMPRODUCT(((Movements!$B$2:$B$1001="Restock")+(Movements!$B$2:$B$1001="Transfer"))*(Movements!$F$2:$F$1001=$A260)*(Movements!$C$2:$C$1001=$B260)*(Movements!$A$2:$A$1001&gt;$G260),Movements!$D$2:$D$1001)))</f>
        <v/>
      </c>
      <c r="J260" s="21" t="str">
        <f>IF(COUNTA($A260:$B260,$D260:$G260)=0,"",IF(OR(NOT(ISNUMBER($H260)),NOT(ISNUMBER($F260))),"n/a",$F260-$H260+$I260))</f>
        <v/>
      </c>
      <c r="K260" s="21" t="str">
        <f>IF(COUNTA($A260:$B260,$D260:$G260)=0,"",IF(OR(NOT(ISNUMBER($J260)),NOT(ISNUMBER($D260)),NOT(ISNUMBER($E260))),"n/a",IF($J260&lt;=$D260,$E260-$J260,0)))</f>
        <v/>
      </c>
      <c r="L260" s="16" t="str">
        <f>IF(COUNTA($A260:$B260,$D260:$G260)=0,"",IF(OR(NOT(ISNUMBER($J260)),NOT(ISNUMBER($D260)),NOT(ISNUMBER($E260))),"n/a",IF($J260&lt;0,"Check count",IF($J260&lt;=$D260,"Reorder",IF($J260&gt;$E260,"Over max","OK")))))</f>
        <v/>
      </c>
      <c r="M260" s="14" t="str">
        <f>IF(COUNTA($A260:$B260,$D260:$G260)=0,"",IF(OR($B260="",SUMPRODUCT(--(Parts!$A$2:$A$201=$B260))=0),"n/a",INDEX(Parts!$C$2:$C$201,SUMPRODUCT(MAX((Parts!$A$2:$A$201=$B260)*(ROW(Parts!$A$2:$A$201)-MIN(ROW(Parts!$A$2:$A$201))+1))))))</f>
        <v/>
      </c>
      <c r="N260" s="14" t="str">
        <f>IF(COUNTA($A260:$B260,$D260:$G260)=0,"",IF(AND(ISNUMBER($J260),ISNUMBER($M260)),$J260*$M260,"n/a"))</f>
        <v/>
      </c>
      <c r="O260" s="16" t="str">
        <f>IF(COUNTA($A260:$B260,$D260:$G260)=0,"",IF(OR($A260="",$B260="",SUMPRODUCT(--(Vans!$A$2:$A$51=$A260))=0,SUMPRODUCT(--(Parts!$A$2:$A$201=$B260))=0),"Check ID",IF(SUMPRODUCT(('Van Stock'!$A$2:$A$501=$A260)*('Van Stock'!$B$2:$B$501=$B260))&gt;1,"Duplicate line",IF(OR(NOT(AND(ISNUMBER(D260),N(D260)&gt;=0,N(D260)&lt;=10000,INT(N(D260))=N(D260))),NOT(AND(ISNUMBER(E260),N(E260)&gt;=0,N(E260)&lt;=10000,INT(N(E260))=N(E260))),N($D260)&gt;N($E260),NOT(AND(ISNUMBER(F260),N(F260)&gt;=0,N(F260)&lt;=100000,INT(N(F260))=N(F260))),NOT(AND(ISNUMBER(G260),N(G260)&gt;=18264,N(G260)&lt;=73050))),"Check inputs",IF(AND(ISNUMBER($J260),N($J260)&lt;0),"Check count","OK")))))</f>
        <v/>
      </c>
      <c r="P260" s="15" t="str">
        <f>IF(COUNTA($A260:$B260,$D260:$G260)=0,"",IF(OR($A260="",$B260="",NOT(AND(ISNUMBER(G260),N(G260)&gt;=18264,N(G260)&lt;=73050))),"n/a",SUMPRODUCT(((Movements!$B$2:$B$1001="Used"))*(Movements!$E$2:$E$1001=$A260)*(Movements!$C$2:$C$1001=$B260)*(Movements!$A$2:$A$1001&gt;$G260),Movements!$D$2:$D$1001)))</f>
        <v/>
      </c>
    </row>
    <row r="261" spans="1:16" x14ac:dyDescent="0.25">
      <c r="A261" s="12"/>
      <c r="B261" s="12"/>
      <c r="C261" s="18" t="str">
        <f>IF(COUNTA($A261:$B261,$D261:$G261)=0,"",IF(OR($B261="",SUMPRODUCT(--(Parts!$A$2:$A$201=$B261))=0),"n/a",INDEX(Parts!$B$2:$B$201,SUMPRODUCT(MAX((Parts!$A$2:$A$201=$B261)*(ROW(Parts!$A$2:$A$201)-MIN(ROW(Parts!$A$2:$A$201))+1))))))</f>
        <v/>
      </c>
      <c r="D261" s="19"/>
      <c r="E261" s="19"/>
      <c r="F261" s="19"/>
      <c r="G261" s="20"/>
      <c r="H261" s="15" t="str">
        <f>IF(COUNTA($A261:$B261,$D261:$G261)=0,"",IF(OR($A261="",$B261="",NOT(AND(ISNUMBER(G261),N(G261)&gt;=18264,N(G261)&lt;=73050))),"n/a",SUMPRODUCT(((Movements!$B$2:$B$1001="Used")+(Movements!$B$2:$B$1001="Transfer"))*(Movements!$E$2:$E$1001=$A261)*(Movements!$C$2:$C$1001=$B261)*(Movements!$A$2:$A$1001&gt;$G261),Movements!$D$2:$D$1001)))</f>
        <v/>
      </c>
      <c r="I261" s="15" t="str">
        <f>IF(COUNTA($A261:$B261,$D261:$G261)=0,"",IF(OR($A261="",$B261="",NOT(AND(ISNUMBER(G261),N(G261)&gt;=18264,N(G261)&lt;=73050))),"n/a",SUMPRODUCT(((Movements!$B$2:$B$1001="Restock")+(Movements!$B$2:$B$1001="Transfer"))*(Movements!$F$2:$F$1001=$A261)*(Movements!$C$2:$C$1001=$B261)*(Movements!$A$2:$A$1001&gt;$G261),Movements!$D$2:$D$1001)))</f>
        <v/>
      </c>
      <c r="J261" s="21" t="str">
        <f>IF(COUNTA($A261:$B261,$D261:$G261)=0,"",IF(OR(NOT(ISNUMBER($H261)),NOT(ISNUMBER($F261))),"n/a",$F261-$H261+$I261))</f>
        <v/>
      </c>
      <c r="K261" s="21" t="str">
        <f>IF(COUNTA($A261:$B261,$D261:$G261)=0,"",IF(OR(NOT(ISNUMBER($J261)),NOT(ISNUMBER($D261)),NOT(ISNUMBER($E261))),"n/a",IF($J261&lt;=$D261,$E261-$J261,0)))</f>
        <v/>
      </c>
      <c r="L261" s="16" t="str">
        <f>IF(COUNTA($A261:$B261,$D261:$G261)=0,"",IF(OR(NOT(ISNUMBER($J261)),NOT(ISNUMBER($D261)),NOT(ISNUMBER($E261))),"n/a",IF($J261&lt;0,"Check count",IF($J261&lt;=$D261,"Reorder",IF($J261&gt;$E261,"Over max","OK")))))</f>
        <v/>
      </c>
      <c r="M261" s="14" t="str">
        <f>IF(COUNTA($A261:$B261,$D261:$G261)=0,"",IF(OR($B261="",SUMPRODUCT(--(Parts!$A$2:$A$201=$B261))=0),"n/a",INDEX(Parts!$C$2:$C$201,SUMPRODUCT(MAX((Parts!$A$2:$A$201=$B261)*(ROW(Parts!$A$2:$A$201)-MIN(ROW(Parts!$A$2:$A$201))+1))))))</f>
        <v/>
      </c>
      <c r="N261" s="14" t="str">
        <f>IF(COUNTA($A261:$B261,$D261:$G261)=0,"",IF(AND(ISNUMBER($J261),ISNUMBER($M261)),$J261*$M261,"n/a"))</f>
        <v/>
      </c>
      <c r="O261" s="16" t="str">
        <f>IF(COUNTA($A261:$B261,$D261:$G261)=0,"",IF(OR($A261="",$B261="",SUMPRODUCT(--(Vans!$A$2:$A$51=$A261))=0,SUMPRODUCT(--(Parts!$A$2:$A$201=$B261))=0),"Check ID",IF(SUMPRODUCT(('Van Stock'!$A$2:$A$501=$A261)*('Van Stock'!$B$2:$B$501=$B261))&gt;1,"Duplicate line",IF(OR(NOT(AND(ISNUMBER(D261),N(D261)&gt;=0,N(D261)&lt;=10000,INT(N(D261))=N(D261))),NOT(AND(ISNUMBER(E261),N(E261)&gt;=0,N(E261)&lt;=10000,INT(N(E261))=N(E261))),N($D261)&gt;N($E261),NOT(AND(ISNUMBER(F261),N(F261)&gt;=0,N(F261)&lt;=100000,INT(N(F261))=N(F261))),NOT(AND(ISNUMBER(G261),N(G261)&gt;=18264,N(G261)&lt;=73050))),"Check inputs",IF(AND(ISNUMBER($J261),N($J261)&lt;0),"Check count","OK")))))</f>
        <v/>
      </c>
      <c r="P261" s="15" t="str">
        <f>IF(COUNTA($A261:$B261,$D261:$G261)=0,"",IF(OR($A261="",$B261="",NOT(AND(ISNUMBER(G261),N(G261)&gt;=18264,N(G261)&lt;=73050))),"n/a",SUMPRODUCT(((Movements!$B$2:$B$1001="Used"))*(Movements!$E$2:$E$1001=$A261)*(Movements!$C$2:$C$1001=$B261)*(Movements!$A$2:$A$1001&gt;$G261),Movements!$D$2:$D$1001)))</f>
        <v/>
      </c>
    </row>
    <row r="262" spans="1:16" x14ac:dyDescent="0.25">
      <c r="A262" s="12"/>
      <c r="B262" s="12"/>
      <c r="C262" s="18" t="str">
        <f>IF(COUNTA($A262:$B262,$D262:$G262)=0,"",IF(OR($B262="",SUMPRODUCT(--(Parts!$A$2:$A$201=$B262))=0),"n/a",INDEX(Parts!$B$2:$B$201,SUMPRODUCT(MAX((Parts!$A$2:$A$201=$B262)*(ROW(Parts!$A$2:$A$201)-MIN(ROW(Parts!$A$2:$A$201))+1))))))</f>
        <v/>
      </c>
      <c r="D262" s="19"/>
      <c r="E262" s="19"/>
      <c r="F262" s="19"/>
      <c r="G262" s="20"/>
      <c r="H262" s="15" t="str">
        <f>IF(COUNTA($A262:$B262,$D262:$G262)=0,"",IF(OR($A262="",$B262="",NOT(AND(ISNUMBER(G262),N(G262)&gt;=18264,N(G262)&lt;=73050))),"n/a",SUMPRODUCT(((Movements!$B$2:$B$1001="Used")+(Movements!$B$2:$B$1001="Transfer"))*(Movements!$E$2:$E$1001=$A262)*(Movements!$C$2:$C$1001=$B262)*(Movements!$A$2:$A$1001&gt;$G262),Movements!$D$2:$D$1001)))</f>
        <v/>
      </c>
      <c r="I262" s="15" t="str">
        <f>IF(COUNTA($A262:$B262,$D262:$G262)=0,"",IF(OR($A262="",$B262="",NOT(AND(ISNUMBER(G262),N(G262)&gt;=18264,N(G262)&lt;=73050))),"n/a",SUMPRODUCT(((Movements!$B$2:$B$1001="Restock")+(Movements!$B$2:$B$1001="Transfer"))*(Movements!$F$2:$F$1001=$A262)*(Movements!$C$2:$C$1001=$B262)*(Movements!$A$2:$A$1001&gt;$G262),Movements!$D$2:$D$1001)))</f>
        <v/>
      </c>
      <c r="J262" s="21" t="str">
        <f>IF(COUNTA($A262:$B262,$D262:$G262)=0,"",IF(OR(NOT(ISNUMBER($H262)),NOT(ISNUMBER($F262))),"n/a",$F262-$H262+$I262))</f>
        <v/>
      </c>
      <c r="K262" s="21" t="str">
        <f>IF(COUNTA($A262:$B262,$D262:$G262)=0,"",IF(OR(NOT(ISNUMBER($J262)),NOT(ISNUMBER($D262)),NOT(ISNUMBER($E262))),"n/a",IF($J262&lt;=$D262,$E262-$J262,0)))</f>
        <v/>
      </c>
      <c r="L262" s="16" t="str">
        <f>IF(COUNTA($A262:$B262,$D262:$G262)=0,"",IF(OR(NOT(ISNUMBER($J262)),NOT(ISNUMBER($D262)),NOT(ISNUMBER($E262))),"n/a",IF($J262&lt;0,"Check count",IF($J262&lt;=$D262,"Reorder",IF($J262&gt;$E262,"Over max","OK")))))</f>
        <v/>
      </c>
      <c r="M262" s="14" t="str">
        <f>IF(COUNTA($A262:$B262,$D262:$G262)=0,"",IF(OR($B262="",SUMPRODUCT(--(Parts!$A$2:$A$201=$B262))=0),"n/a",INDEX(Parts!$C$2:$C$201,SUMPRODUCT(MAX((Parts!$A$2:$A$201=$B262)*(ROW(Parts!$A$2:$A$201)-MIN(ROW(Parts!$A$2:$A$201))+1))))))</f>
        <v/>
      </c>
      <c r="N262" s="14" t="str">
        <f>IF(COUNTA($A262:$B262,$D262:$G262)=0,"",IF(AND(ISNUMBER($J262),ISNUMBER($M262)),$J262*$M262,"n/a"))</f>
        <v/>
      </c>
      <c r="O262" s="16" t="str">
        <f>IF(COUNTA($A262:$B262,$D262:$G262)=0,"",IF(OR($A262="",$B262="",SUMPRODUCT(--(Vans!$A$2:$A$51=$A262))=0,SUMPRODUCT(--(Parts!$A$2:$A$201=$B262))=0),"Check ID",IF(SUMPRODUCT(('Van Stock'!$A$2:$A$501=$A262)*('Van Stock'!$B$2:$B$501=$B262))&gt;1,"Duplicate line",IF(OR(NOT(AND(ISNUMBER(D262),N(D262)&gt;=0,N(D262)&lt;=10000,INT(N(D262))=N(D262))),NOT(AND(ISNUMBER(E262),N(E262)&gt;=0,N(E262)&lt;=10000,INT(N(E262))=N(E262))),N($D262)&gt;N($E262),NOT(AND(ISNUMBER(F262),N(F262)&gt;=0,N(F262)&lt;=100000,INT(N(F262))=N(F262))),NOT(AND(ISNUMBER(G262),N(G262)&gt;=18264,N(G262)&lt;=73050))),"Check inputs",IF(AND(ISNUMBER($J262),N($J262)&lt;0),"Check count","OK")))))</f>
        <v/>
      </c>
      <c r="P262" s="15" t="str">
        <f>IF(COUNTA($A262:$B262,$D262:$G262)=0,"",IF(OR($A262="",$B262="",NOT(AND(ISNUMBER(G262),N(G262)&gt;=18264,N(G262)&lt;=73050))),"n/a",SUMPRODUCT(((Movements!$B$2:$B$1001="Used"))*(Movements!$E$2:$E$1001=$A262)*(Movements!$C$2:$C$1001=$B262)*(Movements!$A$2:$A$1001&gt;$G262),Movements!$D$2:$D$1001)))</f>
        <v/>
      </c>
    </row>
    <row r="263" spans="1:16" x14ac:dyDescent="0.25">
      <c r="A263" s="12"/>
      <c r="B263" s="12"/>
      <c r="C263" s="18" t="str">
        <f>IF(COUNTA($A263:$B263,$D263:$G263)=0,"",IF(OR($B263="",SUMPRODUCT(--(Parts!$A$2:$A$201=$B263))=0),"n/a",INDEX(Parts!$B$2:$B$201,SUMPRODUCT(MAX((Parts!$A$2:$A$201=$B263)*(ROW(Parts!$A$2:$A$201)-MIN(ROW(Parts!$A$2:$A$201))+1))))))</f>
        <v/>
      </c>
      <c r="D263" s="19"/>
      <c r="E263" s="19"/>
      <c r="F263" s="19"/>
      <c r="G263" s="20"/>
      <c r="H263" s="15" t="str">
        <f>IF(COUNTA($A263:$B263,$D263:$G263)=0,"",IF(OR($A263="",$B263="",NOT(AND(ISNUMBER(G263),N(G263)&gt;=18264,N(G263)&lt;=73050))),"n/a",SUMPRODUCT(((Movements!$B$2:$B$1001="Used")+(Movements!$B$2:$B$1001="Transfer"))*(Movements!$E$2:$E$1001=$A263)*(Movements!$C$2:$C$1001=$B263)*(Movements!$A$2:$A$1001&gt;$G263),Movements!$D$2:$D$1001)))</f>
        <v/>
      </c>
      <c r="I263" s="15" t="str">
        <f>IF(COUNTA($A263:$B263,$D263:$G263)=0,"",IF(OR($A263="",$B263="",NOT(AND(ISNUMBER(G263),N(G263)&gt;=18264,N(G263)&lt;=73050))),"n/a",SUMPRODUCT(((Movements!$B$2:$B$1001="Restock")+(Movements!$B$2:$B$1001="Transfer"))*(Movements!$F$2:$F$1001=$A263)*(Movements!$C$2:$C$1001=$B263)*(Movements!$A$2:$A$1001&gt;$G263),Movements!$D$2:$D$1001)))</f>
        <v/>
      </c>
      <c r="J263" s="21" t="str">
        <f>IF(COUNTA($A263:$B263,$D263:$G263)=0,"",IF(OR(NOT(ISNUMBER($H263)),NOT(ISNUMBER($F263))),"n/a",$F263-$H263+$I263))</f>
        <v/>
      </c>
      <c r="K263" s="21" t="str">
        <f>IF(COUNTA($A263:$B263,$D263:$G263)=0,"",IF(OR(NOT(ISNUMBER($J263)),NOT(ISNUMBER($D263)),NOT(ISNUMBER($E263))),"n/a",IF($J263&lt;=$D263,$E263-$J263,0)))</f>
        <v/>
      </c>
      <c r="L263" s="16" t="str">
        <f>IF(COUNTA($A263:$B263,$D263:$G263)=0,"",IF(OR(NOT(ISNUMBER($J263)),NOT(ISNUMBER($D263)),NOT(ISNUMBER($E263))),"n/a",IF($J263&lt;0,"Check count",IF($J263&lt;=$D263,"Reorder",IF($J263&gt;$E263,"Over max","OK")))))</f>
        <v/>
      </c>
      <c r="M263" s="14" t="str">
        <f>IF(COUNTA($A263:$B263,$D263:$G263)=0,"",IF(OR($B263="",SUMPRODUCT(--(Parts!$A$2:$A$201=$B263))=0),"n/a",INDEX(Parts!$C$2:$C$201,SUMPRODUCT(MAX((Parts!$A$2:$A$201=$B263)*(ROW(Parts!$A$2:$A$201)-MIN(ROW(Parts!$A$2:$A$201))+1))))))</f>
        <v/>
      </c>
      <c r="N263" s="14" t="str">
        <f>IF(COUNTA($A263:$B263,$D263:$G263)=0,"",IF(AND(ISNUMBER($J263),ISNUMBER($M263)),$J263*$M263,"n/a"))</f>
        <v/>
      </c>
      <c r="O263" s="16" t="str">
        <f>IF(COUNTA($A263:$B263,$D263:$G263)=0,"",IF(OR($A263="",$B263="",SUMPRODUCT(--(Vans!$A$2:$A$51=$A263))=0,SUMPRODUCT(--(Parts!$A$2:$A$201=$B263))=0),"Check ID",IF(SUMPRODUCT(('Van Stock'!$A$2:$A$501=$A263)*('Van Stock'!$B$2:$B$501=$B263))&gt;1,"Duplicate line",IF(OR(NOT(AND(ISNUMBER(D263),N(D263)&gt;=0,N(D263)&lt;=10000,INT(N(D263))=N(D263))),NOT(AND(ISNUMBER(E263),N(E263)&gt;=0,N(E263)&lt;=10000,INT(N(E263))=N(E263))),N($D263)&gt;N($E263),NOT(AND(ISNUMBER(F263),N(F263)&gt;=0,N(F263)&lt;=100000,INT(N(F263))=N(F263))),NOT(AND(ISNUMBER(G263),N(G263)&gt;=18264,N(G263)&lt;=73050))),"Check inputs",IF(AND(ISNUMBER($J263),N($J263)&lt;0),"Check count","OK")))))</f>
        <v/>
      </c>
      <c r="P263" s="15" t="str">
        <f>IF(COUNTA($A263:$B263,$D263:$G263)=0,"",IF(OR($A263="",$B263="",NOT(AND(ISNUMBER(G263),N(G263)&gt;=18264,N(G263)&lt;=73050))),"n/a",SUMPRODUCT(((Movements!$B$2:$B$1001="Used"))*(Movements!$E$2:$E$1001=$A263)*(Movements!$C$2:$C$1001=$B263)*(Movements!$A$2:$A$1001&gt;$G263),Movements!$D$2:$D$1001)))</f>
        <v/>
      </c>
    </row>
    <row r="264" spans="1:16" x14ac:dyDescent="0.25">
      <c r="A264" s="12"/>
      <c r="B264" s="12"/>
      <c r="C264" s="18" t="str">
        <f>IF(COUNTA($A264:$B264,$D264:$G264)=0,"",IF(OR($B264="",SUMPRODUCT(--(Parts!$A$2:$A$201=$B264))=0),"n/a",INDEX(Parts!$B$2:$B$201,SUMPRODUCT(MAX((Parts!$A$2:$A$201=$B264)*(ROW(Parts!$A$2:$A$201)-MIN(ROW(Parts!$A$2:$A$201))+1))))))</f>
        <v/>
      </c>
      <c r="D264" s="19"/>
      <c r="E264" s="19"/>
      <c r="F264" s="19"/>
      <c r="G264" s="20"/>
      <c r="H264" s="15" t="str">
        <f>IF(COUNTA($A264:$B264,$D264:$G264)=0,"",IF(OR($A264="",$B264="",NOT(AND(ISNUMBER(G264),N(G264)&gt;=18264,N(G264)&lt;=73050))),"n/a",SUMPRODUCT(((Movements!$B$2:$B$1001="Used")+(Movements!$B$2:$B$1001="Transfer"))*(Movements!$E$2:$E$1001=$A264)*(Movements!$C$2:$C$1001=$B264)*(Movements!$A$2:$A$1001&gt;$G264),Movements!$D$2:$D$1001)))</f>
        <v/>
      </c>
      <c r="I264" s="15" t="str">
        <f>IF(COUNTA($A264:$B264,$D264:$G264)=0,"",IF(OR($A264="",$B264="",NOT(AND(ISNUMBER(G264),N(G264)&gt;=18264,N(G264)&lt;=73050))),"n/a",SUMPRODUCT(((Movements!$B$2:$B$1001="Restock")+(Movements!$B$2:$B$1001="Transfer"))*(Movements!$F$2:$F$1001=$A264)*(Movements!$C$2:$C$1001=$B264)*(Movements!$A$2:$A$1001&gt;$G264),Movements!$D$2:$D$1001)))</f>
        <v/>
      </c>
      <c r="J264" s="21" t="str">
        <f>IF(COUNTA($A264:$B264,$D264:$G264)=0,"",IF(OR(NOT(ISNUMBER($H264)),NOT(ISNUMBER($F264))),"n/a",$F264-$H264+$I264))</f>
        <v/>
      </c>
      <c r="K264" s="21" t="str">
        <f>IF(COUNTA($A264:$B264,$D264:$G264)=0,"",IF(OR(NOT(ISNUMBER($J264)),NOT(ISNUMBER($D264)),NOT(ISNUMBER($E264))),"n/a",IF($J264&lt;=$D264,$E264-$J264,0)))</f>
        <v/>
      </c>
      <c r="L264" s="16" t="str">
        <f>IF(COUNTA($A264:$B264,$D264:$G264)=0,"",IF(OR(NOT(ISNUMBER($J264)),NOT(ISNUMBER($D264)),NOT(ISNUMBER($E264))),"n/a",IF($J264&lt;0,"Check count",IF($J264&lt;=$D264,"Reorder",IF($J264&gt;$E264,"Over max","OK")))))</f>
        <v/>
      </c>
      <c r="M264" s="14" t="str">
        <f>IF(COUNTA($A264:$B264,$D264:$G264)=0,"",IF(OR($B264="",SUMPRODUCT(--(Parts!$A$2:$A$201=$B264))=0),"n/a",INDEX(Parts!$C$2:$C$201,SUMPRODUCT(MAX((Parts!$A$2:$A$201=$B264)*(ROW(Parts!$A$2:$A$201)-MIN(ROW(Parts!$A$2:$A$201))+1))))))</f>
        <v/>
      </c>
      <c r="N264" s="14" t="str">
        <f>IF(COUNTA($A264:$B264,$D264:$G264)=0,"",IF(AND(ISNUMBER($J264),ISNUMBER($M264)),$J264*$M264,"n/a"))</f>
        <v/>
      </c>
      <c r="O264" s="16" t="str">
        <f>IF(COUNTA($A264:$B264,$D264:$G264)=0,"",IF(OR($A264="",$B264="",SUMPRODUCT(--(Vans!$A$2:$A$51=$A264))=0,SUMPRODUCT(--(Parts!$A$2:$A$201=$B264))=0),"Check ID",IF(SUMPRODUCT(('Van Stock'!$A$2:$A$501=$A264)*('Van Stock'!$B$2:$B$501=$B264))&gt;1,"Duplicate line",IF(OR(NOT(AND(ISNUMBER(D264),N(D264)&gt;=0,N(D264)&lt;=10000,INT(N(D264))=N(D264))),NOT(AND(ISNUMBER(E264),N(E264)&gt;=0,N(E264)&lt;=10000,INT(N(E264))=N(E264))),N($D264)&gt;N($E264),NOT(AND(ISNUMBER(F264),N(F264)&gt;=0,N(F264)&lt;=100000,INT(N(F264))=N(F264))),NOT(AND(ISNUMBER(G264),N(G264)&gt;=18264,N(G264)&lt;=73050))),"Check inputs",IF(AND(ISNUMBER($J264),N($J264)&lt;0),"Check count","OK")))))</f>
        <v/>
      </c>
      <c r="P264" s="15" t="str">
        <f>IF(COUNTA($A264:$B264,$D264:$G264)=0,"",IF(OR($A264="",$B264="",NOT(AND(ISNUMBER(G264),N(G264)&gt;=18264,N(G264)&lt;=73050))),"n/a",SUMPRODUCT(((Movements!$B$2:$B$1001="Used"))*(Movements!$E$2:$E$1001=$A264)*(Movements!$C$2:$C$1001=$B264)*(Movements!$A$2:$A$1001&gt;$G264),Movements!$D$2:$D$1001)))</f>
        <v/>
      </c>
    </row>
    <row r="265" spans="1:16" x14ac:dyDescent="0.25">
      <c r="A265" s="12"/>
      <c r="B265" s="12"/>
      <c r="C265" s="18" t="str">
        <f>IF(COUNTA($A265:$B265,$D265:$G265)=0,"",IF(OR($B265="",SUMPRODUCT(--(Parts!$A$2:$A$201=$B265))=0),"n/a",INDEX(Parts!$B$2:$B$201,SUMPRODUCT(MAX((Parts!$A$2:$A$201=$B265)*(ROW(Parts!$A$2:$A$201)-MIN(ROW(Parts!$A$2:$A$201))+1))))))</f>
        <v/>
      </c>
      <c r="D265" s="19"/>
      <c r="E265" s="19"/>
      <c r="F265" s="19"/>
      <c r="G265" s="20"/>
      <c r="H265" s="15" t="str">
        <f>IF(COUNTA($A265:$B265,$D265:$G265)=0,"",IF(OR($A265="",$B265="",NOT(AND(ISNUMBER(G265),N(G265)&gt;=18264,N(G265)&lt;=73050))),"n/a",SUMPRODUCT(((Movements!$B$2:$B$1001="Used")+(Movements!$B$2:$B$1001="Transfer"))*(Movements!$E$2:$E$1001=$A265)*(Movements!$C$2:$C$1001=$B265)*(Movements!$A$2:$A$1001&gt;$G265),Movements!$D$2:$D$1001)))</f>
        <v/>
      </c>
      <c r="I265" s="15" t="str">
        <f>IF(COUNTA($A265:$B265,$D265:$G265)=0,"",IF(OR($A265="",$B265="",NOT(AND(ISNUMBER(G265),N(G265)&gt;=18264,N(G265)&lt;=73050))),"n/a",SUMPRODUCT(((Movements!$B$2:$B$1001="Restock")+(Movements!$B$2:$B$1001="Transfer"))*(Movements!$F$2:$F$1001=$A265)*(Movements!$C$2:$C$1001=$B265)*(Movements!$A$2:$A$1001&gt;$G265),Movements!$D$2:$D$1001)))</f>
        <v/>
      </c>
      <c r="J265" s="21" t="str">
        <f>IF(COUNTA($A265:$B265,$D265:$G265)=0,"",IF(OR(NOT(ISNUMBER($H265)),NOT(ISNUMBER($F265))),"n/a",$F265-$H265+$I265))</f>
        <v/>
      </c>
      <c r="K265" s="21" t="str">
        <f>IF(COUNTA($A265:$B265,$D265:$G265)=0,"",IF(OR(NOT(ISNUMBER($J265)),NOT(ISNUMBER($D265)),NOT(ISNUMBER($E265))),"n/a",IF($J265&lt;=$D265,$E265-$J265,0)))</f>
        <v/>
      </c>
      <c r="L265" s="16" t="str">
        <f>IF(COUNTA($A265:$B265,$D265:$G265)=0,"",IF(OR(NOT(ISNUMBER($J265)),NOT(ISNUMBER($D265)),NOT(ISNUMBER($E265))),"n/a",IF($J265&lt;0,"Check count",IF($J265&lt;=$D265,"Reorder",IF($J265&gt;$E265,"Over max","OK")))))</f>
        <v/>
      </c>
      <c r="M265" s="14" t="str">
        <f>IF(COUNTA($A265:$B265,$D265:$G265)=0,"",IF(OR($B265="",SUMPRODUCT(--(Parts!$A$2:$A$201=$B265))=0),"n/a",INDEX(Parts!$C$2:$C$201,SUMPRODUCT(MAX((Parts!$A$2:$A$201=$B265)*(ROW(Parts!$A$2:$A$201)-MIN(ROW(Parts!$A$2:$A$201))+1))))))</f>
        <v/>
      </c>
      <c r="N265" s="14" t="str">
        <f>IF(COUNTA($A265:$B265,$D265:$G265)=0,"",IF(AND(ISNUMBER($J265),ISNUMBER($M265)),$J265*$M265,"n/a"))</f>
        <v/>
      </c>
      <c r="O265" s="16" t="str">
        <f>IF(COUNTA($A265:$B265,$D265:$G265)=0,"",IF(OR($A265="",$B265="",SUMPRODUCT(--(Vans!$A$2:$A$51=$A265))=0,SUMPRODUCT(--(Parts!$A$2:$A$201=$B265))=0),"Check ID",IF(SUMPRODUCT(('Van Stock'!$A$2:$A$501=$A265)*('Van Stock'!$B$2:$B$501=$B265))&gt;1,"Duplicate line",IF(OR(NOT(AND(ISNUMBER(D265),N(D265)&gt;=0,N(D265)&lt;=10000,INT(N(D265))=N(D265))),NOT(AND(ISNUMBER(E265),N(E265)&gt;=0,N(E265)&lt;=10000,INT(N(E265))=N(E265))),N($D265)&gt;N($E265),NOT(AND(ISNUMBER(F265),N(F265)&gt;=0,N(F265)&lt;=100000,INT(N(F265))=N(F265))),NOT(AND(ISNUMBER(G265),N(G265)&gt;=18264,N(G265)&lt;=73050))),"Check inputs",IF(AND(ISNUMBER($J265),N($J265)&lt;0),"Check count","OK")))))</f>
        <v/>
      </c>
      <c r="P265" s="15" t="str">
        <f>IF(COUNTA($A265:$B265,$D265:$G265)=0,"",IF(OR($A265="",$B265="",NOT(AND(ISNUMBER(G265),N(G265)&gt;=18264,N(G265)&lt;=73050))),"n/a",SUMPRODUCT(((Movements!$B$2:$B$1001="Used"))*(Movements!$E$2:$E$1001=$A265)*(Movements!$C$2:$C$1001=$B265)*(Movements!$A$2:$A$1001&gt;$G265),Movements!$D$2:$D$1001)))</f>
        <v/>
      </c>
    </row>
    <row r="266" spans="1:16" x14ac:dyDescent="0.25">
      <c r="A266" s="12"/>
      <c r="B266" s="12"/>
      <c r="C266" s="18" t="str">
        <f>IF(COUNTA($A266:$B266,$D266:$G266)=0,"",IF(OR($B266="",SUMPRODUCT(--(Parts!$A$2:$A$201=$B266))=0),"n/a",INDEX(Parts!$B$2:$B$201,SUMPRODUCT(MAX((Parts!$A$2:$A$201=$B266)*(ROW(Parts!$A$2:$A$201)-MIN(ROW(Parts!$A$2:$A$201))+1))))))</f>
        <v/>
      </c>
      <c r="D266" s="19"/>
      <c r="E266" s="19"/>
      <c r="F266" s="19"/>
      <c r="G266" s="20"/>
      <c r="H266" s="15" t="str">
        <f>IF(COUNTA($A266:$B266,$D266:$G266)=0,"",IF(OR($A266="",$B266="",NOT(AND(ISNUMBER(G266),N(G266)&gt;=18264,N(G266)&lt;=73050))),"n/a",SUMPRODUCT(((Movements!$B$2:$B$1001="Used")+(Movements!$B$2:$B$1001="Transfer"))*(Movements!$E$2:$E$1001=$A266)*(Movements!$C$2:$C$1001=$B266)*(Movements!$A$2:$A$1001&gt;$G266),Movements!$D$2:$D$1001)))</f>
        <v/>
      </c>
      <c r="I266" s="15" t="str">
        <f>IF(COUNTA($A266:$B266,$D266:$G266)=0,"",IF(OR($A266="",$B266="",NOT(AND(ISNUMBER(G266),N(G266)&gt;=18264,N(G266)&lt;=73050))),"n/a",SUMPRODUCT(((Movements!$B$2:$B$1001="Restock")+(Movements!$B$2:$B$1001="Transfer"))*(Movements!$F$2:$F$1001=$A266)*(Movements!$C$2:$C$1001=$B266)*(Movements!$A$2:$A$1001&gt;$G266),Movements!$D$2:$D$1001)))</f>
        <v/>
      </c>
      <c r="J266" s="21" t="str">
        <f>IF(COUNTA($A266:$B266,$D266:$G266)=0,"",IF(OR(NOT(ISNUMBER($H266)),NOT(ISNUMBER($F266))),"n/a",$F266-$H266+$I266))</f>
        <v/>
      </c>
      <c r="K266" s="21" t="str">
        <f>IF(COUNTA($A266:$B266,$D266:$G266)=0,"",IF(OR(NOT(ISNUMBER($J266)),NOT(ISNUMBER($D266)),NOT(ISNUMBER($E266))),"n/a",IF($J266&lt;=$D266,$E266-$J266,0)))</f>
        <v/>
      </c>
      <c r="L266" s="16" t="str">
        <f>IF(COUNTA($A266:$B266,$D266:$G266)=0,"",IF(OR(NOT(ISNUMBER($J266)),NOT(ISNUMBER($D266)),NOT(ISNUMBER($E266))),"n/a",IF($J266&lt;0,"Check count",IF($J266&lt;=$D266,"Reorder",IF($J266&gt;$E266,"Over max","OK")))))</f>
        <v/>
      </c>
      <c r="M266" s="14" t="str">
        <f>IF(COUNTA($A266:$B266,$D266:$G266)=0,"",IF(OR($B266="",SUMPRODUCT(--(Parts!$A$2:$A$201=$B266))=0),"n/a",INDEX(Parts!$C$2:$C$201,SUMPRODUCT(MAX((Parts!$A$2:$A$201=$B266)*(ROW(Parts!$A$2:$A$201)-MIN(ROW(Parts!$A$2:$A$201))+1))))))</f>
        <v/>
      </c>
      <c r="N266" s="14" t="str">
        <f>IF(COUNTA($A266:$B266,$D266:$G266)=0,"",IF(AND(ISNUMBER($J266),ISNUMBER($M266)),$J266*$M266,"n/a"))</f>
        <v/>
      </c>
      <c r="O266" s="16" t="str">
        <f>IF(COUNTA($A266:$B266,$D266:$G266)=0,"",IF(OR($A266="",$B266="",SUMPRODUCT(--(Vans!$A$2:$A$51=$A266))=0,SUMPRODUCT(--(Parts!$A$2:$A$201=$B266))=0),"Check ID",IF(SUMPRODUCT(('Van Stock'!$A$2:$A$501=$A266)*('Van Stock'!$B$2:$B$501=$B266))&gt;1,"Duplicate line",IF(OR(NOT(AND(ISNUMBER(D266),N(D266)&gt;=0,N(D266)&lt;=10000,INT(N(D266))=N(D266))),NOT(AND(ISNUMBER(E266),N(E266)&gt;=0,N(E266)&lt;=10000,INT(N(E266))=N(E266))),N($D266)&gt;N($E266),NOT(AND(ISNUMBER(F266),N(F266)&gt;=0,N(F266)&lt;=100000,INT(N(F266))=N(F266))),NOT(AND(ISNUMBER(G266),N(G266)&gt;=18264,N(G266)&lt;=73050))),"Check inputs",IF(AND(ISNUMBER($J266),N($J266)&lt;0),"Check count","OK")))))</f>
        <v/>
      </c>
      <c r="P266" s="15" t="str">
        <f>IF(COUNTA($A266:$B266,$D266:$G266)=0,"",IF(OR($A266="",$B266="",NOT(AND(ISNUMBER(G266),N(G266)&gt;=18264,N(G266)&lt;=73050))),"n/a",SUMPRODUCT(((Movements!$B$2:$B$1001="Used"))*(Movements!$E$2:$E$1001=$A266)*(Movements!$C$2:$C$1001=$B266)*(Movements!$A$2:$A$1001&gt;$G266),Movements!$D$2:$D$1001)))</f>
        <v/>
      </c>
    </row>
    <row r="267" spans="1:16" x14ac:dyDescent="0.25">
      <c r="A267" s="12"/>
      <c r="B267" s="12"/>
      <c r="C267" s="18" t="str">
        <f>IF(COUNTA($A267:$B267,$D267:$G267)=0,"",IF(OR($B267="",SUMPRODUCT(--(Parts!$A$2:$A$201=$B267))=0),"n/a",INDEX(Parts!$B$2:$B$201,SUMPRODUCT(MAX((Parts!$A$2:$A$201=$B267)*(ROW(Parts!$A$2:$A$201)-MIN(ROW(Parts!$A$2:$A$201))+1))))))</f>
        <v/>
      </c>
      <c r="D267" s="19"/>
      <c r="E267" s="19"/>
      <c r="F267" s="19"/>
      <c r="G267" s="20"/>
      <c r="H267" s="15" t="str">
        <f>IF(COUNTA($A267:$B267,$D267:$G267)=0,"",IF(OR($A267="",$B267="",NOT(AND(ISNUMBER(G267),N(G267)&gt;=18264,N(G267)&lt;=73050))),"n/a",SUMPRODUCT(((Movements!$B$2:$B$1001="Used")+(Movements!$B$2:$B$1001="Transfer"))*(Movements!$E$2:$E$1001=$A267)*(Movements!$C$2:$C$1001=$B267)*(Movements!$A$2:$A$1001&gt;$G267),Movements!$D$2:$D$1001)))</f>
        <v/>
      </c>
      <c r="I267" s="15" t="str">
        <f>IF(COUNTA($A267:$B267,$D267:$G267)=0,"",IF(OR($A267="",$B267="",NOT(AND(ISNUMBER(G267),N(G267)&gt;=18264,N(G267)&lt;=73050))),"n/a",SUMPRODUCT(((Movements!$B$2:$B$1001="Restock")+(Movements!$B$2:$B$1001="Transfer"))*(Movements!$F$2:$F$1001=$A267)*(Movements!$C$2:$C$1001=$B267)*(Movements!$A$2:$A$1001&gt;$G267),Movements!$D$2:$D$1001)))</f>
        <v/>
      </c>
      <c r="J267" s="21" t="str">
        <f>IF(COUNTA($A267:$B267,$D267:$G267)=0,"",IF(OR(NOT(ISNUMBER($H267)),NOT(ISNUMBER($F267))),"n/a",$F267-$H267+$I267))</f>
        <v/>
      </c>
      <c r="K267" s="21" t="str">
        <f>IF(COUNTA($A267:$B267,$D267:$G267)=0,"",IF(OR(NOT(ISNUMBER($J267)),NOT(ISNUMBER($D267)),NOT(ISNUMBER($E267))),"n/a",IF($J267&lt;=$D267,$E267-$J267,0)))</f>
        <v/>
      </c>
      <c r="L267" s="16" t="str">
        <f>IF(COUNTA($A267:$B267,$D267:$G267)=0,"",IF(OR(NOT(ISNUMBER($J267)),NOT(ISNUMBER($D267)),NOT(ISNUMBER($E267))),"n/a",IF($J267&lt;0,"Check count",IF($J267&lt;=$D267,"Reorder",IF($J267&gt;$E267,"Over max","OK")))))</f>
        <v/>
      </c>
      <c r="M267" s="14" t="str">
        <f>IF(COUNTA($A267:$B267,$D267:$G267)=0,"",IF(OR($B267="",SUMPRODUCT(--(Parts!$A$2:$A$201=$B267))=0),"n/a",INDEX(Parts!$C$2:$C$201,SUMPRODUCT(MAX((Parts!$A$2:$A$201=$B267)*(ROW(Parts!$A$2:$A$201)-MIN(ROW(Parts!$A$2:$A$201))+1))))))</f>
        <v/>
      </c>
      <c r="N267" s="14" t="str">
        <f>IF(COUNTA($A267:$B267,$D267:$G267)=0,"",IF(AND(ISNUMBER($J267),ISNUMBER($M267)),$J267*$M267,"n/a"))</f>
        <v/>
      </c>
      <c r="O267" s="16" t="str">
        <f>IF(COUNTA($A267:$B267,$D267:$G267)=0,"",IF(OR($A267="",$B267="",SUMPRODUCT(--(Vans!$A$2:$A$51=$A267))=0,SUMPRODUCT(--(Parts!$A$2:$A$201=$B267))=0),"Check ID",IF(SUMPRODUCT(('Van Stock'!$A$2:$A$501=$A267)*('Van Stock'!$B$2:$B$501=$B267))&gt;1,"Duplicate line",IF(OR(NOT(AND(ISNUMBER(D267),N(D267)&gt;=0,N(D267)&lt;=10000,INT(N(D267))=N(D267))),NOT(AND(ISNUMBER(E267),N(E267)&gt;=0,N(E267)&lt;=10000,INT(N(E267))=N(E267))),N($D267)&gt;N($E267),NOT(AND(ISNUMBER(F267),N(F267)&gt;=0,N(F267)&lt;=100000,INT(N(F267))=N(F267))),NOT(AND(ISNUMBER(G267),N(G267)&gt;=18264,N(G267)&lt;=73050))),"Check inputs",IF(AND(ISNUMBER($J267),N($J267)&lt;0),"Check count","OK")))))</f>
        <v/>
      </c>
      <c r="P267" s="15" t="str">
        <f>IF(COUNTA($A267:$B267,$D267:$G267)=0,"",IF(OR($A267="",$B267="",NOT(AND(ISNUMBER(G267),N(G267)&gt;=18264,N(G267)&lt;=73050))),"n/a",SUMPRODUCT(((Movements!$B$2:$B$1001="Used"))*(Movements!$E$2:$E$1001=$A267)*(Movements!$C$2:$C$1001=$B267)*(Movements!$A$2:$A$1001&gt;$G267),Movements!$D$2:$D$1001)))</f>
        <v/>
      </c>
    </row>
    <row r="268" spans="1:16" x14ac:dyDescent="0.25">
      <c r="A268" s="12"/>
      <c r="B268" s="12"/>
      <c r="C268" s="18" t="str">
        <f>IF(COUNTA($A268:$B268,$D268:$G268)=0,"",IF(OR($B268="",SUMPRODUCT(--(Parts!$A$2:$A$201=$B268))=0),"n/a",INDEX(Parts!$B$2:$B$201,SUMPRODUCT(MAX((Parts!$A$2:$A$201=$B268)*(ROW(Parts!$A$2:$A$201)-MIN(ROW(Parts!$A$2:$A$201))+1))))))</f>
        <v/>
      </c>
      <c r="D268" s="19"/>
      <c r="E268" s="19"/>
      <c r="F268" s="19"/>
      <c r="G268" s="20"/>
      <c r="H268" s="15" t="str">
        <f>IF(COUNTA($A268:$B268,$D268:$G268)=0,"",IF(OR($A268="",$B268="",NOT(AND(ISNUMBER(G268),N(G268)&gt;=18264,N(G268)&lt;=73050))),"n/a",SUMPRODUCT(((Movements!$B$2:$B$1001="Used")+(Movements!$B$2:$B$1001="Transfer"))*(Movements!$E$2:$E$1001=$A268)*(Movements!$C$2:$C$1001=$B268)*(Movements!$A$2:$A$1001&gt;$G268),Movements!$D$2:$D$1001)))</f>
        <v/>
      </c>
      <c r="I268" s="15" t="str">
        <f>IF(COUNTA($A268:$B268,$D268:$G268)=0,"",IF(OR($A268="",$B268="",NOT(AND(ISNUMBER(G268),N(G268)&gt;=18264,N(G268)&lt;=73050))),"n/a",SUMPRODUCT(((Movements!$B$2:$B$1001="Restock")+(Movements!$B$2:$B$1001="Transfer"))*(Movements!$F$2:$F$1001=$A268)*(Movements!$C$2:$C$1001=$B268)*(Movements!$A$2:$A$1001&gt;$G268),Movements!$D$2:$D$1001)))</f>
        <v/>
      </c>
      <c r="J268" s="21" t="str">
        <f>IF(COUNTA($A268:$B268,$D268:$G268)=0,"",IF(OR(NOT(ISNUMBER($H268)),NOT(ISNUMBER($F268))),"n/a",$F268-$H268+$I268))</f>
        <v/>
      </c>
      <c r="K268" s="21" t="str">
        <f>IF(COUNTA($A268:$B268,$D268:$G268)=0,"",IF(OR(NOT(ISNUMBER($J268)),NOT(ISNUMBER($D268)),NOT(ISNUMBER($E268))),"n/a",IF($J268&lt;=$D268,$E268-$J268,0)))</f>
        <v/>
      </c>
      <c r="L268" s="16" t="str">
        <f>IF(COUNTA($A268:$B268,$D268:$G268)=0,"",IF(OR(NOT(ISNUMBER($J268)),NOT(ISNUMBER($D268)),NOT(ISNUMBER($E268))),"n/a",IF($J268&lt;0,"Check count",IF($J268&lt;=$D268,"Reorder",IF($J268&gt;$E268,"Over max","OK")))))</f>
        <v/>
      </c>
      <c r="M268" s="14" t="str">
        <f>IF(COUNTA($A268:$B268,$D268:$G268)=0,"",IF(OR($B268="",SUMPRODUCT(--(Parts!$A$2:$A$201=$B268))=0),"n/a",INDEX(Parts!$C$2:$C$201,SUMPRODUCT(MAX((Parts!$A$2:$A$201=$B268)*(ROW(Parts!$A$2:$A$201)-MIN(ROW(Parts!$A$2:$A$201))+1))))))</f>
        <v/>
      </c>
      <c r="N268" s="14" t="str">
        <f>IF(COUNTA($A268:$B268,$D268:$G268)=0,"",IF(AND(ISNUMBER($J268),ISNUMBER($M268)),$J268*$M268,"n/a"))</f>
        <v/>
      </c>
      <c r="O268" s="16" t="str">
        <f>IF(COUNTA($A268:$B268,$D268:$G268)=0,"",IF(OR($A268="",$B268="",SUMPRODUCT(--(Vans!$A$2:$A$51=$A268))=0,SUMPRODUCT(--(Parts!$A$2:$A$201=$B268))=0),"Check ID",IF(SUMPRODUCT(('Van Stock'!$A$2:$A$501=$A268)*('Van Stock'!$B$2:$B$501=$B268))&gt;1,"Duplicate line",IF(OR(NOT(AND(ISNUMBER(D268),N(D268)&gt;=0,N(D268)&lt;=10000,INT(N(D268))=N(D268))),NOT(AND(ISNUMBER(E268),N(E268)&gt;=0,N(E268)&lt;=10000,INT(N(E268))=N(E268))),N($D268)&gt;N($E268),NOT(AND(ISNUMBER(F268),N(F268)&gt;=0,N(F268)&lt;=100000,INT(N(F268))=N(F268))),NOT(AND(ISNUMBER(G268),N(G268)&gt;=18264,N(G268)&lt;=73050))),"Check inputs",IF(AND(ISNUMBER($J268),N($J268)&lt;0),"Check count","OK")))))</f>
        <v/>
      </c>
      <c r="P268" s="15" t="str">
        <f>IF(COUNTA($A268:$B268,$D268:$G268)=0,"",IF(OR($A268="",$B268="",NOT(AND(ISNUMBER(G268),N(G268)&gt;=18264,N(G268)&lt;=73050))),"n/a",SUMPRODUCT(((Movements!$B$2:$B$1001="Used"))*(Movements!$E$2:$E$1001=$A268)*(Movements!$C$2:$C$1001=$B268)*(Movements!$A$2:$A$1001&gt;$G268),Movements!$D$2:$D$1001)))</f>
        <v/>
      </c>
    </row>
    <row r="269" spans="1:16" x14ac:dyDescent="0.25">
      <c r="A269" s="12"/>
      <c r="B269" s="12"/>
      <c r="C269" s="18" t="str">
        <f>IF(COUNTA($A269:$B269,$D269:$G269)=0,"",IF(OR($B269="",SUMPRODUCT(--(Parts!$A$2:$A$201=$B269))=0),"n/a",INDEX(Parts!$B$2:$B$201,SUMPRODUCT(MAX((Parts!$A$2:$A$201=$B269)*(ROW(Parts!$A$2:$A$201)-MIN(ROW(Parts!$A$2:$A$201))+1))))))</f>
        <v/>
      </c>
      <c r="D269" s="19"/>
      <c r="E269" s="19"/>
      <c r="F269" s="19"/>
      <c r="G269" s="20"/>
      <c r="H269" s="15" t="str">
        <f>IF(COUNTA($A269:$B269,$D269:$G269)=0,"",IF(OR($A269="",$B269="",NOT(AND(ISNUMBER(G269),N(G269)&gt;=18264,N(G269)&lt;=73050))),"n/a",SUMPRODUCT(((Movements!$B$2:$B$1001="Used")+(Movements!$B$2:$B$1001="Transfer"))*(Movements!$E$2:$E$1001=$A269)*(Movements!$C$2:$C$1001=$B269)*(Movements!$A$2:$A$1001&gt;$G269),Movements!$D$2:$D$1001)))</f>
        <v/>
      </c>
      <c r="I269" s="15" t="str">
        <f>IF(COUNTA($A269:$B269,$D269:$G269)=0,"",IF(OR($A269="",$B269="",NOT(AND(ISNUMBER(G269),N(G269)&gt;=18264,N(G269)&lt;=73050))),"n/a",SUMPRODUCT(((Movements!$B$2:$B$1001="Restock")+(Movements!$B$2:$B$1001="Transfer"))*(Movements!$F$2:$F$1001=$A269)*(Movements!$C$2:$C$1001=$B269)*(Movements!$A$2:$A$1001&gt;$G269),Movements!$D$2:$D$1001)))</f>
        <v/>
      </c>
      <c r="J269" s="21" t="str">
        <f>IF(COUNTA($A269:$B269,$D269:$G269)=0,"",IF(OR(NOT(ISNUMBER($H269)),NOT(ISNUMBER($F269))),"n/a",$F269-$H269+$I269))</f>
        <v/>
      </c>
      <c r="K269" s="21" t="str">
        <f>IF(COUNTA($A269:$B269,$D269:$G269)=0,"",IF(OR(NOT(ISNUMBER($J269)),NOT(ISNUMBER($D269)),NOT(ISNUMBER($E269))),"n/a",IF($J269&lt;=$D269,$E269-$J269,0)))</f>
        <v/>
      </c>
      <c r="L269" s="16" t="str">
        <f>IF(COUNTA($A269:$B269,$D269:$G269)=0,"",IF(OR(NOT(ISNUMBER($J269)),NOT(ISNUMBER($D269)),NOT(ISNUMBER($E269))),"n/a",IF($J269&lt;0,"Check count",IF($J269&lt;=$D269,"Reorder",IF($J269&gt;$E269,"Over max","OK")))))</f>
        <v/>
      </c>
      <c r="M269" s="14" t="str">
        <f>IF(COUNTA($A269:$B269,$D269:$G269)=0,"",IF(OR($B269="",SUMPRODUCT(--(Parts!$A$2:$A$201=$B269))=0),"n/a",INDEX(Parts!$C$2:$C$201,SUMPRODUCT(MAX((Parts!$A$2:$A$201=$B269)*(ROW(Parts!$A$2:$A$201)-MIN(ROW(Parts!$A$2:$A$201))+1))))))</f>
        <v/>
      </c>
      <c r="N269" s="14" t="str">
        <f>IF(COUNTA($A269:$B269,$D269:$G269)=0,"",IF(AND(ISNUMBER($J269),ISNUMBER($M269)),$J269*$M269,"n/a"))</f>
        <v/>
      </c>
      <c r="O269" s="16" t="str">
        <f>IF(COUNTA($A269:$B269,$D269:$G269)=0,"",IF(OR($A269="",$B269="",SUMPRODUCT(--(Vans!$A$2:$A$51=$A269))=0,SUMPRODUCT(--(Parts!$A$2:$A$201=$B269))=0),"Check ID",IF(SUMPRODUCT(('Van Stock'!$A$2:$A$501=$A269)*('Van Stock'!$B$2:$B$501=$B269))&gt;1,"Duplicate line",IF(OR(NOT(AND(ISNUMBER(D269),N(D269)&gt;=0,N(D269)&lt;=10000,INT(N(D269))=N(D269))),NOT(AND(ISNUMBER(E269),N(E269)&gt;=0,N(E269)&lt;=10000,INT(N(E269))=N(E269))),N($D269)&gt;N($E269),NOT(AND(ISNUMBER(F269),N(F269)&gt;=0,N(F269)&lt;=100000,INT(N(F269))=N(F269))),NOT(AND(ISNUMBER(G269),N(G269)&gt;=18264,N(G269)&lt;=73050))),"Check inputs",IF(AND(ISNUMBER($J269),N($J269)&lt;0),"Check count","OK")))))</f>
        <v/>
      </c>
      <c r="P269" s="15" t="str">
        <f>IF(COUNTA($A269:$B269,$D269:$G269)=0,"",IF(OR($A269="",$B269="",NOT(AND(ISNUMBER(G269),N(G269)&gt;=18264,N(G269)&lt;=73050))),"n/a",SUMPRODUCT(((Movements!$B$2:$B$1001="Used"))*(Movements!$E$2:$E$1001=$A269)*(Movements!$C$2:$C$1001=$B269)*(Movements!$A$2:$A$1001&gt;$G269),Movements!$D$2:$D$1001)))</f>
        <v/>
      </c>
    </row>
    <row r="270" spans="1:16" x14ac:dyDescent="0.25">
      <c r="A270" s="12"/>
      <c r="B270" s="12"/>
      <c r="C270" s="18" t="str">
        <f>IF(COUNTA($A270:$B270,$D270:$G270)=0,"",IF(OR($B270="",SUMPRODUCT(--(Parts!$A$2:$A$201=$B270))=0),"n/a",INDEX(Parts!$B$2:$B$201,SUMPRODUCT(MAX((Parts!$A$2:$A$201=$B270)*(ROW(Parts!$A$2:$A$201)-MIN(ROW(Parts!$A$2:$A$201))+1))))))</f>
        <v/>
      </c>
      <c r="D270" s="19"/>
      <c r="E270" s="19"/>
      <c r="F270" s="19"/>
      <c r="G270" s="20"/>
      <c r="H270" s="15" t="str">
        <f>IF(COUNTA($A270:$B270,$D270:$G270)=0,"",IF(OR($A270="",$B270="",NOT(AND(ISNUMBER(G270),N(G270)&gt;=18264,N(G270)&lt;=73050))),"n/a",SUMPRODUCT(((Movements!$B$2:$B$1001="Used")+(Movements!$B$2:$B$1001="Transfer"))*(Movements!$E$2:$E$1001=$A270)*(Movements!$C$2:$C$1001=$B270)*(Movements!$A$2:$A$1001&gt;$G270),Movements!$D$2:$D$1001)))</f>
        <v/>
      </c>
      <c r="I270" s="15" t="str">
        <f>IF(COUNTA($A270:$B270,$D270:$G270)=0,"",IF(OR($A270="",$B270="",NOT(AND(ISNUMBER(G270),N(G270)&gt;=18264,N(G270)&lt;=73050))),"n/a",SUMPRODUCT(((Movements!$B$2:$B$1001="Restock")+(Movements!$B$2:$B$1001="Transfer"))*(Movements!$F$2:$F$1001=$A270)*(Movements!$C$2:$C$1001=$B270)*(Movements!$A$2:$A$1001&gt;$G270),Movements!$D$2:$D$1001)))</f>
        <v/>
      </c>
      <c r="J270" s="21" t="str">
        <f>IF(COUNTA($A270:$B270,$D270:$G270)=0,"",IF(OR(NOT(ISNUMBER($H270)),NOT(ISNUMBER($F270))),"n/a",$F270-$H270+$I270))</f>
        <v/>
      </c>
      <c r="K270" s="21" t="str">
        <f>IF(COUNTA($A270:$B270,$D270:$G270)=0,"",IF(OR(NOT(ISNUMBER($J270)),NOT(ISNUMBER($D270)),NOT(ISNUMBER($E270))),"n/a",IF($J270&lt;=$D270,$E270-$J270,0)))</f>
        <v/>
      </c>
      <c r="L270" s="16" t="str">
        <f>IF(COUNTA($A270:$B270,$D270:$G270)=0,"",IF(OR(NOT(ISNUMBER($J270)),NOT(ISNUMBER($D270)),NOT(ISNUMBER($E270))),"n/a",IF($J270&lt;0,"Check count",IF($J270&lt;=$D270,"Reorder",IF($J270&gt;$E270,"Over max","OK")))))</f>
        <v/>
      </c>
      <c r="M270" s="14" t="str">
        <f>IF(COUNTA($A270:$B270,$D270:$G270)=0,"",IF(OR($B270="",SUMPRODUCT(--(Parts!$A$2:$A$201=$B270))=0),"n/a",INDEX(Parts!$C$2:$C$201,SUMPRODUCT(MAX((Parts!$A$2:$A$201=$B270)*(ROW(Parts!$A$2:$A$201)-MIN(ROW(Parts!$A$2:$A$201))+1))))))</f>
        <v/>
      </c>
      <c r="N270" s="14" t="str">
        <f>IF(COUNTA($A270:$B270,$D270:$G270)=0,"",IF(AND(ISNUMBER($J270),ISNUMBER($M270)),$J270*$M270,"n/a"))</f>
        <v/>
      </c>
      <c r="O270" s="16" t="str">
        <f>IF(COUNTA($A270:$B270,$D270:$G270)=0,"",IF(OR($A270="",$B270="",SUMPRODUCT(--(Vans!$A$2:$A$51=$A270))=0,SUMPRODUCT(--(Parts!$A$2:$A$201=$B270))=0),"Check ID",IF(SUMPRODUCT(('Van Stock'!$A$2:$A$501=$A270)*('Van Stock'!$B$2:$B$501=$B270))&gt;1,"Duplicate line",IF(OR(NOT(AND(ISNUMBER(D270),N(D270)&gt;=0,N(D270)&lt;=10000,INT(N(D270))=N(D270))),NOT(AND(ISNUMBER(E270),N(E270)&gt;=0,N(E270)&lt;=10000,INT(N(E270))=N(E270))),N($D270)&gt;N($E270),NOT(AND(ISNUMBER(F270),N(F270)&gt;=0,N(F270)&lt;=100000,INT(N(F270))=N(F270))),NOT(AND(ISNUMBER(G270),N(G270)&gt;=18264,N(G270)&lt;=73050))),"Check inputs",IF(AND(ISNUMBER($J270),N($J270)&lt;0),"Check count","OK")))))</f>
        <v/>
      </c>
      <c r="P270" s="15" t="str">
        <f>IF(COUNTA($A270:$B270,$D270:$G270)=0,"",IF(OR($A270="",$B270="",NOT(AND(ISNUMBER(G270),N(G270)&gt;=18264,N(G270)&lt;=73050))),"n/a",SUMPRODUCT(((Movements!$B$2:$B$1001="Used"))*(Movements!$E$2:$E$1001=$A270)*(Movements!$C$2:$C$1001=$B270)*(Movements!$A$2:$A$1001&gt;$G270),Movements!$D$2:$D$1001)))</f>
        <v/>
      </c>
    </row>
    <row r="271" spans="1:16" x14ac:dyDescent="0.25">
      <c r="A271" s="12"/>
      <c r="B271" s="12"/>
      <c r="C271" s="18" t="str">
        <f>IF(COUNTA($A271:$B271,$D271:$G271)=0,"",IF(OR($B271="",SUMPRODUCT(--(Parts!$A$2:$A$201=$B271))=0),"n/a",INDEX(Parts!$B$2:$B$201,SUMPRODUCT(MAX((Parts!$A$2:$A$201=$B271)*(ROW(Parts!$A$2:$A$201)-MIN(ROW(Parts!$A$2:$A$201))+1))))))</f>
        <v/>
      </c>
      <c r="D271" s="19"/>
      <c r="E271" s="19"/>
      <c r="F271" s="19"/>
      <c r="G271" s="20"/>
      <c r="H271" s="15" t="str">
        <f>IF(COUNTA($A271:$B271,$D271:$G271)=0,"",IF(OR($A271="",$B271="",NOT(AND(ISNUMBER(G271),N(G271)&gt;=18264,N(G271)&lt;=73050))),"n/a",SUMPRODUCT(((Movements!$B$2:$B$1001="Used")+(Movements!$B$2:$B$1001="Transfer"))*(Movements!$E$2:$E$1001=$A271)*(Movements!$C$2:$C$1001=$B271)*(Movements!$A$2:$A$1001&gt;$G271),Movements!$D$2:$D$1001)))</f>
        <v/>
      </c>
      <c r="I271" s="15" t="str">
        <f>IF(COUNTA($A271:$B271,$D271:$G271)=0,"",IF(OR($A271="",$B271="",NOT(AND(ISNUMBER(G271),N(G271)&gt;=18264,N(G271)&lt;=73050))),"n/a",SUMPRODUCT(((Movements!$B$2:$B$1001="Restock")+(Movements!$B$2:$B$1001="Transfer"))*(Movements!$F$2:$F$1001=$A271)*(Movements!$C$2:$C$1001=$B271)*(Movements!$A$2:$A$1001&gt;$G271),Movements!$D$2:$D$1001)))</f>
        <v/>
      </c>
      <c r="J271" s="21" t="str">
        <f>IF(COUNTA($A271:$B271,$D271:$G271)=0,"",IF(OR(NOT(ISNUMBER($H271)),NOT(ISNUMBER($F271))),"n/a",$F271-$H271+$I271))</f>
        <v/>
      </c>
      <c r="K271" s="21" t="str">
        <f>IF(COUNTA($A271:$B271,$D271:$G271)=0,"",IF(OR(NOT(ISNUMBER($J271)),NOT(ISNUMBER($D271)),NOT(ISNUMBER($E271))),"n/a",IF($J271&lt;=$D271,$E271-$J271,0)))</f>
        <v/>
      </c>
      <c r="L271" s="16" t="str">
        <f>IF(COUNTA($A271:$B271,$D271:$G271)=0,"",IF(OR(NOT(ISNUMBER($J271)),NOT(ISNUMBER($D271)),NOT(ISNUMBER($E271))),"n/a",IF($J271&lt;0,"Check count",IF($J271&lt;=$D271,"Reorder",IF($J271&gt;$E271,"Over max","OK")))))</f>
        <v/>
      </c>
      <c r="M271" s="14" t="str">
        <f>IF(COUNTA($A271:$B271,$D271:$G271)=0,"",IF(OR($B271="",SUMPRODUCT(--(Parts!$A$2:$A$201=$B271))=0),"n/a",INDEX(Parts!$C$2:$C$201,SUMPRODUCT(MAX((Parts!$A$2:$A$201=$B271)*(ROW(Parts!$A$2:$A$201)-MIN(ROW(Parts!$A$2:$A$201))+1))))))</f>
        <v/>
      </c>
      <c r="N271" s="14" t="str">
        <f>IF(COUNTA($A271:$B271,$D271:$G271)=0,"",IF(AND(ISNUMBER($J271),ISNUMBER($M271)),$J271*$M271,"n/a"))</f>
        <v/>
      </c>
      <c r="O271" s="16" t="str">
        <f>IF(COUNTA($A271:$B271,$D271:$G271)=0,"",IF(OR($A271="",$B271="",SUMPRODUCT(--(Vans!$A$2:$A$51=$A271))=0,SUMPRODUCT(--(Parts!$A$2:$A$201=$B271))=0),"Check ID",IF(SUMPRODUCT(('Van Stock'!$A$2:$A$501=$A271)*('Van Stock'!$B$2:$B$501=$B271))&gt;1,"Duplicate line",IF(OR(NOT(AND(ISNUMBER(D271),N(D271)&gt;=0,N(D271)&lt;=10000,INT(N(D271))=N(D271))),NOT(AND(ISNUMBER(E271),N(E271)&gt;=0,N(E271)&lt;=10000,INT(N(E271))=N(E271))),N($D271)&gt;N($E271),NOT(AND(ISNUMBER(F271),N(F271)&gt;=0,N(F271)&lt;=100000,INT(N(F271))=N(F271))),NOT(AND(ISNUMBER(G271),N(G271)&gt;=18264,N(G271)&lt;=73050))),"Check inputs",IF(AND(ISNUMBER($J271),N($J271)&lt;0),"Check count","OK")))))</f>
        <v/>
      </c>
      <c r="P271" s="15" t="str">
        <f>IF(COUNTA($A271:$B271,$D271:$G271)=0,"",IF(OR($A271="",$B271="",NOT(AND(ISNUMBER(G271),N(G271)&gt;=18264,N(G271)&lt;=73050))),"n/a",SUMPRODUCT(((Movements!$B$2:$B$1001="Used"))*(Movements!$E$2:$E$1001=$A271)*(Movements!$C$2:$C$1001=$B271)*(Movements!$A$2:$A$1001&gt;$G271),Movements!$D$2:$D$1001)))</f>
        <v/>
      </c>
    </row>
    <row r="272" spans="1:16" x14ac:dyDescent="0.25">
      <c r="A272" s="12"/>
      <c r="B272" s="12"/>
      <c r="C272" s="18" t="str">
        <f>IF(COUNTA($A272:$B272,$D272:$G272)=0,"",IF(OR($B272="",SUMPRODUCT(--(Parts!$A$2:$A$201=$B272))=0),"n/a",INDEX(Parts!$B$2:$B$201,SUMPRODUCT(MAX((Parts!$A$2:$A$201=$B272)*(ROW(Parts!$A$2:$A$201)-MIN(ROW(Parts!$A$2:$A$201))+1))))))</f>
        <v/>
      </c>
      <c r="D272" s="19"/>
      <c r="E272" s="19"/>
      <c r="F272" s="19"/>
      <c r="G272" s="20"/>
      <c r="H272" s="15" t="str">
        <f>IF(COUNTA($A272:$B272,$D272:$G272)=0,"",IF(OR($A272="",$B272="",NOT(AND(ISNUMBER(G272),N(G272)&gt;=18264,N(G272)&lt;=73050))),"n/a",SUMPRODUCT(((Movements!$B$2:$B$1001="Used")+(Movements!$B$2:$B$1001="Transfer"))*(Movements!$E$2:$E$1001=$A272)*(Movements!$C$2:$C$1001=$B272)*(Movements!$A$2:$A$1001&gt;$G272),Movements!$D$2:$D$1001)))</f>
        <v/>
      </c>
      <c r="I272" s="15" t="str">
        <f>IF(COUNTA($A272:$B272,$D272:$G272)=0,"",IF(OR($A272="",$B272="",NOT(AND(ISNUMBER(G272),N(G272)&gt;=18264,N(G272)&lt;=73050))),"n/a",SUMPRODUCT(((Movements!$B$2:$B$1001="Restock")+(Movements!$B$2:$B$1001="Transfer"))*(Movements!$F$2:$F$1001=$A272)*(Movements!$C$2:$C$1001=$B272)*(Movements!$A$2:$A$1001&gt;$G272),Movements!$D$2:$D$1001)))</f>
        <v/>
      </c>
      <c r="J272" s="21" t="str">
        <f>IF(COUNTA($A272:$B272,$D272:$G272)=0,"",IF(OR(NOT(ISNUMBER($H272)),NOT(ISNUMBER($F272))),"n/a",$F272-$H272+$I272))</f>
        <v/>
      </c>
      <c r="K272" s="21" t="str">
        <f>IF(COUNTA($A272:$B272,$D272:$G272)=0,"",IF(OR(NOT(ISNUMBER($J272)),NOT(ISNUMBER($D272)),NOT(ISNUMBER($E272))),"n/a",IF($J272&lt;=$D272,$E272-$J272,0)))</f>
        <v/>
      </c>
      <c r="L272" s="16" t="str">
        <f>IF(COUNTA($A272:$B272,$D272:$G272)=0,"",IF(OR(NOT(ISNUMBER($J272)),NOT(ISNUMBER($D272)),NOT(ISNUMBER($E272))),"n/a",IF($J272&lt;0,"Check count",IF($J272&lt;=$D272,"Reorder",IF($J272&gt;$E272,"Over max","OK")))))</f>
        <v/>
      </c>
      <c r="M272" s="14" t="str">
        <f>IF(COUNTA($A272:$B272,$D272:$G272)=0,"",IF(OR($B272="",SUMPRODUCT(--(Parts!$A$2:$A$201=$B272))=0),"n/a",INDEX(Parts!$C$2:$C$201,SUMPRODUCT(MAX((Parts!$A$2:$A$201=$B272)*(ROW(Parts!$A$2:$A$201)-MIN(ROW(Parts!$A$2:$A$201))+1))))))</f>
        <v/>
      </c>
      <c r="N272" s="14" t="str">
        <f>IF(COUNTA($A272:$B272,$D272:$G272)=0,"",IF(AND(ISNUMBER($J272),ISNUMBER($M272)),$J272*$M272,"n/a"))</f>
        <v/>
      </c>
      <c r="O272" s="16" t="str">
        <f>IF(COUNTA($A272:$B272,$D272:$G272)=0,"",IF(OR($A272="",$B272="",SUMPRODUCT(--(Vans!$A$2:$A$51=$A272))=0,SUMPRODUCT(--(Parts!$A$2:$A$201=$B272))=0),"Check ID",IF(SUMPRODUCT(('Van Stock'!$A$2:$A$501=$A272)*('Van Stock'!$B$2:$B$501=$B272))&gt;1,"Duplicate line",IF(OR(NOT(AND(ISNUMBER(D272),N(D272)&gt;=0,N(D272)&lt;=10000,INT(N(D272))=N(D272))),NOT(AND(ISNUMBER(E272),N(E272)&gt;=0,N(E272)&lt;=10000,INT(N(E272))=N(E272))),N($D272)&gt;N($E272),NOT(AND(ISNUMBER(F272),N(F272)&gt;=0,N(F272)&lt;=100000,INT(N(F272))=N(F272))),NOT(AND(ISNUMBER(G272),N(G272)&gt;=18264,N(G272)&lt;=73050))),"Check inputs",IF(AND(ISNUMBER($J272),N($J272)&lt;0),"Check count","OK")))))</f>
        <v/>
      </c>
      <c r="P272" s="15" t="str">
        <f>IF(COUNTA($A272:$B272,$D272:$G272)=0,"",IF(OR($A272="",$B272="",NOT(AND(ISNUMBER(G272),N(G272)&gt;=18264,N(G272)&lt;=73050))),"n/a",SUMPRODUCT(((Movements!$B$2:$B$1001="Used"))*(Movements!$E$2:$E$1001=$A272)*(Movements!$C$2:$C$1001=$B272)*(Movements!$A$2:$A$1001&gt;$G272),Movements!$D$2:$D$1001)))</f>
        <v/>
      </c>
    </row>
    <row r="273" spans="1:16" x14ac:dyDescent="0.25">
      <c r="A273" s="12"/>
      <c r="B273" s="12"/>
      <c r="C273" s="18" t="str">
        <f>IF(COUNTA($A273:$B273,$D273:$G273)=0,"",IF(OR($B273="",SUMPRODUCT(--(Parts!$A$2:$A$201=$B273))=0),"n/a",INDEX(Parts!$B$2:$B$201,SUMPRODUCT(MAX((Parts!$A$2:$A$201=$B273)*(ROW(Parts!$A$2:$A$201)-MIN(ROW(Parts!$A$2:$A$201))+1))))))</f>
        <v/>
      </c>
      <c r="D273" s="19"/>
      <c r="E273" s="19"/>
      <c r="F273" s="19"/>
      <c r="G273" s="20"/>
      <c r="H273" s="15" t="str">
        <f>IF(COUNTA($A273:$B273,$D273:$G273)=0,"",IF(OR($A273="",$B273="",NOT(AND(ISNUMBER(G273),N(G273)&gt;=18264,N(G273)&lt;=73050))),"n/a",SUMPRODUCT(((Movements!$B$2:$B$1001="Used")+(Movements!$B$2:$B$1001="Transfer"))*(Movements!$E$2:$E$1001=$A273)*(Movements!$C$2:$C$1001=$B273)*(Movements!$A$2:$A$1001&gt;$G273),Movements!$D$2:$D$1001)))</f>
        <v/>
      </c>
      <c r="I273" s="15" t="str">
        <f>IF(COUNTA($A273:$B273,$D273:$G273)=0,"",IF(OR($A273="",$B273="",NOT(AND(ISNUMBER(G273),N(G273)&gt;=18264,N(G273)&lt;=73050))),"n/a",SUMPRODUCT(((Movements!$B$2:$B$1001="Restock")+(Movements!$B$2:$B$1001="Transfer"))*(Movements!$F$2:$F$1001=$A273)*(Movements!$C$2:$C$1001=$B273)*(Movements!$A$2:$A$1001&gt;$G273),Movements!$D$2:$D$1001)))</f>
        <v/>
      </c>
      <c r="J273" s="21" t="str">
        <f>IF(COUNTA($A273:$B273,$D273:$G273)=0,"",IF(OR(NOT(ISNUMBER($H273)),NOT(ISNUMBER($F273))),"n/a",$F273-$H273+$I273))</f>
        <v/>
      </c>
      <c r="K273" s="21" t="str">
        <f>IF(COUNTA($A273:$B273,$D273:$G273)=0,"",IF(OR(NOT(ISNUMBER($J273)),NOT(ISNUMBER($D273)),NOT(ISNUMBER($E273))),"n/a",IF($J273&lt;=$D273,$E273-$J273,0)))</f>
        <v/>
      </c>
      <c r="L273" s="16" t="str">
        <f>IF(COUNTA($A273:$B273,$D273:$G273)=0,"",IF(OR(NOT(ISNUMBER($J273)),NOT(ISNUMBER($D273)),NOT(ISNUMBER($E273))),"n/a",IF($J273&lt;0,"Check count",IF($J273&lt;=$D273,"Reorder",IF($J273&gt;$E273,"Over max","OK")))))</f>
        <v/>
      </c>
      <c r="M273" s="14" t="str">
        <f>IF(COUNTA($A273:$B273,$D273:$G273)=0,"",IF(OR($B273="",SUMPRODUCT(--(Parts!$A$2:$A$201=$B273))=0),"n/a",INDEX(Parts!$C$2:$C$201,SUMPRODUCT(MAX((Parts!$A$2:$A$201=$B273)*(ROW(Parts!$A$2:$A$201)-MIN(ROW(Parts!$A$2:$A$201))+1))))))</f>
        <v/>
      </c>
      <c r="N273" s="14" t="str">
        <f>IF(COUNTA($A273:$B273,$D273:$G273)=0,"",IF(AND(ISNUMBER($J273),ISNUMBER($M273)),$J273*$M273,"n/a"))</f>
        <v/>
      </c>
      <c r="O273" s="16" t="str">
        <f>IF(COUNTA($A273:$B273,$D273:$G273)=0,"",IF(OR($A273="",$B273="",SUMPRODUCT(--(Vans!$A$2:$A$51=$A273))=0,SUMPRODUCT(--(Parts!$A$2:$A$201=$B273))=0),"Check ID",IF(SUMPRODUCT(('Van Stock'!$A$2:$A$501=$A273)*('Van Stock'!$B$2:$B$501=$B273))&gt;1,"Duplicate line",IF(OR(NOT(AND(ISNUMBER(D273),N(D273)&gt;=0,N(D273)&lt;=10000,INT(N(D273))=N(D273))),NOT(AND(ISNUMBER(E273),N(E273)&gt;=0,N(E273)&lt;=10000,INT(N(E273))=N(E273))),N($D273)&gt;N($E273),NOT(AND(ISNUMBER(F273),N(F273)&gt;=0,N(F273)&lt;=100000,INT(N(F273))=N(F273))),NOT(AND(ISNUMBER(G273),N(G273)&gt;=18264,N(G273)&lt;=73050))),"Check inputs",IF(AND(ISNUMBER($J273),N($J273)&lt;0),"Check count","OK")))))</f>
        <v/>
      </c>
      <c r="P273" s="15" t="str">
        <f>IF(COUNTA($A273:$B273,$D273:$G273)=0,"",IF(OR($A273="",$B273="",NOT(AND(ISNUMBER(G273),N(G273)&gt;=18264,N(G273)&lt;=73050))),"n/a",SUMPRODUCT(((Movements!$B$2:$B$1001="Used"))*(Movements!$E$2:$E$1001=$A273)*(Movements!$C$2:$C$1001=$B273)*(Movements!$A$2:$A$1001&gt;$G273),Movements!$D$2:$D$1001)))</f>
        <v/>
      </c>
    </row>
    <row r="274" spans="1:16" x14ac:dyDescent="0.25">
      <c r="A274" s="12"/>
      <c r="B274" s="12"/>
      <c r="C274" s="18" t="str">
        <f>IF(COUNTA($A274:$B274,$D274:$G274)=0,"",IF(OR($B274="",SUMPRODUCT(--(Parts!$A$2:$A$201=$B274))=0),"n/a",INDEX(Parts!$B$2:$B$201,SUMPRODUCT(MAX((Parts!$A$2:$A$201=$B274)*(ROW(Parts!$A$2:$A$201)-MIN(ROW(Parts!$A$2:$A$201))+1))))))</f>
        <v/>
      </c>
      <c r="D274" s="19"/>
      <c r="E274" s="19"/>
      <c r="F274" s="19"/>
      <c r="G274" s="20"/>
      <c r="H274" s="15" t="str">
        <f>IF(COUNTA($A274:$B274,$D274:$G274)=0,"",IF(OR($A274="",$B274="",NOT(AND(ISNUMBER(G274),N(G274)&gt;=18264,N(G274)&lt;=73050))),"n/a",SUMPRODUCT(((Movements!$B$2:$B$1001="Used")+(Movements!$B$2:$B$1001="Transfer"))*(Movements!$E$2:$E$1001=$A274)*(Movements!$C$2:$C$1001=$B274)*(Movements!$A$2:$A$1001&gt;$G274),Movements!$D$2:$D$1001)))</f>
        <v/>
      </c>
      <c r="I274" s="15" t="str">
        <f>IF(COUNTA($A274:$B274,$D274:$G274)=0,"",IF(OR($A274="",$B274="",NOT(AND(ISNUMBER(G274),N(G274)&gt;=18264,N(G274)&lt;=73050))),"n/a",SUMPRODUCT(((Movements!$B$2:$B$1001="Restock")+(Movements!$B$2:$B$1001="Transfer"))*(Movements!$F$2:$F$1001=$A274)*(Movements!$C$2:$C$1001=$B274)*(Movements!$A$2:$A$1001&gt;$G274),Movements!$D$2:$D$1001)))</f>
        <v/>
      </c>
      <c r="J274" s="21" t="str">
        <f>IF(COUNTA($A274:$B274,$D274:$G274)=0,"",IF(OR(NOT(ISNUMBER($H274)),NOT(ISNUMBER($F274))),"n/a",$F274-$H274+$I274))</f>
        <v/>
      </c>
      <c r="K274" s="21" t="str">
        <f>IF(COUNTA($A274:$B274,$D274:$G274)=0,"",IF(OR(NOT(ISNUMBER($J274)),NOT(ISNUMBER($D274)),NOT(ISNUMBER($E274))),"n/a",IF($J274&lt;=$D274,$E274-$J274,0)))</f>
        <v/>
      </c>
      <c r="L274" s="16" t="str">
        <f>IF(COUNTA($A274:$B274,$D274:$G274)=0,"",IF(OR(NOT(ISNUMBER($J274)),NOT(ISNUMBER($D274)),NOT(ISNUMBER($E274))),"n/a",IF($J274&lt;0,"Check count",IF($J274&lt;=$D274,"Reorder",IF($J274&gt;$E274,"Over max","OK")))))</f>
        <v/>
      </c>
      <c r="M274" s="14" t="str">
        <f>IF(COUNTA($A274:$B274,$D274:$G274)=0,"",IF(OR($B274="",SUMPRODUCT(--(Parts!$A$2:$A$201=$B274))=0),"n/a",INDEX(Parts!$C$2:$C$201,SUMPRODUCT(MAX((Parts!$A$2:$A$201=$B274)*(ROW(Parts!$A$2:$A$201)-MIN(ROW(Parts!$A$2:$A$201))+1))))))</f>
        <v/>
      </c>
      <c r="N274" s="14" t="str">
        <f>IF(COUNTA($A274:$B274,$D274:$G274)=0,"",IF(AND(ISNUMBER($J274),ISNUMBER($M274)),$J274*$M274,"n/a"))</f>
        <v/>
      </c>
      <c r="O274" s="16" t="str">
        <f>IF(COUNTA($A274:$B274,$D274:$G274)=0,"",IF(OR($A274="",$B274="",SUMPRODUCT(--(Vans!$A$2:$A$51=$A274))=0,SUMPRODUCT(--(Parts!$A$2:$A$201=$B274))=0),"Check ID",IF(SUMPRODUCT(('Van Stock'!$A$2:$A$501=$A274)*('Van Stock'!$B$2:$B$501=$B274))&gt;1,"Duplicate line",IF(OR(NOT(AND(ISNUMBER(D274),N(D274)&gt;=0,N(D274)&lt;=10000,INT(N(D274))=N(D274))),NOT(AND(ISNUMBER(E274),N(E274)&gt;=0,N(E274)&lt;=10000,INT(N(E274))=N(E274))),N($D274)&gt;N($E274),NOT(AND(ISNUMBER(F274),N(F274)&gt;=0,N(F274)&lt;=100000,INT(N(F274))=N(F274))),NOT(AND(ISNUMBER(G274),N(G274)&gt;=18264,N(G274)&lt;=73050))),"Check inputs",IF(AND(ISNUMBER($J274),N($J274)&lt;0),"Check count","OK")))))</f>
        <v/>
      </c>
      <c r="P274" s="15" t="str">
        <f>IF(COUNTA($A274:$B274,$D274:$G274)=0,"",IF(OR($A274="",$B274="",NOT(AND(ISNUMBER(G274),N(G274)&gt;=18264,N(G274)&lt;=73050))),"n/a",SUMPRODUCT(((Movements!$B$2:$B$1001="Used"))*(Movements!$E$2:$E$1001=$A274)*(Movements!$C$2:$C$1001=$B274)*(Movements!$A$2:$A$1001&gt;$G274),Movements!$D$2:$D$1001)))</f>
        <v/>
      </c>
    </row>
    <row r="275" spans="1:16" x14ac:dyDescent="0.25">
      <c r="A275" s="12"/>
      <c r="B275" s="12"/>
      <c r="C275" s="18" t="str">
        <f>IF(COUNTA($A275:$B275,$D275:$G275)=0,"",IF(OR($B275="",SUMPRODUCT(--(Parts!$A$2:$A$201=$B275))=0),"n/a",INDEX(Parts!$B$2:$B$201,SUMPRODUCT(MAX((Parts!$A$2:$A$201=$B275)*(ROW(Parts!$A$2:$A$201)-MIN(ROW(Parts!$A$2:$A$201))+1))))))</f>
        <v/>
      </c>
      <c r="D275" s="19"/>
      <c r="E275" s="19"/>
      <c r="F275" s="19"/>
      <c r="G275" s="20"/>
      <c r="H275" s="15" t="str">
        <f>IF(COUNTA($A275:$B275,$D275:$G275)=0,"",IF(OR($A275="",$B275="",NOT(AND(ISNUMBER(G275),N(G275)&gt;=18264,N(G275)&lt;=73050))),"n/a",SUMPRODUCT(((Movements!$B$2:$B$1001="Used")+(Movements!$B$2:$B$1001="Transfer"))*(Movements!$E$2:$E$1001=$A275)*(Movements!$C$2:$C$1001=$B275)*(Movements!$A$2:$A$1001&gt;$G275),Movements!$D$2:$D$1001)))</f>
        <v/>
      </c>
      <c r="I275" s="15" t="str">
        <f>IF(COUNTA($A275:$B275,$D275:$G275)=0,"",IF(OR($A275="",$B275="",NOT(AND(ISNUMBER(G275),N(G275)&gt;=18264,N(G275)&lt;=73050))),"n/a",SUMPRODUCT(((Movements!$B$2:$B$1001="Restock")+(Movements!$B$2:$B$1001="Transfer"))*(Movements!$F$2:$F$1001=$A275)*(Movements!$C$2:$C$1001=$B275)*(Movements!$A$2:$A$1001&gt;$G275),Movements!$D$2:$D$1001)))</f>
        <v/>
      </c>
      <c r="J275" s="21" t="str">
        <f>IF(COUNTA($A275:$B275,$D275:$G275)=0,"",IF(OR(NOT(ISNUMBER($H275)),NOT(ISNUMBER($F275))),"n/a",$F275-$H275+$I275))</f>
        <v/>
      </c>
      <c r="K275" s="21" t="str">
        <f>IF(COUNTA($A275:$B275,$D275:$G275)=0,"",IF(OR(NOT(ISNUMBER($J275)),NOT(ISNUMBER($D275)),NOT(ISNUMBER($E275))),"n/a",IF($J275&lt;=$D275,$E275-$J275,0)))</f>
        <v/>
      </c>
      <c r="L275" s="16" t="str">
        <f>IF(COUNTA($A275:$B275,$D275:$G275)=0,"",IF(OR(NOT(ISNUMBER($J275)),NOT(ISNUMBER($D275)),NOT(ISNUMBER($E275))),"n/a",IF($J275&lt;0,"Check count",IF($J275&lt;=$D275,"Reorder",IF($J275&gt;$E275,"Over max","OK")))))</f>
        <v/>
      </c>
      <c r="M275" s="14" t="str">
        <f>IF(COUNTA($A275:$B275,$D275:$G275)=0,"",IF(OR($B275="",SUMPRODUCT(--(Parts!$A$2:$A$201=$B275))=0),"n/a",INDEX(Parts!$C$2:$C$201,SUMPRODUCT(MAX((Parts!$A$2:$A$201=$B275)*(ROW(Parts!$A$2:$A$201)-MIN(ROW(Parts!$A$2:$A$201))+1))))))</f>
        <v/>
      </c>
      <c r="N275" s="14" t="str">
        <f>IF(COUNTA($A275:$B275,$D275:$G275)=0,"",IF(AND(ISNUMBER($J275),ISNUMBER($M275)),$J275*$M275,"n/a"))</f>
        <v/>
      </c>
      <c r="O275" s="16" t="str">
        <f>IF(COUNTA($A275:$B275,$D275:$G275)=0,"",IF(OR($A275="",$B275="",SUMPRODUCT(--(Vans!$A$2:$A$51=$A275))=0,SUMPRODUCT(--(Parts!$A$2:$A$201=$B275))=0),"Check ID",IF(SUMPRODUCT(('Van Stock'!$A$2:$A$501=$A275)*('Van Stock'!$B$2:$B$501=$B275))&gt;1,"Duplicate line",IF(OR(NOT(AND(ISNUMBER(D275),N(D275)&gt;=0,N(D275)&lt;=10000,INT(N(D275))=N(D275))),NOT(AND(ISNUMBER(E275),N(E275)&gt;=0,N(E275)&lt;=10000,INT(N(E275))=N(E275))),N($D275)&gt;N($E275),NOT(AND(ISNUMBER(F275),N(F275)&gt;=0,N(F275)&lt;=100000,INT(N(F275))=N(F275))),NOT(AND(ISNUMBER(G275),N(G275)&gt;=18264,N(G275)&lt;=73050))),"Check inputs",IF(AND(ISNUMBER($J275),N($J275)&lt;0),"Check count","OK")))))</f>
        <v/>
      </c>
      <c r="P275" s="15" t="str">
        <f>IF(COUNTA($A275:$B275,$D275:$G275)=0,"",IF(OR($A275="",$B275="",NOT(AND(ISNUMBER(G275),N(G275)&gt;=18264,N(G275)&lt;=73050))),"n/a",SUMPRODUCT(((Movements!$B$2:$B$1001="Used"))*(Movements!$E$2:$E$1001=$A275)*(Movements!$C$2:$C$1001=$B275)*(Movements!$A$2:$A$1001&gt;$G275),Movements!$D$2:$D$1001)))</f>
        <v/>
      </c>
    </row>
    <row r="276" spans="1:16" x14ac:dyDescent="0.25">
      <c r="A276" s="12"/>
      <c r="B276" s="12"/>
      <c r="C276" s="18" t="str">
        <f>IF(COUNTA($A276:$B276,$D276:$G276)=0,"",IF(OR($B276="",SUMPRODUCT(--(Parts!$A$2:$A$201=$B276))=0),"n/a",INDEX(Parts!$B$2:$B$201,SUMPRODUCT(MAX((Parts!$A$2:$A$201=$B276)*(ROW(Parts!$A$2:$A$201)-MIN(ROW(Parts!$A$2:$A$201))+1))))))</f>
        <v/>
      </c>
      <c r="D276" s="19"/>
      <c r="E276" s="19"/>
      <c r="F276" s="19"/>
      <c r="G276" s="20"/>
      <c r="H276" s="15" t="str">
        <f>IF(COUNTA($A276:$B276,$D276:$G276)=0,"",IF(OR($A276="",$B276="",NOT(AND(ISNUMBER(G276),N(G276)&gt;=18264,N(G276)&lt;=73050))),"n/a",SUMPRODUCT(((Movements!$B$2:$B$1001="Used")+(Movements!$B$2:$B$1001="Transfer"))*(Movements!$E$2:$E$1001=$A276)*(Movements!$C$2:$C$1001=$B276)*(Movements!$A$2:$A$1001&gt;$G276),Movements!$D$2:$D$1001)))</f>
        <v/>
      </c>
      <c r="I276" s="15" t="str">
        <f>IF(COUNTA($A276:$B276,$D276:$G276)=0,"",IF(OR($A276="",$B276="",NOT(AND(ISNUMBER(G276),N(G276)&gt;=18264,N(G276)&lt;=73050))),"n/a",SUMPRODUCT(((Movements!$B$2:$B$1001="Restock")+(Movements!$B$2:$B$1001="Transfer"))*(Movements!$F$2:$F$1001=$A276)*(Movements!$C$2:$C$1001=$B276)*(Movements!$A$2:$A$1001&gt;$G276),Movements!$D$2:$D$1001)))</f>
        <v/>
      </c>
      <c r="J276" s="21" t="str">
        <f>IF(COUNTA($A276:$B276,$D276:$G276)=0,"",IF(OR(NOT(ISNUMBER($H276)),NOT(ISNUMBER($F276))),"n/a",$F276-$H276+$I276))</f>
        <v/>
      </c>
      <c r="K276" s="21" t="str">
        <f>IF(COUNTA($A276:$B276,$D276:$G276)=0,"",IF(OR(NOT(ISNUMBER($J276)),NOT(ISNUMBER($D276)),NOT(ISNUMBER($E276))),"n/a",IF($J276&lt;=$D276,$E276-$J276,0)))</f>
        <v/>
      </c>
      <c r="L276" s="16" t="str">
        <f>IF(COUNTA($A276:$B276,$D276:$G276)=0,"",IF(OR(NOT(ISNUMBER($J276)),NOT(ISNUMBER($D276)),NOT(ISNUMBER($E276))),"n/a",IF($J276&lt;0,"Check count",IF($J276&lt;=$D276,"Reorder",IF($J276&gt;$E276,"Over max","OK")))))</f>
        <v/>
      </c>
      <c r="M276" s="14" t="str">
        <f>IF(COUNTA($A276:$B276,$D276:$G276)=0,"",IF(OR($B276="",SUMPRODUCT(--(Parts!$A$2:$A$201=$B276))=0),"n/a",INDEX(Parts!$C$2:$C$201,SUMPRODUCT(MAX((Parts!$A$2:$A$201=$B276)*(ROW(Parts!$A$2:$A$201)-MIN(ROW(Parts!$A$2:$A$201))+1))))))</f>
        <v/>
      </c>
      <c r="N276" s="14" t="str">
        <f>IF(COUNTA($A276:$B276,$D276:$G276)=0,"",IF(AND(ISNUMBER($J276),ISNUMBER($M276)),$J276*$M276,"n/a"))</f>
        <v/>
      </c>
      <c r="O276" s="16" t="str">
        <f>IF(COUNTA($A276:$B276,$D276:$G276)=0,"",IF(OR($A276="",$B276="",SUMPRODUCT(--(Vans!$A$2:$A$51=$A276))=0,SUMPRODUCT(--(Parts!$A$2:$A$201=$B276))=0),"Check ID",IF(SUMPRODUCT(('Van Stock'!$A$2:$A$501=$A276)*('Van Stock'!$B$2:$B$501=$B276))&gt;1,"Duplicate line",IF(OR(NOT(AND(ISNUMBER(D276),N(D276)&gt;=0,N(D276)&lt;=10000,INT(N(D276))=N(D276))),NOT(AND(ISNUMBER(E276),N(E276)&gt;=0,N(E276)&lt;=10000,INT(N(E276))=N(E276))),N($D276)&gt;N($E276),NOT(AND(ISNUMBER(F276),N(F276)&gt;=0,N(F276)&lt;=100000,INT(N(F276))=N(F276))),NOT(AND(ISNUMBER(G276),N(G276)&gt;=18264,N(G276)&lt;=73050))),"Check inputs",IF(AND(ISNUMBER($J276),N($J276)&lt;0),"Check count","OK")))))</f>
        <v/>
      </c>
      <c r="P276" s="15" t="str">
        <f>IF(COUNTA($A276:$B276,$D276:$G276)=0,"",IF(OR($A276="",$B276="",NOT(AND(ISNUMBER(G276),N(G276)&gt;=18264,N(G276)&lt;=73050))),"n/a",SUMPRODUCT(((Movements!$B$2:$B$1001="Used"))*(Movements!$E$2:$E$1001=$A276)*(Movements!$C$2:$C$1001=$B276)*(Movements!$A$2:$A$1001&gt;$G276),Movements!$D$2:$D$1001)))</f>
        <v/>
      </c>
    </row>
    <row r="277" spans="1:16" x14ac:dyDescent="0.25">
      <c r="A277" s="12"/>
      <c r="B277" s="12"/>
      <c r="C277" s="18" t="str">
        <f>IF(COUNTA($A277:$B277,$D277:$G277)=0,"",IF(OR($B277="",SUMPRODUCT(--(Parts!$A$2:$A$201=$B277))=0),"n/a",INDEX(Parts!$B$2:$B$201,SUMPRODUCT(MAX((Parts!$A$2:$A$201=$B277)*(ROW(Parts!$A$2:$A$201)-MIN(ROW(Parts!$A$2:$A$201))+1))))))</f>
        <v/>
      </c>
      <c r="D277" s="19"/>
      <c r="E277" s="19"/>
      <c r="F277" s="19"/>
      <c r="G277" s="20"/>
      <c r="H277" s="15" t="str">
        <f>IF(COUNTA($A277:$B277,$D277:$G277)=0,"",IF(OR($A277="",$B277="",NOT(AND(ISNUMBER(G277),N(G277)&gt;=18264,N(G277)&lt;=73050))),"n/a",SUMPRODUCT(((Movements!$B$2:$B$1001="Used")+(Movements!$B$2:$B$1001="Transfer"))*(Movements!$E$2:$E$1001=$A277)*(Movements!$C$2:$C$1001=$B277)*(Movements!$A$2:$A$1001&gt;$G277),Movements!$D$2:$D$1001)))</f>
        <v/>
      </c>
      <c r="I277" s="15" t="str">
        <f>IF(COUNTA($A277:$B277,$D277:$G277)=0,"",IF(OR($A277="",$B277="",NOT(AND(ISNUMBER(G277),N(G277)&gt;=18264,N(G277)&lt;=73050))),"n/a",SUMPRODUCT(((Movements!$B$2:$B$1001="Restock")+(Movements!$B$2:$B$1001="Transfer"))*(Movements!$F$2:$F$1001=$A277)*(Movements!$C$2:$C$1001=$B277)*(Movements!$A$2:$A$1001&gt;$G277),Movements!$D$2:$D$1001)))</f>
        <v/>
      </c>
      <c r="J277" s="21" t="str">
        <f>IF(COUNTA($A277:$B277,$D277:$G277)=0,"",IF(OR(NOT(ISNUMBER($H277)),NOT(ISNUMBER($F277))),"n/a",$F277-$H277+$I277))</f>
        <v/>
      </c>
      <c r="K277" s="21" t="str">
        <f>IF(COUNTA($A277:$B277,$D277:$G277)=0,"",IF(OR(NOT(ISNUMBER($J277)),NOT(ISNUMBER($D277)),NOT(ISNUMBER($E277))),"n/a",IF($J277&lt;=$D277,$E277-$J277,0)))</f>
        <v/>
      </c>
      <c r="L277" s="16" t="str">
        <f>IF(COUNTA($A277:$B277,$D277:$G277)=0,"",IF(OR(NOT(ISNUMBER($J277)),NOT(ISNUMBER($D277)),NOT(ISNUMBER($E277))),"n/a",IF($J277&lt;0,"Check count",IF($J277&lt;=$D277,"Reorder",IF($J277&gt;$E277,"Over max","OK")))))</f>
        <v/>
      </c>
      <c r="M277" s="14" t="str">
        <f>IF(COUNTA($A277:$B277,$D277:$G277)=0,"",IF(OR($B277="",SUMPRODUCT(--(Parts!$A$2:$A$201=$B277))=0),"n/a",INDEX(Parts!$C$2:$C$201,SUMPRODUCT(MAX((Parts!$A$2:$A$201=$B277)*(ROW(Parts!$A$2:$A$201)-MIN(ROW(Parts!$A$2:$A$201))+1))))))</f>
        <v/>
      </c>
      <c r="N277" s="14" t="str">
        <f>IF(COUNTA($A277:$B277,$D277:$G277)=0,"",IF(AND(ISNUMBER($J277),ISNUMBER($M277)),$J277*$M277,"n/a"))</f>
        <v/>
      </c>
      <c r="O277" s="16" t="str">
        <f>IF(COUNTA($A277:$B277,$D277:$G277)=0,"",IF(OR($A277="",$B277="",SUMPRODUCT(--(Vans!$A$2:$A$51=$A277))=0,SUMPRODUCT(--(Parts!$A$2:$A$201=$B277))=0),"Check ID",IF(SUMPRODUCT(('Van Stock'!$A$2:$A$501=$A277)*('Van Stock'!$B$2:$B$501=$B277))&gt;1,"Duplicate line",IF(OR(NOT(AND(ISNUMBER(D277),N(D277)&gt;=0,N(D277)&lt;=10000,INT(N(D277))=N(D277))),NOT(AND(ISNUMBER(E277),N(E277)&gt;=0,N(E277)&lt;=10000,INT(N(E277))=N(E277))),N($D277)&gt;N($E277),NOT(AND(ISNUMBER(F277),N(F277)&gt;=0,N(F277)&lt;=100000,INT(N(F277))=N(F277))),NOT(AND(ISNUMBER(G277),N(G277)&gt;=18264,N(G277)&lt;=73050))),"Check inputs",IF(AND(ISNUMBER($J277),N($J277)&lt;0),"Check count","OK")))))</f>
        <v/>
      </c>
      <c r="P277" s="15" t="str">
        <f>IF(COUNTA($A277:$B277,$D277:$G277)=0,"",IF(OR($A277="",$B277="",NOT(AND(ISNUMBER(G277),N(G277)&gt;=18264,N(G277)&lt;=73050))),"n/a",SUMPRODUCT(((Movements!$B$2:$B$1001="Used"))*(Movements!$E$2:$E$1001=$A277)*(Movements!$C$2:$C$1001=$B277)*(Movements!$A$2:$A$1001&gt;$G277),Movements!$D$2:$D$1001)))</f>
        <v/>
      </c>
    </row>
    <row r="278" spans="1:16" x14ac:dyDescent="0.25">
      <c r="A278" s="12"/>
      <c r="B278" s="12"/>
      <c r="C278" s="18" t="str">
        <f>IF(COUNTA($A278:$B278,$D278:$G278)=0,"",IF(OR($B278="",SUMPRODUCT(--(Parts!$A$2:$A$201=$B278))=0),"n/a",INDEX(Parts!$B$2:$B$201,SUMPRODUCT(MAX((Parts!$A$2:$A$201=$B278)*(ROW(Parts!$A$2:$A$201)-MIN(ROW(Parts!$A$2:$A$201))+1))))))</f>
        <v/>
      </c>
      <c r="D278" s="19"/>
      <c r="E278" s="19"/>
      <c r="F278" s="19"/>
      <c r="G278" s="20"/>
      <c r="H278" s="15" t="str">
        <f>IF(COUNTA($A278:$B278,$D278:$G278)=0,"",IF(OR($A278="",$B278="",NOT(AND(ISNUMBER(G278),N(G278)&gt;=18264,N(G278)&lt;=73050))),"n/a",SUMPRODUCT(((Movements!$B$2:$B$1001="Used")+(Movements!$B$2:$B$1001="Transfer"))*(Movements!$E$2:$E$1001=$A278)*(Movements!$C$2:$C$1001=$B278)*(Movements!$A$2:$A$1001&gt;$G278),Movements!$D$2:$D$1001)))</f>
        <v/>
      </c>
      <c r="I278" s="15" t="str">
        <f>IF(COUNTA($A278:$B278,$D278:$G278)=0,"",IF(OR($A278="",$B278="",NOT(AND(ISNUMBER(G278),N(G278)&gt;=18264,N(G278)&lt;=73050))),"n/a",SUMPRODUCT(((Movements!$B$2:$B$1001="Restock")+(Movements!$B$2:$B$1001="Transfer"))*(Movements!$F$2:$F$1001=$A278)*(Movements!$C$2:$C$1001=$B278)*(Movements!$A$2:$A$1001&gt;$G278),Movements!$D$2:$D$1001)))</f>
        <v/>
      </c>
      <c r="J278" s="21" t="str">
        <f>IF(COUNTA($A278:$B278,$D278:$G278)=0,"",IF(OR(NOT(ISNUMBER($H278)),NOT(ISNUMBER($F278))),"n/a",$F278-$H278+$I278))</f>
        <v/>
      </c>
      <c r="K278" s="21" t="str">
        <f>IF(COUNTA($A278:$B278,$D278:$G278)=0,"",IF(OR(NOT(ISNUMBER($J278)),NOT(ISNUMBER($D278)),NOT(ISNUMBER($E278))),"n/a",IF($J278&lt;=$D278,$E278-$J278,0)))</f>
        <v/>
      </c>
      <c r="L278" s="16" t="str">
        <f>IF(COUNTA($A278:$B278,$D278:$G278)=0,"",IF(OR(NOT(ISNUMBER($J278)),NOT(ISNUMBER($D278)),NOT(ISNUMBER($E278))),"n/a",IF($J278&lt;0,"Check count",IF($J278&lt;=$D278,"Reorder",IF($J278&gt;$E278,"Over max","OK")))))</f>
        <v/>
      </c>
      <c r="M278" s="14" t="str">
        <f>IF(COUNTA($A278:$B278,$D278:$G278)=0,"",IF(OR($B278="",SUMPRODUCT(--(Parts!$A$2:$A$201=$B278))=0),"n/a",INDEX(Parts!$C$2:$C$201,SUMPRODUCT(MAX((Parts!$A$2:$A$201=$B278)*(ROW(Parts!$A$2:$A$201)-MIN(ROW(Parts!$A$2:$A$201))+1))))))</f>
        <v/>
      </c>
      <c r="N278" s="14" t="str">
        <f>IF(COUNTA($A278:$B278,$D278:$G278)=0,"",IF(AND(ISNUMBER($J278),ISNUMBER($M278)),$J278*$M278,"n/a"))</f>
        <v/>
      </c>
      <c r="O278" s="16" t="str">
        <f>IF(COUNTA($A278:$B278,$D278:$G278)=0,"",IF(OR($A278="",$B278="",SUMPRODUCT(--(Vans!$A$2:$A$51=$A278))=0,SUMPRODUCT(--(Parts!$A$2:$A$201=$B278))=0),"Check ID",IF(SUMPRODUCT(('Van Stock'!$A$2:$A$501=$A278)*('Van Stock'!$B$2:$B$501=$B278))&gt;1,"Duplicate line",IF(OR(NOT(AND(ISNUMBER(D278),N(D278)&gt;=0,N(D278)&lt;=10000,INT(N(D278))=N(D278))),NOT(AND(ISNUMBER(E278),N(E278)&gt;=0,N(E278)&lt;=10000,INT(N(E278))=N(E278))),N($D278)&gt;N($E278),NOT(AND(ISNUMBER(F278),N(F278)&gt;=0,N(F278)&lt;=100000,INT(N(F278))=N(F278))),NOT(AND(ISNUMBER(G278),N(G278)&gt;=18264,N(G278)&lt;=73050))),"Check inputs",IF(AND(ISNUMBER($J278),N($J278)&lt;0),"Check count","OK")))))</f>
        <v/>
      </c>
      <c r="P278" s="15" t="str">
        <f>IF(COUNTA($A278:$B278,$D278:$G278)=0,"",IF(OR($A278="",$B278="",NOT(AND(ISNUMBER(G278),N(G278)&gt;=18264,N(G278)&lt;=73050))),"n/a",SUMPRODUCT(((Movements!$B$2:$B$1001="Used"))*(Movements!$E$2:$E$1001=$A278)*(Movements!$C$2:$C$1001=$B278)*(Movements!$A$2:$A$1001&gt;$G278),Movements!$D$2:$D$1001)))</f>
        <v/>
      </c>
    </row>
    <row r="279" spans="1:16" x14ac:dyDescent="0.25">
      <c r="A279" s="12"/>
      <c r="B279" s="12"/>
      <c r="C279" s="18" t="str">
        <f>IF(COUNTA($A279:$B279,$D279:$G279)=0,"",IF(OR($B279="",SUMPRODUCT(--(Parts!$A$2:$A$201=$B279))=0),"n/a",INDEX(Parts!$B$2:$B$201,SUMPRODUCT(MAX((Parts!$A$2:$A$201=$B279)*(ROW(Parts!$A$2:$A$201)-MIN(ROW(Parts!$A$2:$A$201))+1))))))</f>
        <v/>
      </c>
      <c r="D279" s="19"/>
      <c r="E279" s="19"/>
      <c r="F279" s="19"/>
      <c r="G279" s="20"/>
      <c r="H279" s="15" t="str">
        <f>IF(COUNTA($A279:$B279,$D279:$G279)=0,"",IF(OR($A279="",$B279="",NOT(AND(ISNUMBER(G279),N(G279)&gt;=18264,N(G279)&lt;=73050))),"n/a",SUMPRODUCT(((Movements!$B$2:$B$1001="Used")+(Movements!$B$2:$B$1001="Transfer"))*(Movements!$E$2:$E$1001=$A279)*(Movements!$C$2:$C$1001=$B279)*(Movements!$A$2:$A$1001&gt;$G279),Movements!$D$2:$D$1001)))</f>
        <v/>
      </c>
      <c r="I279" s="15" t="str">
        <f>IF(COUNTA($A279:$B279,$D279:$G279)=0,"",IF(OR($A279="",$B279="",NOT(AND(ISNUMBER(G279),N(G279)&gt;=18264,N(G279)&lt;=73050))),"n/a",SUMPRODUCT(((Movements!$B$2:$B$1001="Restock")+(Movements!$B$2:$B$1001="Transfer"))*(Movements!$F$2:$F$1001=$A279)*(Movements!$C$2:$C$1001=$B279)*(Movements!$A$2:$A$1001&gt;$G279),Movements!$D$2:$D$1001)))</f>
        <v/>
      </c>
      <c r="J279" s="21" t="str">
        <f>IF(COUNTA($A279:$B279,$D279:$G279)=0,"",IF(OR(NOT(ISNUMBER($H279)),NOT(ISNUMBER($F279))),"n/a",$F279-$H279+$I279))</f>
        <v/>
      </c>
      <c r="K279" s="21" t="str">
        <f>IF(COUNTA($A279:$B279,$D279:$G279)=0,"",IF(OR(NOT(ISNUMBER($J279)),NOT(ISNUMBER($D279)),NOT(ISNUMBER($E279))),"n/a",IF($J279&lt;=$D279,$E279-$J279,0)))</f>
        <v/>
      </c>
      <c r="L279" s="16" t="str">
        <f>IF(COUNTA($A279:$B279,$D279:$G279)=0,"",IF(OR(NOT(ISNUMBER($J279)),NOT(ISNUMBER($D279)),NOT(ISNUMBER($E279))),"n/a",IF($J279&lt;0,"Check count",IF($J279&lt;=$D279,"Reorder",IF($J279&gt;$E279,"Over max","OK")))))</f>
        <v/>
      </c>
      <c r="M279" s="14" t="str">
        <f>IF(COUNTA($A279:$B279,$D279:$G279)=0,"",IF(OR($B279="",SUMPRODUCT(--(Parts!$A$2:$A$201=$B279))=0),"n/a",INDEX(Parts!$C$2:$C$201,SUMPRODUCT(MAX((Parts!$A$2:$A$201=$B279)*(ROW(Parts!$A$2:$A$201)-MIN(ROW(Parts!$A$2:$A$201))+1))))))</f>
        <v/>
      </c>
      <c r="N279" s="14" t="str">
        <f>IF(COUNTA($A279:$B279,$D279:$G279)=0,"",IF(AND(ISNUMBER($J279),ISNUMBER($M279)),$J279*$M279,"n/a"))</f>
        <v/>
      </c>
      <c r="O279" s="16" t="str">
        <f>IF(COUNTA($A279:$B279,$D279:$G279)=0,"",IF(OR($A279="",$B279="",SUMPRODUCT(--(Vans!$A$2:$A$51=$A279))=0,SUMPRODUCT(--(Parts!$A$2:$A$201=$B279))=0),"Check ID",IF(SUMPRODUCT(('Van Stock'!$A$2:$A$501=$A279)*('Van Stock'!$B$2:$B$501=$B279))&gt;1,"Duplicate line",IF(OR(NOT(AND(ISNUMBER(D279),N(D279)&gt;=0,N(D279)&lt;=10000,INT(N(D279))=N(D279))),NOT(AND(ISNUMBER(E279),N(E279)&gt;=0,N(E279)&lt;=10000,INT(N(E279))=N(E279))),N($D279)&gt;N($E279),NOT(AND(ISNUMBER(F279),N(F279)&gt;=0,N(F279)&lt;=100000,INT(N(F279))=N(F279))),NOT(AND(ISNUMBER(G279),N(G279)&gt;=18264,N(G279)&lt;=73050))),"Check inputs",IF(AND(ISNUMBER($J279),N($J279)&lt;0),"Check count","OK")))))</f>
        <v/>
      </c>
      <c r="P279" s="15" t="str">
        <f>IF(COUNTA($A279:$B279,$D279:$G279)=0,"",IF(OR($A279="",$B279="",NOT(AND(ISNUMBER(G279),N(G279)&gt;=18264,N(G279)&lt;=73050))),"n/a",SUMPRODUCT(((Movements!$B$2:$B$1001="Used"))*(Movements!$E$2:$E$1001=$A279)*(Movements!$C$2:$C$1001=$B279)*(Movements!$A$2:$A$1001&gt;$G279),Movements!$D$2:$D$1001)))</f>
        <v/>
      </c>
    </row>
    <row r="280" spans="1:16" x14ac:dyDescent="0.25">
      <c r="A280" s="12"/>
      <c r="B280" s="12"/>
      <c r="C280" s="18" t="str">
        <f>IF(COUNTA($A280:$B280,$D280:$G280)=0,"",IF(OR($B280="",SUMPRODUCT(--(Parts!$A$2:$A$201=$B280))=0),"n/a",INDEX(Parts!$B$2:$B$201,SUMPRODUCT(MAX((Parts!$A$2:$A$201=$B280)*(ROW(Parts!$A$2:$A$201)-MIN(ROW(Parts!$A$2:$A$201))+1))))))</f>
        <v/>
      </c>
      <c r="D280" s="19"/>
      <c r="E280" s="19"/>
      <c r="F280" s="19"/>
      <c r="G280" s="20"/>
      <c r="H280" s="15" t="str">
        <f>IF(COUNTA($A280:$B280,$D280:$G280)=0,"",IF(OR($A280="",$B280="",NOT(AND(ISNUMBER(G280),N(G280)&gt;=18264,N(G280)&lt;=73050))),"n/a",SUMPRODUCT(((Movements!$B$2:$B$1001="Used")+(Movements!$B$2:$B$1001="Transfer"))*(Movements!$E$2:$E$1001=$A280)*(Movements!$C$2:$C$1001=$B280)*(Movements!$A$2:$A$1001&gt;$G280),Movements!$D$2:$D$1001)))</f>
        <v/>
      </c>
      <c r="I280" s="15" t="str">
        <f>IF(COUNTA($A280:$B280,$D280:$G280)=0,"",IF(OR($A280="",$B280="",NOT(AND(ISNUMBER(G280),N(G280)&gt;=18264,N(G280)&lt;=73050))),"n/a",SUMPRODUCT(((Movements!$B$2:$B$1001="Restock")+(Movements!$B$2:$B$1001="Transfer"))*(Movements!$F$2:$F$1001=$A280)*(Movements!$C$2:$C$1001=$B280)*(Movements!$A$2:$A$1001&gt;$G280),Movements!$D$2:$D$1001)))</f>
        <v/>
      </c>
      <c r="J280" s="21" t="str">
        <f>IF(COUNTA($A280:$B280,$D280:$G280)=0,"",IF(OR(NOT(ISNUMBER($H280)),NOT(ISNUMBER($F280))),"n/a",$F280-$H280+$I280))</f>
        <v/>
      </c>
      <c r="K280" s="21" t="str">
        <f>IF(COUNTA($A280:$B280,$D280:$G280)=0,"",IF(OR(NOT(ISNUMBER($J280)),NOT(ISNUMBER($D280)),NOT(ISNUMBER($E280))),"n/a",IF($J280&lt;=$D280,$E280-$J280,0)))</f>
        <v/>
      </c>
      <c r="L280" s="16" t="str">
        <f>IF(COUNTA($A280:$B280,$D280:$G280)=0,"",IF(OR(NOT(ISNUMBER($J280)),NOT(ISNUMBER($D280)),NOT(ISNUMBER($E280))),"n/a",IF($J280&lt;0,"Check count",IF($J280&lt;=$D280,"Reorder",IF($J280&gt;$E280,"Over max","OK")))))</f>
        <v/>
      </c>
      <c r="M280" s="14" t="str">
        <f>IF(COUNTA($A280:$B280,$D280:$G280)=0,"",IF(OR($B280="",SUMPRODUCT(--(Parts!$A$2:$A$201=$B280))=0),"n/a",INDEX(Parts!$C$2:$C$201,SUMPRODUCT(MAX((Parts!$A$2:$A$201=$B280)*(ROW(Parts!$A$2:$A$201)-MIN(ROW(Parts!$A$2:$A$201))+1))))))</f>
        <v/>
      </c>
      <c r="N280" s="14" t="str">
        <f>IF(COUNTA($A280:$B280,$D280:$G280)=0,"",IF(AND(ISNUMBER($J280),ISNUMBER($M280)),$J280*$M280,"n/a"))</f>
        <v/>
      </c>
      <c r="O280" s="16" t="str">
        <f>IF(COUNTA($A280:$B280,$D280:$G280)=0,"",IF(OR($A280="",$B280="",SUMPRODUCT(--(Vans!$A$2:$A$51=$A280))=0,SUMPRODUCT(--(Parts!$A$2:$A$201=$B280))=0),"Check ID",IF(SUMPRODUCT(('Van Stock'!$A$2:$A$501=$A280)*('Van Stock'!$B$2:$B$501=$B280))&gt;1,"Duplicate line",IF(OR(NOT(AND(ISNUMBER(D280),N(D280)&gt;=0,N(D280)&lt;=10000,INT(N(D280))=N(D280))),NOT(AND(ISNUMBER(E280),N(E280)&gt;=0,N(E280)&lt;=10000,INT(N(E280))=N(E280))),N($D280)&gt;N($E280),NOT(AND(ISNUMBER(F280),N(F280)&gt;=0,N(F280)&lt;=100000,INT(N(F280))=N(F280))),NOT(AND(ISNUMBER(G280),N(G280)&gt;=18264,N(G280)&lt;=73050))),"Check inputs",IF(AND(ISNUMBER($J280),N($J280)&lt;0),"Check count","OK")))))</f>
        <v/>
      </c>
      <c r="P280" s="15" t="str">
        <f>IF(COUNTA($A280:$B280,$D280:$G280)=0,"",IF(OR($A280="",$B280="",NOT(AND(ISNUMBER(G280),N(G280)&gt;=18264,N(G280)&lt;=73050))),"n/a",SUMPRODUCT(((Movements!$B$2:$B$1001="Used"))*(Movements!$E$2:$E$1001=$A280)*(Movements!$C$2:$C$1001=$B280)*(Movements!$A$2:$A$1001&gt;$G280),Movements!$D$2:$D$1001)))</f>
        <v/>
      </c>
    </row>
    <row r="281" spans="1:16" x14ac:dyDescent="0.25">
      <c r="A281" s="12"/>
      <c r="B281" s="12"/>
      <c r="C281" s="18" t="str">
        <f>IF(COUNTA($A281:$B281,$D281:$G281)=0,"",IF(OR($B281="",SUMPRODUCT(--(Parts!$A$2:$A$201=$B281))=0),"n/a",INDEX(Parts!$B$2:$B$201,SUMPRODUCT(MAX((Parts!$A$2:$A$201=$B281)*(ROW(Parts!$A$2:$A$201)-MIN(ROW(Parts!$A$2:$A$201))+1))))))</f>
        <v/>
      </c>
      <c r="D281" s="19"/>
      <c r="E281" s="19"/>
      <c r="F281" s="19"/>
      <c r="G281" s="20"/>
      <c r="H281" s="15" t="str">
        <f>IF(COUNTA($A281:$B281,$D281:$G281)=0,"",IF(OR($A281="",$B281="",NOT(AND(ISNUMBER(G281),N(G281)&gt;=18264,N(G281)&lt;=73050))),"n/a",SUMPRODUCT(((Movements!$B$2:$B$1001="Used")+(Movements!$B$2:$B$1001="Transfer"))*(Movements!$E$2:$E$1001=$A281)*(Movements!$C$2:$C$1001=$B281)*(Movements!$A$2:$A$1001&gt;$G281),Movements!$D$2:$D$1001)))</f>
        <v/>
      </c>
      <c r="I281" s="15" t="str">
        <f>IF(COUNTA($A281:$B281,$D281:$G281)=0,"",IF(OR($A281="",$B281="",NOT(AND(ISNUMBER(G281),N(G281)&gt;=18264,N(G281)&lt;=73050))),"n/a",SUMPRODUCT(((Movements!$B$2:$B$1001="Restock")+(Movements!$B$2:$B$1001="Transfer"))*(Movements!$F$2:$F$1001=$A281)*(Movements!$C$2:$C$1001=$B281)*(Movements!$A$2:$A$1001&gt;$G281),Movements!$D$2:$D$1001)))</f>
        <v/>
      </c>
      <c r="J281" s="21" t="str">
        <f>IF(COUNTA($A281:$B281,$D281:$G281)=0,"",IF(OR(NOT(ISNUMBER($H281)),NOT(ISNUMBER($F281))),"n/a",$F281-$H281+$I281))</f>
        <v/>
      </c>
      <c r="K281" s="21" t="str">
        <f>IF(COUNTA($A281:$B281,$D281:$G281)=0,"",IF(OR(NOT(ISNUMBER($J281)),NOT(ISNUMBER($D281)),NOT(ISNUMBER($E281))),"n/a",IF($J281&lt;=$D281,$E281-$J281,0)))</f>
        <v/>
      </c>
      <c r="L281" s="16" t="str">
        <f>IF(COUNTA($A281:$B281,$D281:$G281)=0,"",IF(OR(NOT(ISNUMBER($J281)),NOT(ISNUMBER($D281)),NOT(ISNUMBER($E281))),"n/a",IF($J281&lt;0,"Check count",IF($J281&lt;=$D281,"Reorder",IF($J281&gt;$E281,"Over max","OK")))))</f>
        <v/>
      </c>
      <c r="M281" s="14" t="str">
        <f>IF(COUNTA($A281:$B281,$D281:$G281)=0,"",IF(OR($B281="",SUMPRODUCT(--(Parts!$A$2:$A$201=$B281))=0),"n/a",INDEX(Parts!$C$2:$C$201,SUMPRODUCT(MAX((Parts!$A$2:$A$201=$B281)*(ROW(Parts!$A$2:$A$201)-MIN(ROW(Parts!$A$2:$A$201))+1))))))</f>
        <v/>
      </c>
      <c r="N281" s="14" t="str">
        <f>IF(COUNTA($A281:$B281,$D281:$G281)=0,"",IF(AND(ISNUMBER($J281),ISNUMBER($M281)),$J281*$M281,"n/a"))</f>
        <v/>
      </c>
      <c r="O281" s="16" t="str">
        <f>IF(COUNTA($A281:$B281,$D281:$G281)=0,"",IF(OR($A281="",$B281="",SUMPRODUCT(--(Vans!$A$2:$A$51=$A281))=0,SUMPRODUCT(--(Parts!$A$2:$A$201=$B281))=0),"Check ID",IF(SUMPRODUCT(('Van Stock'!$A$2:$A$501=$A281)*('Van Stock'!$B$2:$B$501=$B281))&gt;1,"Duplicate line",IF(OR(NOT(AND(ISNUMBER(D281),N(D281)&gt;=0,N(D281)&lt;=10000,INT(N(D281))=N(D281))),NOT(AND(ISNUMBER(E281),N(E281)&gt;=0,N(E281)&lt;=10000,INT(N(E281))=N(E281))),N($D281)&gt;N($E281),NOT(AND(ISNUMBER(F281),N(F281)&gt;=0,N(F281)&lt;=100000,INT(N(F281))=N(F281))),NOT(AND(ISNUMBER(G281),N(G281)&gt;=18264,N(G281)&lt;=73050))),"Check inputs",IF(AND(ISNUMBER($J281),N($J281)&lt;0),"Check count","OK")))))</f>
        <v/>
      </c>
      <c r="P281" s="15" t="str">
        <f>IF(COUNTA($A281:$B281,$D281:$G281)=0,"",IF(OR($A281="",$B281="",NOT(AND(ISNUMBER(G281),N(G281)&gt;=18264,N(G281)&lt;=73050))),"n/a",SUMPRODUCT(((Movements!$B$2:$B$1001="Used"))*(Movements!$E$2:$E$1001=$A281)*(Movements!$C$2:$C$1001=$B281)*(Movements!$A$2:$A$1001&gt;$G281),Movements!$D$2:$D$1001)))</f>
        <v/>
      </c>
    </row>
    <row r="282" spans="1:16" x14ac:dyDescent="0.25">
      <c r="A282" s="12"/>
      <c r="B282" s="12"/>
      <c r="C282" s="18" t="str">
        <f>IF(COUNTA($A282:$B282,$D282:$G282)=0,"",IF(OR($B282="",SUMPRODUCT(--(Parts!$A$2:$A$201=$B282))=0),"n/a",INDEX(Parts!$B$2:$B$201,SUMPRODUCT(MAX((Parts!$A$2:$A$201=$B282)*(ROW(Parts!$A$2:$A$201)-MIN(ROW(Parts!$A$2:$A$201))+1))))))</f>
        <v/>
      </c>
      <c r="D282" s="19"/>
      <c r="E282" s="19"/>
      <c r="F282" s="19"/>
      <c r="G282" s="20"/>
      <c r="H282" s="15" t="str">
        <f>IF(COUNTA($A282:$B282,$D282:$G282)=0,"",IF(OR($A282="",$B282="",NOT(AND(ISNUMBER(G282),N(G282)&gt;=18264,N(G282)&lt;=73050))),"n/a",SUMPRODUCT(((Movements!$B$2:$B$1001="Used")+(Movements!$B$2:$B$1001="Transfer"))*(Movements!$E$2:$E$1001=$A282)*(Movements!$C$2:$C$1001=$B282)*(Movements!$A$2:$A$1001&gt;$G282),Movements!$D$2:$D$1001)))</f>
        <v/>
      </c>
      <c r="I282" s="15" t="str">
        <f>IF(COUNTA($A282:$B282,$D282:$G282)=0,"",IF(OR($A282="",$B282="",NOT(AND(ISNUMBER(G282),N(G282)&gt;=18264,N(G282)&lt;=73050))),"n/a",SUMPRODUCT(((Movements!$B$2:$B$1001="Restock")+(Movements!$B$2:$B$1001="Transfer"))*(Movements!$F$2:$F$1001=$A282)*(Movements!$C$2:$C$1001=$B282)*(Movements!$A$2:$A$1001&gt;$G282),Movements!$D$2:$D$1001)))</f>
        <v/>
      </c>
      <c r="J282" s="21" t="str">
        <f>IF(COUNTA($A282:$B282,$D282:$G282)=0,"",IF(OR(NOT(ISNUMBER($H282)),NOT(ISNUMBER($F282))),"n/a",$F282-$H282+$I282))</f>
        <v/>
      </c>
      <c r="K282" s="21" t="str">
        <f>IF(COUNTA($A282:$B282,$D282:$G282)=0,"",IF(OR(NOT(ISNUMBER($J282)),NOT(ISNUMBER($D282)),NOT(ISNUMBER($E282))),"n/a",IF($J282&lt;=$D282,$E282-$J282,0)))</f>
        <v/>
      </c>
      <c r="L282" s="16" t="str">
        <f>IF(COUNTA($A282:$B282,$D282:$G282)=0,"",IF(OR(NOT(ISNUMBER($J282)),NOT(ISNUMBER($D282)),NOT(ISNUMBER($E282))),"n/a",IF($J282&lt;0,"Check count",IF($J282&lt;=$D282,"Reorder",IF($J282&gt;$E282,"Over max","OK")))))</f>
        <v/>
      </c>
      <c r="M282" s="14" t="str">
        <f>IF(COUNTA($A282:$B282,$D282:$G282)=0,"",IF(OR($B282="",SUMPRODUCT(--(Parts!$A$2:$A$201=$B282))=0),"n/a",INDEX(Parts!$C$2:$C$201,SUMPRODUCT(MAX((Parts!$A$2:$A$201=$B282)*(ROW(Parts!$A$2:$A$201)-MIN(ROW(Parts!$A$2:$A$201))+1))))))</f>
        <v/>
      </c>
      <c r="N282" s="14" t="str">
        <f>IF(COUNTA($A282:$B282,$D282:$G282)=0,"",IF(AND(ISNUMBER($J282),ISNUMBER($M282)),$J282*$M282,"n/a"))</f>
        <v/>
      </c>
      <c r="O282" s="16" t="str">
        <f>IF(COUNTA($A282:$B282,$D282:$G282)=0,"",IF(OR($A282="",$B282="",SUMPRODUCT(--(Vans!$A$2:$A$51=$A282))=0,SUMPRODUCT(--(Parts!$A$2:$A$201=$B282))=0),"Check ID",IF(SUMPRODUCT(('Van Stock'!$A$2:$A$501=$A282)*('Van Stock'!$B$2:$B$501=$B282))&gt;1,"Duplicate line",IF(OR(NOT(AND(ISNUMBER(D282),N(D282)&gt;=0,N(D282)&lt;=10000,INT(N(D282))=N(D282))),NOT(AND(ISNUMBER(E282),N(E282)&gt;=0,N(E282)&lt;=10000,INT(N(E282))=N(E282))),N($D282)&gt;N($E282),NOT(AND(ISNUMBER(F282),N(F282)&gt;=0,N(F282)&lt;=100000,INT(N(F282))=N(F282))),NOT(AND(ISNUMBER(G282),N(G282)&gt;=18264,N(G282)&lt;=73050))),"Check inputs",IF(AND(ISNUMBER($J282),N($J282)&lt;0),"Check count","OK")))))</f>
        <v/>
      </c>
      <c r="P282" s="15" t="str">
        <f>IF(COUNTA($A282:$B282,$D282:$G282)=0,"",IF(OR($A282="",$B282="",NOT(AND(ISNUMBER(G282),N(G282)&gt;=18264,N(G282)&lt;=73050))),"n/a",SUMPRODUCT(((Movements!$B$2:$B$1001="Used"))*(Movements!$E$2:$E$1001=$A282)*(Movements!$C$2:$C$1001=$B282)*(Movements!$A$2:$A$1001&gt;$G282),Movements!$D$2:$D$1001)))</f>
        <v/>
      </c>
    </row>
    <row r="283" spans="1:16" x14ac:dyDescent="0.25">
      <c r="A283" s="12"/>
      <c r="B283" s="12"/>
      <c r="C283" s="18" t="str">
        <f>IF(COUNTA($A283:$B283,$D283:$G283)=0,"",IF(OR($B283="",SUMPRODUCT(--(Parts!$A$2:$A$201=$B283))=0),"n/a",INDEX(Parts!$B$2:$B$201,SUMPRODUCT(MAX((Parts!$A$2:$A$201=$B283)*(ROW(Parts!$A$2:$A$201)-MIN(ROW(Parts!$A$2:$A$201))+1))))))</f>
        <v/>
      </c>
      <c r="D283" s="19"/>
      <c r="E283" s="19"/>
      <c r="F283" s="19"/>
      <c r="G283" s="20"/>
      <c r="H283" s="15" t="str">
        <f>IF(COUNTA($A283:$B283,$D283:$G283)=0,"",IF(OR($A283="",$B283="",NOT(AND(ISNUMBER(G283),N(G283)&gt;=18264,N(G283)&lt;=73050))),"n/a",SUMPRODUCT(((Movements!$B$2:$B$1001="Used")+(Movements!$B$2:$B$1001="Transfer"))*(Movements!$E$2:$E$1001=$A283)*(Movements!$C$2:$C$1001=$B283)*(Movements!$A$2:$A$1001&gt;$G283),Movements!$D$2:$D$1001)))</f>
        <v/>
      </c>
      <c r="I283" s="15" t="str">
        <f>IF(COUNTA($A283:$B283,$D283:$G283)=0,"",IF(OR($A283="",$B283="",NOT(AND(ISNUMBER(G283),N(G283)&gt;=18264,N(G283)&lt;=73050))),"n/a",SUMPRODUCT(((Movements!$B$2:$B$1001="Restock")+(Movements!$B$2:$B$1001="Transfer"))*(Movements!$F$2:$F$1001=$A283)*(Movements!$C$2:$C$1001=$B283)*(Movements!$A$2:$A$1001&gt;$G283),Movements!$D$2:$D$1001)))</f>
        <v/>
      </c>
      <c r="J283" s="21" t="str">
        <f>IF(COUNTA($A283:$B283,$D283:$G283)=0,"",IF(OR(NOT(ISNUMBER($H283)),NOT(ISNUMBER($F283))),"n/a",$F283-$H283+$I283))</f>
        <v/>
      </c>
      <c r="K283" s="21" t="str">
        <f>IF(COUNTA($A283:$B283,$D283:$G283)=0,"",IF(OR(NOT(ISNUMBER($J283)),NOT(ISNUMBER($D283)),NOT(ISNUMBER($E283))),"n/a",IF($J283&lt;=$D283,$E283-$J283,0)))</f>
        <v/>
      </c>
      <c r="L283" s="16" t="str">
        <f>IF(COUNTA($A283:$B283,$D283:$G283)=0,"",IF(OR(NOT(ISNUMBER($J283)),NOT(ISNUMBER($D283)),NOT(ISNUMBER($E283))),"n/a",IF($J283&lt;0,"Check count",IF($J283&lt;=$D283,"Reorder",IF($J283&gt;$E283,"Over max","OK")))))</f>
        <v/>
      </c>
      <c r="M283" s="14" t="str">
        <f>IF(COUNTA($A283:$B283,$D283:$G283)=0,"",IF(OR($B283="",SUMPRODUCT(--(Parts!$A$2:$A$201=$B283))=0),"n/a",INDEX(Parts!$C$2:$C$201,SUMPRODUCT(MAX((Parts!$A$2:$A$201=$B283)*(ROW(Parts!$A$2:$A$201)-MIN(ROW(Parts!$A$2:$A$201))+1))))))</f>
        <v/>
      </c>
      <c r="N283" s="14" t="str">
        <f>IF(COUNTA($A283:$B283,$D283:$G283)=0,"",IF(AND(ISNUMBER($J283),ISNUMBER($M283)),$J283*$M283,"n/a"))</f>
        <v/>
      </c>
      <c r="O283" s="16" t="str">
        <f>IF(COUNTA($A283:$B283,$D283:$G283)=0,"",IF(OR($A283="",$B283="",SUMPRODUCT(--(Vans!$A$2:$A$51=$A283))=0,SUMPRODUCT(--(Parts!$A$2:$A$201=$B283))=0),"Check ID",IF(SUMPRODUCT(('Van Stock'!$A$2:$A$501=$A283)*('Van Stock'!$B$2:$B$501=$B283))&gt;1,"Duplicate line",IF(OR(NOT(AND(ISNUMBER(D283),N(D283)&gt;=0,N(D283)&lt;=10000,INT(N(D283))=N(D283))),NOT(AND(ISNUMBER(E283),N(E283)&gt;=0,N(E283)&lt;=10000,INT(N(E283))=N(E283))),N($D283)&gt;N($E283),NOT(AND(ISNUMBER(F283),N(F283)&gt;=0,N(F283)&lt;=100000,INT(N(F283))=N(F283))),NOT(AND(ISNUMBER(G283),N(G283)&gt;=18264,N(G283)&lt;=73050))),"Check inputs",IF(AND(ISNUMBER($J283),N($J283)&lt;0),"Check count","OK")))))</f>
        <v/>
      </c>
      <c r="P283" s="15" t="str">
        <f>IF(COUNTA($A283:$B283,$D283:$G283)=0,"",IF(OR($A283="",$B283="",NOT(AND(ISNUMBER(G283),N(G283)&gt;=18264,N(G283)&lt;=73050))),"n/a",SUMPRODUCT(((Movements!$B$2:$B$1001="Used"))*(Movements!$E$2:$E$1001=$A283)*(Movements!$C$2:$C$1001=$B283)*(Movements!$A$2:$A$1001&gt;$G283),Movements!$D$2:$D$1001)))</f>
        <v/>
      </c>
    </row>
    <row r="284" spans="1:16" x14ac:dyDescent="0.25">
      <c r="A284" s="12"/>
      <c r="B284" s="12"/>
      <c r="C284" s="18" t="str">
        <f>IF(COUNTA($A284:$B284,$D284:$G284)=0,"",IF(OR($B284="",SUMPRODUCT(--(Parts!$A$2:$A$201=$B284))=0),"n/a",INDEX(Parts!$B$2:$B$201,SUMPRODUCT(MAX((Parts!$A$2:$A$201=$B284)*(ROW(Parts!$A$2:$A$201)-MIN(ROW(Parts!$A$2:$A$201))+1))))))</f>
        <v/>
      </c>
      <c r="D284" s="19"/>
      <c r="E284" s="19"/>
      <c r="F284" s="19"/>
      <c r="G284" s="20"/>
      <c r="H284" s="15" t="str">
        <f>IF(COUNTA($A284:$B284,$D284:$G284)=0,"",IF(OR($A284="",$B284="",NOT(AND(ISNUMBER(G284),N(G284)&gt;=18264,N(G284)&lt;=73050))),"n/a",SUMPRODUCT(((Movements!$B$2:$B$1001="Used")+(Movements!$B$2:$B$1001="Transfer"))*(Movements!$E$2:$E$1001=$A284)*(Movements!$C$2:$C$1001=$B284)*(Movements!$A$2:$A$1001&gt;$G284),Movements!$D$2:$D$1001)))</f>
        <v/>
      </c>
      <c r="I284" s="15" t="str">
        <f>IF(COUNTA($A284:$B284,$D284:$G284)=0,"",IF(OR($A284="",$B284="",NOT(AND(ISNUMBER(G284),N(G284)&gt;=18264,N(G284)&lt;=73050))),"n/a",SUMPRODUCT(((Movements!$B$2:$B$1001="Restock")+(Movements!$B$2:$B$1001="Transfer"))*(Movements!$F$2:$F$1001=$A284)*(Movements!$C$2:$C$1001=$B284)*(Movements!$A$2:$A$1001&gt;$G284),Movements!$D$2:$D$1001)))</f>
        <v/>
      </c>
      <c r="J284" s="21" t="str">
        <f>IF(COUNTA($A284:$B284,$D284:$G284)=0,"",IF(OR(NOT(ISNUMBER($H284)),NOT(ISNUMBER($F284))),"n/a",$F284-$H284+$I284))</f>
        <v/>
      </c>
      <c r="K284" s="21" t="str">
        <f>IF(COUNTA($A284:$B284,$D284:$G284)=0,"",IF(OR(NOT(ISNUMBER($J284)),NOT(ISNUMBER($D284)),NOT(ISNUMBER($E284))),"n/a",IF($J284&lt;=$D284,$E284-$J284,0)))</f>
        <v/>
      </c>
      <c r="L284" s="16" t="str">
        <f>IF(COUNTA($A284:$B284,$D284:$G284)=0,"",IF(OR(NOT(ISNUMBER($J284)),NOT(ISNUMBER($D284)),NOT(ISNUMBER($E284))),"n/a",IF($J284&lt;0,"Check count",IF($J284&lt;=$D284,"Reorder",IF($J284&gt;$E284,"Over max","OK")))))</f>
        <v/>
      </c>
      <c r="M284" s="14" t="str">
        <f>IF(COUNTA($A284:$B284,$D284:$G284)=0,"",IF(OR($B284="",SUMPRODUCT(--(Parts!$A$2:$A$201=$B284))=0),"n/a",INDEX(Parts!$C$2:$C$201,SUMPRODUCT(MAX((Parts!$A$2:$A$201=$B284)*(ROW(Parts!$A$2:$A$201)-MIN(ROW(Parts!$A$2:$A$201))+1))))))</f>
        <v/>
      </c>
      <c r="N284" s="14" t="str">
        <f>IF(COUNTA($A284:$B284,$D284:$G284)=0,"",IF(AND(ISNUMBER($J284),ISNUMBER($M284)),$J284*$M284,"n/a"))</f>
        <v/>
      </c>
      <c r="O284" s="16" t="str">
        <f>IF(COUNTA($A284:$B284,$D284:$G284)=0,"",IF(OR($A284="",$B284="",SUMPRODUCT(--(Vans!$A$2:$A$51=$A284))=0,SUMPRODUCT(--(Parts!$A$2:$A$201=$B284))=0),"Check ID",IF(SUMPRODUCT(('Van Stock'!$A$2:$A$501=$A284)*('Van Stock'!$B$2:$B$501=$B284))&gt;1,"Duplicate line",IF(OR(NOT(AND(ISNUMBER(D284),N(D284)&gt;=0,N(D284)&lt;=10000,INT(N(D284))=N(D284))),NOT(AND(ISNUMBER(E284),N(E284)&gt;=0,N(E284)&lt;=10000,INT(N(E284))=N(E284))),N($D284)&gt;N($E284),NOT(AND(ISNUMBER(F284),N(F284)&gt;=0,N(F284)&lt;=100000,INT(N(F284))=N(F284))),NOT(AND(ISNUMBER(G284),N(G284)&gt;=18264,N(G284)&lt;=73050))),"Check inputs",IF(AND(ISNUMBER($J284),N($J284)&lt;0),"Check count","OK")))))</f>
        <v/>
      </c>
      <c r="P284" s="15" t="str">
        <f>IF(COUNTA($A284:$B284,$D284:$G284)=0,"",IF(OR($A284="",$B284="",NOT(AND(ISNUMBER(G284),N(G284)&gt;=18264,N(G284)&lt;=73050))),"n/a",SUMPRODUCT(((Movements!$B$2:$B$1001="Used"))*(Movements!$E$2:$E$1001=$A284)*(Movements!$C$2:$C$1001=$B284)*(Movements!$A$2:$A$1001&gt;$G284),Movements!$D$2:$D$1001)))</f>
        <v/>
      </c>
    </row>
    <row r="285" spans="1:16" x14ac:dyDescent="0.25">
      <c r="A285" s="12"/>
      <c r="B285" s="12"/>
      <c r="C285" s="18" t="str">
        <f>IF(COUNTA($A285:$B285,$D285:$G285)=0,"",IF(OR($B285="",SUMPRODUCT(--(Parts!$A$2:$A$201=$B285))=0),"n/a",INDEX(Parts!$B$2:$B$201,SUMPRODUCT(MAX((Parts!$A$2:$A$201=$B285)*(ROW(Parts!$A$2:$A$201)-MIN(ROW(Parts!$A$2:$A$201))+1))))))</f>
        <v/>
      </c>
      <c r="D285" s="19"/>
      <c r="E285" s="19"/>
      <c r="F285" s="19"/>
      <c r="G285" s="20"/>
      <c r="H285" s="15" t="str">
        <f>IF(COUNTA($A285:$B285,$D285:$G285)=0,"",IF(OR($A285="",$B285="",NOT(AND(ISNUMBER(G285),N(G285)&gt;=18264,N(G285)&lt;=73050))),"n/a",SUMPRODUCT(((Movements!$B$2:$B$1001="Used")+(Movements!$B$2:$B$1001="Transfer"))*(Movements!$E$2:$E$1001=$A285)*(Movements!$C$2:$C$1001=$B285)*(Movements!$A$2:$A$1001&gt;$G285),Movements!$D$2:$D$1001)))</f>
        <v/>
      </c>
      <c r="I285" s="15" t="str">
        <f>IF(COUNTA($A285:$B285,$D285:$G285)=0,"",IF(OR($A285="",$B285="",NOT(AND(ISNUMBER(G285),N(G285)&gt;=18264,N(G285)&lt;=73050))),"n/a",SUMPRODUCT(((Movements!$B$2:$B$1001="Restock")+(Movements!$B$2:$B$1001="Transfer"))*(Movements!$F$2:$F$1001=$A285)*(Movements!$C$2:$C$1001=$B285)*(Movements!$A$2:$A$1001&gt;$G285),Movements!$D$2:$D$1001)))</f>
        <v/>
      </c>
      <c r="J285" s="21" t="str">
        <f>IF(COUNTA($A285:$B285,$D285:$G285)=0,"",IF(OR(NOT(ISNUMBER($H285)),NOT(ISNUMBER($F285))),"n/a",$F285-$H285+$I285))</f>
        <v/>
      </c>
      <c r="K285" s="21" t="str">
        <f>IF(COUNTA($A285:$B285,$D285:$G285)=0,"",IF(OR(NOT(ISNUMBER($J285)),NOT(ISNUMBER($D285)),NOT(ISNUMBER($E285))),"n/a",IF($J285&lt;=$D285,$E285-$J285,0)))</f>
        <v/>
      </c>
      <c r="L285" s="16" t="str">
        <f>IF(COUNTA($A285:$B285,$D285:$G285)=0,"",IF(OR(NOT(ISNUMBER($J285)),NOT(ISNUMBER($D285)),NOT(ISNUMBER($E285))),"n/a",IF($J285&lt;0,"Check count",IF($J285&lt;=$D285,"Reorder",IF($J285&gt;$E285,"Over max","OK")))))</f>
        <v/>
      </c>
      <c r="M285" s="14" t="str">
        <f>IF(COUNTA($A285:$B285,$D285:$G285)=0,"",IF(OR($B285="",SUMPRODUCT(--(Parts!$A$2:$A$201=$B285))=0),"n/a",INDEX(Parts!$C$2:$C$201,SUMPRODUCT(MAX((Parts!$A$2:$A$201=$B285)*(ROW(Parts!$A$2:$A$201)-MIN(ROW(Parts!$A$2:$A$201))+1))))))</f>
        <v/>
      </c>
      <c r="N285" s="14" t="str">
        <f>IF(COUNTA($A285:$B285,$D285:$G285)=0,"",IF(AND(ISNUMBER($J285),ISNUMBER($M285)),$J285*$M285,"n/a"))</f>
        <v/>
      </c>
      <c r="O285" s="16" t="str">
        <f>IF(COUNTA($A285:$B285,$D285:$G285)=0,"",IF(OR($A285="",$B285="",SUMPRODUCT(--(Vans!$A$2:$A$51=$A285))=0,SUMPRODUCT(--(Parts!$A$2:$A$201=$B285))=0),"Check ID",IF(SUMPRODUCT(('Van Stock'!$A$2:$A$501=$A285)*('Van Stock'!$B$2:$B$501=$B285))&gt;1,"Duplicate line",IF(OR(NOT(AND(ISNUMBER(D285),N(D285)&gt;=0,N(D285)&lt;=10000,INT(N(D285))=N(D285))),NOT(AND(ISNUMBER(E285),N(E285)&gt;=0,N(E285)&lt;=10000,INT(N(E285))=N(E285))),N($D285)&gt;N($E285),NOT(AND(ISNUMBER(F285),N(F285)&gt;=0,N(F285)&lt;=100000,INT(N(F285))=N(F285))),NOT(AND(ISNUMBER(G285),N(G285)&gt;=18264,N(G285)&lt;=73050))),"Check inputs",IF(AND(ISNUMBER($J285),N($J285)&lt;0),"Check count","OK")))))</f>
        <v/>
      </c>
      <c r="P285" s="15" t="str">
        <f>IF(COUNTA($A285:$B285,$D285:$G285)=0,"",IF(OR($A285="",$B285="",NOT(AND(ISNUMBER(G285),N(G285)&gt;=18264,N(G285)&lt;=73050))),"n/a",SUMPRODUCT(((Movements!$B$2:$B$1001="Used"))*(Movements!$E$2:$E$1001=$A285)*(Movements!$C$2:$C$1001=$B285)*(Movements!$A$2:$A$1001&gt;$G285),Movements!$D$2:$D$1001)))</f>
        <v/>
      </c>
    </row>
    <row r="286" spans="1:16" x14ac:dyDescent="0.25">
      <c r="A286" s="12"/>
      <c r="B286" s="12"/>
      <c r="C286" s="18" t="str">
        <f>IF(COUNTA($A286:$B286,$D286:$G286)=0,"",IF(OR($B286="",SUMPRODUCT(--(Parts!$A$2:$A$201=$B286))=0),"n/a",INDEX(Parts!$B$2:$B$201,SUMPRODUCT(MAX((Parts!$A$2:$A$201=$B286)*(ROW(Parts!$A$2:$A$201)-MIN(ROW(Parts!$A$2:$A$201))+1))))))</f>
        <v/>
      </c>
      <c r="D286" s="19"/>
      <c r="E286" s="19"/>
      <c r="F286" s="19"/>
      <c r="G286" s="20"/>
      <c r="H286" s="15" t="str">
        <f>IF(COUNTA($A286:$B286,$D286:$G286)=0,"",IF(OR($A286="",$B286="",NOT(AND(ISNUMBER(G286),N(G286)&gt;=18264,N(G286)&lt;=73050))),"n/a",SUMPRODUCT(((Movements!$B$2:$B$1001="Used")+(Movements!$B$2:$B$1001="Transfer"))*(Movements!$E$2:$E$1001=$A286)*(Movements!$C$2:$C$1001=$B286)*(Movements!$A$2:$A$1001&gt;$G286),Movements!$D$2:$D$1001)))</f>
        <v/>
      </c>
      <c r="I286" s="15" t="str">
        <f>IF(COUNTA($A286:$B286,$D286:$G286)=0,"",IF(OR($A286="",$B286="",NOT(AND(ISNUMBER(G286),N(G286)&gt;=18264,N(G286)&lt;=73050))),"n/a",SUMPRODUCT(((Movements!$B$2:$B$1001="Restock")+(Movements!$B$2:$B$1001="Transfer"))*(Movements!$F$2:$F$1001=$A286)*(Movements!$C$2:$C$1001=$B286)*(Movements!$A$2:$A$1001&gt;$G286),Movements!$D$2:$D$1001)))</f>
        <v/>
      </c>
      <c r="J286" s="21" t="str">
        <f>IF(COUNTA($A286:$B286,$D286:$G286)=0,"",IF(OR(NOT(ISNUMBER($H286)),NOT(ISNUMBER($F286))),"n/a",$F286-$H286+$I286))</f>
        <v/>
      </c>
      <c r="K286" s="21" t="str">
        <f>IF(COUNTA($A286:$B286,$D286:$G286)=0,"",IF(OR(NOT(ISNUMBER($J286)),NOT(ISNUMBER($D286)),NOT(ISNUMBER($E286))),"n/a",IF($J286&lt;=$D286,$E286-$J286,0)))</f>
        <v/>
      </c>
      <c r="L286" s="16" t="str">
        <f>IF(COUNTA($A286:$B286,$D286:$G286)=0,"",IF(OR(NOT(ISNUMBER($J286)),NOT(ISNUMBER($D286)),NOT(ISNUMBER($E286))),"n/a",IF($J286&lt;0,"Check count",IF($J286&lt;=$D286,"Reorder",IF($J286&gt;$E286,"Over max","OK")))))</f>
        <v/>
      </c>
      <c r="M286" s="14" t="str">
        <f>IF(COUNTA($A286:$B286,$D286:$G286)=0,"",IF(OR($B286="",SUMPRODUCT(--(Parts!$A$2:$A$201=$B286))=0),"n/a",INDEX(Parts!$C$2:$C$201,SUMPRODUCT(MAX((Parts!$A$2:$A$201=$B286)*(ROW(Parts!$A$2:$A$201)-MIN(ROW(Parts!$A$2:$A$201))+1))))))</f>
        <v/>
      </c>
      <c r="N286" s="14" t="str">
        <f>IF(COUNTA($A286:$B286,$D286:$G286)=0,"",IF(AND(ISNUMBER($J286),ISNUMBER($M286)),$J286*$M286,"n/a"))</f>
        <v/>
      </c>
      <c r="O286" s="16" t="str">
        <f>IF(COUNTA($A286:$B286,$D286:$G286)=0,"",IF(OR($A286="",$B286="",SUMPRODUCT(--(Vans!$A$2:$A$51=$A286))=0,SUMPRODUCT(--(Parts!$A$2:$A$201=$B286))=0),"Check ID",IF(SUMPRODUCT(('Van Stock'!$A$2:$A$501=$A286)*('Van Stock'!$B$2:$B$501=$B286))&gt;1,"Duplicate line",IF(OR(NOT(AND(ISNUMBER(D286),N(D286)&gt;=0,N(D286)&lt;=10000,INT(N(D286))=N(D286))),NOT(AND(ISNUMBER(E286),N(E286)&gt;=0,N(E286)&lt;=10000,INT(N(E286))=N(E286))),N($D286)&gt;N($E286),NOT(AND(ISNUMBER(F286),N(F286)&gt;=0,N(F286)&lt;=100000,INT(N(F286))=N(F286))),NOT(AND(ISNUMBER(G286),N(G286)&gt;=18264,N(G286)&lt;=73050))),"Check inputs",IF(AND(ISNUMBER($J286),N($J286)&lt;0),"Check count","OK")))))</f>
        <v/>
      </c>
      <c r="P286" s="15" t="str">
        <f>IF(COUNTA($A286:$B286,$D286:$G286)=0,"",IF(OR($A286="",$B286="",NOT(AND(ISNUMBER(G286),N(G286)&gt;=18264,N(G286)&lt;=73050))),"n/a",SUMPRODUCT(((Movements!$B$2:$B$1001="Used"))*(Movements!$E$2:$E$1001=$A286)*(Movements!$C$2:$C$1001=$B286)*(Movements!$A$2:$A$1001&gt;$G286),Movements!$D$2:$D$1001)))</f>
        <v/>
      </c>
    </row>
    <row r="287" spans="1:16" x14ac:dyDescent="0.25">
      <c r="A287" s="12"/>
      <c r="B287" s="12"/>
      <c r="C287" s="18" t="str">
        <f>IF(COUNTA($A287:$B287,$D287:$G287)=0,"",IF(OR($B287="",SUMPRODUCT(--(Parts!$A$2:$A$201=$B287))=0),"n/a",INDEX(Parts!$B$2:$B$201,SUMPRODUCT(MAX((Parts!$A$2:$A$201=$B287)*(ROW(Parts!$A$2:$A$201)-MIN(ROW(Parts!$A$2:$A$201))+1))))))</f>
        <v/>
      </c>
      <c r="D287" s="19"/>
      <c r="E287" s="19"/>
      <c r="F287" s="19"/>
      <c r="G287" s="20"/>
      <c r="H287" s="15" t="str">
        <f>IF(COUNTA($A287:$B287,$D287:$G287)=0,"",IF(OR($A287="",$B287="",NOT(AND(ISNUMBER(G287),N(G287)&gt;=18264,N(G287)&lt;=73050))),"n/a",SUMPRODUCT(((Movements!$B$2:$B$1001="Used")+(Movements!$B$2:$B$1001="Transfer"))*(Movements!$E$2:$E$1001=$A287)*(Movements!$C$2:$C$1001=$B287)*(Movements!$A$2:$A$1001&gt;$G287),Movements!$D$2:$D$1001)))</f>
        <v/>
      </c>
      <c r="I287" s="15" t="str">
        <f>IF(COUNTA($A287:$B287,$D287:$G287)=0,"",IF(OR($A287="",$B287="",NOT(AND(ISNUMBER(G287),N(G287)&gt;=18264,N(G287)&lt;=73050))),"n/a",SUMPRODUCT(((Movements!$B$2:$B$1001="Restock")+(Movements!$B$2:$B$1001="Transfer"))*(Movements!$F$2:$F$1001=$A287)*(Movements!$C$2:$C$1001=$B287)*(Movements!$A$2:$A$1001&gt;$G287),Movements!$D$2:$D$1001)))</f>
        <v/>
      </c>
      <c r="J287" s="21" t="str">
        <f>IF(COUNTA($A287:$B287,$D287:$G287)=0,"",IF(OR(NOT(ISNUMBER($H287)),NOT(ISNUMBER($F287))),"n/a",$F287-$H287+$I287))</f>
        <v/>
      </c>
      <c r="K287" s="21" t="str">
        <f>IF(COUNTA($A287:$B287,$D287:$G287)=0,"",IF(OR(NOT(ISNUMBER($J287)),NOT(ISNUMBER($D287)),NOT(ISNUMBER($E287))),"n/a",IF($J287&lt;=$D287,$E287-$J287,0)))</f>
        <v/>
      </c>
      <c r="L287" s="16" t="str">
        <f>IF(COUNTA($A287:$B287,$D287:$G287)=0,"",IF(OR(NOT(ISNUMBER($J287)),NOT(ISNUMBER($D287)),NOT(ISNUMBER($E287))),"n/a",IF($J287&lt;0,"Check count",IF($J287&lt;=$D287,"Reorder",IF($J287&gt;$E287,"Over max","OK")))))</f>
        <v/>
      </c>
      <c r="M287" s="14" t="str">
        <f>IF(COUNTA($A287:$B287,$D287:$G287)=0,"",IF(OR($B287="",SUMPRODUCT(--(Parts!$A$2:$A$201=$B287))=0),"n/a",INDEX(Parts!$C$2:$C$201,SUMPRODUCT(MAX((Parts!$A$2:$A$201=$B287)*(ROW(Parts!$A$2:$A$201)-MIN(ROW(Parts!$A$2:$A$201))+1))))))</f>
        <v/>
      </c>
      <c r="N287" s="14" t="str">
        <f>IF(COUNTA($A287:$B287,$D287:$G287)=0,"",IF(AND(ISNUMBER($J287),ISNUMBER($M287)),$J287*$M287,"n/a"))</f>
        <v/>
      </c>
      <c r="O287" s="16" t="str">
        <f>IF(COUNTA($A287:$B287,$D287:$G287)=0,"",IF(OR($A287="",$B287="",SUMPRODUCT(--(Vans!$A$2:$A$51=$A287))=0,SUMPRODUCT(--(Parts!$A$2:$A$201=$B287))=0),"Check ID",IF(SUMPRODUCT(('Van Stock'!$A$2:$A$501=$A287)*('Van Stock'!$B$2:$B$501=$B287))&gt;1,"Duplicate line",IF(OR(NOT(AND(ISNUMBER(D287),N(D287)&gt;=0,N(D287)&lt;=10000,INT(N(D287))=N(D287))),NOT(AND(ISNUMBER(E287),N(E287)&gt;=0,N(E287)&lt;=10000,INT(N(E287))=N(E287))),N($D287)&gt;N($E287),NOT(AND(ISNUMBER(F287),N(F287)&gt;=0,N(F287)&lt;=100000,INT(N(F287))=N(F287))),NOT(AND(ISNUMBER(G287),N(G287)&gt;=18264,N(G287)&lt;=73050))),"Check inputs",IF(AND(ISNUMBER($J287),N($J287)&lt;0),"Check count","OK")))))</f>
        <v/>
      </c>
      <c r="P287" s="15" t="str">
        <f>IF(COUNTA($A287:$B287,$D287:$G287)=0,"",IF(OR($A287="",$B287="",NOT(AND(ISNUMBER(G287),N(G287)&gt;=18264,N(G287)&lt;=73050))),"n/a",SUMPRODUCT(((Movements!$B$2:$B$1001="Used"))*(Movements!$E$2:$E$1001=$A287)*(Movements!$C$2:$C$1001=$B287)*(Movements!$A$2:$A$1001&gt;$G287),Movements!$D$2:$D$1001)))</f>
        <v/>
      </c>
    </row>
    <row r="288" spans="1:16" x14ac:dyDescent="0.25">
      <c r="A288" s="12"/>
      <c r="B288" s="12"/>
      <c r="C288" s="18" t="str">
        <f>IF(COUNTA($A288:$B288,$D288:$G288)=0,"",IF(OR($B288="",SUMPRODUCT(--(Parts!$A$2:$A$201=$B288))=0),"n/a",INDEX(Parts!$B$2:$B$201,SUMPRODUCT(MAX((Parts!$A$2:$A$201=$B288)*(ROW(Parts!$A$2:$A$201)-MIN(ROW(Parts!$A$2:$A$201))+1))))))</f>
        <v/>
      </c>
      <c r="D288" s="19"/>
      <c r="E288" s="19"/>
      <c r="F288" s="19"/>
      <c r="G288" s="20"/>
      <c r="H288" s="15" t="str">
        <f>IF(COUNTA($A288:$B288,$D288:$G288)=0,"",IF(OR($A288="",$B288="",NOT(AND(ISNUMBER(G288),N(G288)&gt;=18264,N(G288)&lt;=73050))),"n/a",SUMPRODUCT(((Movements!$B$2:$B$1001="Used")+(Movements!$B$2:$B$1001="Transfer"))*(Movements!$E$2:$E$1001=$A288)*(Movements!$C$2:$C$1001=$B288)*(Movements!$A$2:$A$1001&gt;$G288),Movements!$D$2:$D$1001)))</f>
        <v/>
      </c>
      <c r="I288" s="15" t="str">
        <f>IF(COUNTA($A288:$B288,$D288:$G288)=0,"",IF(OR($A288="",$B288="",NOT(AND(ISNUMBER(G288),N(G288)&gt;=18264,N(G288)&lt;=73050))),"n/a",SUMPRODUCT(((Movements!$B$2:$B$1001="Restock")+(Movements!$B$2:$B$1001="Transfer"))*(Movements!$F$2:$F$1001=$A288)*(Movements!$C$2:$C$1001=$B288)*(Movements!$A$2:$A$1001&gt;$G288),Movements!$D$2:$D$1001)))</f>
        <v/>
      </c>
      <c r="J288" s="21" t="str">
        <f>IF(COUNTA($A288:$B288,$D288:$G288)=0,"",IF(OR(NOT(ISNUMBER($H288)),NOT(ISNUMBER($F288))),"n/a",$F288-$H288+$I288))</f>
        <v/>
      </c>
      <c r="K288" s="21" t="str">
        <f>IF(COUNTA($A288:$B288,$D288:$G288)=0,"",IF(OR(NOT(ISNUMBER($J288)),NOT(ISNUMBER($D288)),NOT(ISNUMBER($E288))),"n/a",IF($J288&lt;=$D288,$E288-$J288,0)))</f>
        <v/>
      </c>
      <c r="L288" s="16" t="str">
        <f>IF(COUNTA($A288:$B288,$D288:$G288)=0,"",IF(OR(NOT(ISNUMBER($J288)),NOT(ISNUMBER($D288)),NOT(ISNUMBER($E288))),"n/a",IF($J288&lt;0,"Check count",IF($J288&lt;=$D288,"Reorder",IF($J288&gt;$E288,"Over max","OK")))))</f>
        <v/>
      </c>
      <c r="M288" s="14" t="str">
        <f>IF(COUNTA($A288:$B288,$D288:$G288)=0,"",IF(OR($B288="",SUMPRODUCT(--(Parts!$A$2:$A$201=$B288))=0),"n/a",INDEX(Parts!$C$2:$C$201,SUMPRODUCT(MAX((Parts!$A$2:$A$201=$B288)*(ROW(Parts!$A$2:$A$201)-MIN(ROW(Parts!$A$2:$A$201))+1))))))</f>
        <v/>
      </c>
      <c r="N288" s="14" t="str">
        <f>IF(COUNTA($A288:$B288,$D288:$G288)=0,"",IF(AND(ISNUMBER($J288),ISNUMBER($M288)),$J288*$M288,"n/a"))</f>
        <v/>
      </c>
      <c r="O288" s="16" t="str">
        <f>IF(COUNTA($A288:$B288,$D288:$G288)=0,"",IF(OR($A288="",$B288="",SUMPRODUCT(--(Vans!$A$2:$A$51=$A288))=0,SUMPRODUCT(--(Parts!$A$2:$A$201=$B288))=0),"Check ID",IF(SUMPRODUCT(('Van Stock'!$A$2:$A$501=$A288)*('Van Stock'!$B$2:$B$501=$B288))&gt;1,"Duplicate line",IF(OR(NOT(AND(ISNUMBER(D288),N(D288)&gt;=0,N(D288)&lt;=10000,INT(N(D288))=N(D288))),NOT(AND(ISNUMBER(E288),N(E288)&gt;=0,N(E288)&lt;=10000,INT(N(E288))=N(E288))),N($D288)&gt;N($E288),NOT(AND(ISNUMBER(F288),N(F288)&gt;=0,N(F288)&lt;=100000,INT(N(F288))=N(F288))),NOT(AND(ISNUMBER(G288),N(G288)&gt;=18264,N(G288)&lt;=73050))),"Check inputs",IF(AND(ISNUMBER($J288),N($J288)&lt;0),"Check count","OK")))))</f>
        <v/>
      </c>
      <c r="P288" s="15" t="str">
        <f>IF(COUNTA($A288:$B288,$D288:$G288)=0,"",IF(OR($A288="",$B288="",NOT(AND(ISNUMBER(G288),N(G288)&gt;=18264,N(G288)&lt;=73050))),"n/a",SUMPRODUCT(((Movements!$B$2:$B$1001="Used"))*(Movements!$E$2:$E$1001=$A288)*(Movements!$C$2:$C$1001=$B288)*(Movements!$A$2:$A$1001&gt;$G288),Movements!$D$2:$D$1001)))</f>
        <v/>
      </c>
    </row>
    <row r="289" spans="1:16" x14ac:dyDescent="0.25">
      <c r="A289" s="12"/>
      <c r="B289" s="12"/>
      <c r="C289" s="18" t="str">
        <f>IF(COUNTA($A289:$B289,$D289:$G289)=0,"",IF(OR($B289="",SUMPRODUCT(--(Parts!$A$2:$A$201=$B289))=0),"n/a",INDEX(Parts!$B$2:$B$201,SUMPRODUCT(MAX((Parts!$A$2:$A$201=$B289)*(ROW(Parts!$A$2:$A$201)-MIN(ROW(Parts!$A$2:$A$201))+1))))))</f>
        <v/>
      </c>
      <c r="D289" s="19"/>
      <c r="E289" s="19"/>
      <c r="F289" s="19"/>
      <c r="G289" s="20"/>
      <c r="H289" s="15" t="str">
        <f>IF(COUNTA($A289:$B289,$D289:$G289)=0,"",IF(OR($A289="",$B289="",NOT(AND(ISNUMBER(G289),N(G289)&gt;=18264,N(G289)&lt;=73050))),"n/a",SUMPRODUCT(((Movements!$B$2:$B$1001="Used")+(Movements!$B$2:$B$1001="Transfer"))*(Movements!$E$2:$E$1001=$A289)*(Movements!$C$2:$C$1001=$B289)*(Movements!$A$2:$A$1001&gt;$G289),Movements!$D$2:$D$1001)))</f>
        <v/>
      </c>
      <c r="I289" s="15" t="str">
        <f>IF(COUNTA($A289:$B289,$D289:$G289)=0,"",IF(OR($A289="",$B289="",NOT(AND(ISNUMBER(G289),N(G289)&gt;=18264,N(G289)&lt;=73050))),"n/a",SUMPRODUCT(((Movements!$B$2:$B$1001="Restock")+(Movements!$B$2:$B$1001="Transfer"))*(Movements!$F$2:$F$1001=$A289)*(Movements!$C$2:$C$1001=$B289)*(Movements!$A$2:$A$1001&gt;$G289),Movements!$D$2:$D$1001)))</f>
        <v/>
      </c>
      <c r="J289" s="21" t="str">
        <f>IF(COUNTA($A289:$B289,$D289:$G289)=0,"",IF(OR(NOT(ISNUMBER($H289)),NOT(ISNUMBER($F289))),"n/a",$F289-$H289+$I289))</f>
        <v/>
      </c>
      <c r="K289" s="21" t="str">
        <f>IF(COUNTA($A289:$B289,$D289:$G289)=0,"",IF(OR(NOT(ISNUMBER($J289)),NOT(ISNUMBER($D289)),NOT(ISNUMBER($E289))),"n/a",IF($J289&lt;=$D289,$E289-$J289,0)))</f>
        <v/>
      </c>
      <c r="L289" s="16" t="str">
        <f>IF(COUNTA($A289:$B289,$D289:$G289)=0,"",IF(OR(NOT(ISNUMBER($J289)),NOT(ISNUMBER($D289)),NOT(ISNUMBER($E289))),"n/a",IF($J289&lt;0,"Check count",IF($J289&lt;=$D289,"Reorder",IF($J289&gt;$E289,"Over max","OK")))))</f>
        <v/>
      </c>
      <c r="M289" s="14" t="str">
        <f>IF(COUNTA($A289:$B289,$D289:$G289)=0,"",IF(OR($B289="",SUMPRODUCT(--(Parts!$A$2:$A$201=$B289))=0),"n/a",INDEX(Parts!$C$2:$C$201,SUMPRODUCT(MAX((Parts!$A$2:$A$201=$B289)*(ROW(Parts!$A$2:$A$201)-MIN(ROW(Parts!$A$2:$A$201))+1))))))</f>
        <v/>
      </c>
      <c r="N289" s="14" t="str">
        <f>IF(COUNTA($A289:$B289,$D289:$G289)=0,"",IF(AND(ISNUMBER($J289),ISNUMBER($M289)),$J289*$M289,"n/a"))</f>
        <v/>
      </c>
      <c r="O289" s="16" t="str">
        <f>IF(COUNTA($A289:$B289,$D289:$G289)=0,"",IF(OR($A289="",$B289="",SUMPRODUCT(--(Vans!$A$2:$A$51=$A289))=0,SUMPRODUCT(--(Parts!$A$2:$A$201=$B289))=0),"Check ID",IF(SUMPRODUCT(('Van Stock'!$A$2:$A$501=$A289)*('Van Stock'!$B$2:$B$501=$B289))&gt;1,"Duplicate line",IF(OR(NOT(AND(ISNUMBER(D289),N(D289)&gt;=0,N(D289)&lt;=10000,INT(N(D289))=N(D289))),NOT(AND(ISNUMBER(E289),N(E289)&gt;=0,N(E289)&lt;=10000,INT(N(E289))=N(E289))),N($D289)&gt;N($E289),NOT(AND(ISNUMBER(F289),N(F289)&gt;=0,N(F289)&lt;=100000,INT(N(F289))=N(F289))),NOT(AND(ISNUMBER(G289),N(G289)&gt;=18264,N(G289)&lt;=73050))),"Check inputs",IF(AND(ISNUMBER($J289),N($J289)&lt;0),"Check count","OK")))))</f>
        <v/>
      </c>
      <c r="P289" s="15" t="str">
        <f>IF(COUNTA($A289:$B289,$D289:$G289)=0,"",IF(OR($A289="",$B289="",NOT(AND(ISNUMBER(G289),N(G289)&gt;=18264,N(G289)&lt;=73050))),"n/a",SUMPRODUCT(((Movements!$B$2:$B$1001="Used"))*(Movements!$E$2:$E$1001=$A289)*(Movements!$C$2:$C$1001=$B289)*(Movements!$A$2:$A$1001&gt;$G289),Movements!$D$2:$D$1001)))</f>
        <v/>
      </c>
    </row>
    <row r="290" spans="1:16" x14ac:dyDescent="0.25">
      <c r="A290" s="12"/>
      <c r="B290" s="12"/>
      <c r="C290" s="18" t="str">
        <f>IF(COUNTA($A290:$B290,$D290:$G290)=0,"",IF(OR($B290="",SUMPRODUCT(--(Parts!$A$2:$A$201=$B290))=0),"n/a",INDEX(Parts!$B$2:$B$201,SUMPRODUCT(MAX((Parts!$A$2:$A$201=$B290)*(ROW(Parts!$A$2:$A$201)-MIN(ROW(Parts!$A$2:$A$201))+1))))))</f>
        <v/>
      </c>
      <c r="D290" s="19"/>
      <c r="E290" s="19"/>
      <c r="F290" s="19"/>
      <c r="G290" s="20"/>
      <c r="H290" s="15" t="str">
        <f>IF(COUNTA($A290:$B290,$D290:$G290)=0,"",IF(OR($A290="",$B290="",NOT(AND(ISNUMBER(G290),N(G290)&gt;=18264,N(G290)&lt;=73050))),"n/a",SUMPRODUCT(((Movements!$B$2:$B$1001="Used")+(Movements!$B$2:$B$1001="Transfer"))*(Movements!$E$2:$E$1001=$A290)*(Movements!$C$2:$C$1001=$B290)*(Movements!$A$2:$A$1001&gt;$G290),Movements!$D$2:$D$1001)))</f>
        <v/>
      </c>
      <c r="I290" s="15" t="str">
        <f>IF(COUNTA($A290:$B290,$D290:$G290)=0,"",IF(OR($A290="",$B290="",NOT(AND(ISNUMBER(G290),N(G290)&gt;=18264,N(G290)&lt;=73050))),"n/a",SUMPRODUCT(((Movements!$B$2:$B$1001="Restock")+(Movements!$B$2:$B$1001="Transfer"))*(Movements!$F$2:$F$1001=$A290)*(Movements!$C$2:$C$1001=$B290)*(Movements!$A$2:$A$1001&gt;$G290),Movements!$D$2:$D$1001)))</f>
        <v/>
      </c>
      <c r="J290" s="21" t="str">
        <f>IF(COUNTA($A290:$B290,$D290:$G290)=0,"",IF(OR(NOT(ISNUMBER($H290)),NOT(ISNUMBER($F290))),"n/a",$F290-$H290+$I290))</f>
        <v/>
      </c>
      <c r="K290" s="21" t="str">
        <f>IF(COUNTA($A290:$B290,$D290:$G290)=0,"",IF(OR(NOT(ISNUMBER($J290)),NOT(ISNUMBER($D290)),NOT(ISNUMBER($E290))),"n/a",IF($J290&lt;=$D290,$E290-$J290,0)))</f>
        <v/>
      </c>
      <c r="L290" s="16" t="str">
        <f>IF(COUNTA($A290:$B290,$D290:$G290)=0,"",IF(OR(NOT(ISNUMBER($J290)),NOT(ISNUMBER($D290)),NOT(ISNUMBER($E290))),"n/a",IF($J290&lt;0,"Check count",IF($J290&lt;=$D290,"Reorder",IF($J290&gt;$E290,"Over max","OK")))))</f>
        <v/>
      </c>
      <c r="M290" s="14" t="str">
        <f>IF(COUNTA($A290:$B290,$D290:$G290)=0,"",IF(OR($B290="",SUMPRODUCT(--(Parts!$A$2:$A$201=$B290))=0),"n/a",INDEX(Parts!$C$2:$C$201,SUMPRODUCT(MAX((Parts!$A$2:$A$201=$B290)*(ROW(Parts!$A$2:$A$201)-MIN(ROW(Parts!$A$2:$A$201))+1))))))</f>
        <v/>
      </c>
      <c r="N290" s="14" t="str">
        <f>IF(COUNTA($A290:$B290,$D290:$G290)=0,"",IF(AND(ISNUMBER($J290),ISNUMBER($M290)),$J290*$M290,"n/a"))</f>
        <v/>
      </c>
      <c r="O290" s="16" t="str">
        <f>IF(COUNTA($A290:$B290,$D290:$G290)=0,"",IF(OR($A290="",$B290="",SUMPRODUCT(--(Vans!$A$2:$A$51=$A290))=0,SUMPRODUCT(--(Parts!$A$2:$A$201=$B290))=0),"Check ID",IF(SUMPRODUCT(('Van Stock'!$A$2:$A$501=$A290)*('Van Stock'!$B$2:$B$501=$B290))&gt;1,"Duplicate line",IF(OR(NOT(AND(ISNUMBER(D290),N(D290)&gt;=0,N(D290)&lt;=10000,INT(N(D290))=N(D290))),NOT(AND(ISNUMBER(E290),N(E290)&gt;=0,N(E290)&lt;=10000,INT(N(E290))=N(E290))),N($D290)&gt;N($E290),NOT(AND(ISNUMBER(F290),N(F290)&gt;=0,N(F290)&lt;=100000,INT(N(F290))=N(F290))),NOT(AND(ISNUMBER(G290),N(G290)&gt;=18264,N(G290)&lt;=73050))),"Check inputs",IF(AND(ISNUMBER($J290),N($J290)&lt;0),"Check count","OK")))))</f>
        <v/>
      </c>
      <c r="P290" s="15" t="str">
        <f>IF(COUNTA($A290:$B290,$D290:$G290)=0,"",IF(OR($A290="",$B290="",NOT(AND(ISNUMBER(G290),N(G290)&gt;=18264,N(G290)&lt;=73050))),"n/a",SUMPRODUCT(((Movements!$B$2:$B$1001="Used"))*(Movements!$E$2:$E$1001=$A290)*(Movements!$C$2:$C$1001=$B290)*(Movements!$A$2:$A$1001&gt;$G290),Movements!$D$2:$D$1001)))</f>
        <v/>
      </c>
    </row>
    <row r="291" spans="1:16" x14ac:dyDescent="0.25">
      <c r="A291" s="12"/>
      <c r="B291" s="12"/>
      <c r="C291" s="18" t="str">
        <f>IF(COUNTA($A291:$B291,$D291:$G291)=0,"",IF(OR($B291="",SUMPRODUCT(--(Parts!$A$2:$A$201=$B291))=0),"n/a",INDEX(Parts!$B$2:$B$201,SUMPRODUCT(MAX((Parts!$A$2:$A$201=$B291)*(ROW(Parts!$A$2:$A$201)-MIN(ROW(Parts!$A$2:$A$201))+1))))))</f>
        <v/>
      </c>
      <c r="D291" s="19"/>
      <c r="E291" s="19"/>
      <c r="F291" s="19"/>
      <c r="G291" s="20"/>
      <c r="H291" s="15" t="str">
        <f>IF(COUNTA($A291:$B291,$D291:$G291)=0,"",IF(OR($A291="",$B291="",NOT(AND(ISNUMBER(G291),N(G291)&gt;=18264,N(G291)&lt;=73050))),"n/a",SUMPRODUCT(((Movements!$B$2:$B$1001="Used")+(Movements!$B$2:$B$1001="Transfer"))*(Movements!$E$2:$E$1001=$A291)*(Movements!$C$2:$C$1001=$B291)*(Movements!$A$2:$A$1001&gt;$G291),Movements!$D$2:$D$1001)))</f>
        <v/>
      </c>
      <c r="I291" s="15" t="str">
        <f>IF(COUNTA($A291:$B291,$D291:$G291)=0,"",IF(OR($A291="",$B291="",NOT(AND(ISNUMBER(G291),N(G291)&gt;=18264,N(G291)&lt;=73050))),"n/a",SUMPRODUCT(((Movements!$B$2:$B$1001="Restock")+(Movements!$B$2:$B$1001="Transfer"))*(Movements!$F$2:$F$1001=$A291)*(Movements!$C$2:$C$1001=$B291)*(Movements!$A$2:$A$1001&gt;$G291),Movements!$D$2:$D$1001)))</f>
        <v/>
      </c>
      <c r="J291" s="21" t="str">
        <f>IF(COUNTA($A291:$B291,$D291:$G291)=0,"",IF(OR(NOT(ISNUMBER($H291)),NOT(ISNUMBER($F291))),"n/a",$F291-$H291+$I291))</f>
        <v/>
      </c>
      <c r="K291" s="21" t="str">
        <f>IF(COUNTA($A291:$B291,$D291:$G291)=0,"",IF(OR(NOT(ISNUMBER($J291)),NOT(ISNUMBER($D291)),NOT(ISNUMBER($E291))),"n/a",IF($J291&lt;=$D291,$E291-$J291,0)))</f>
        <v/>
      </c>
      <c r="L291" s="16" t="str">
        <f>IF(COUNTA($A291:$B291,$D291:$G291)=0,"",IF(OR(NOT(ISNUMBER($J291)),NOT(ISNUMBER($D291)),NOT(ISNUMBER($E291))),"n/a",IF($J291&lt;0,"Check count",IF($J291&lt;=$D291,"Reorder",IF($J291&gt;$E291,"Over max","OK")))))</f>
        <v/>
      </c>
      <c r="M291" s="14" t="str">
        <f>IF(COUNTA($A291:$B291,$D291:$G291)=0,"",IF(OR($B291="",SUMPRODUCT(--(Parts!$A$2:$A$201=$B291))=0),"n/a",INDEX(Parts!$C$2:$C$201,SUMPRODUCT(MAX((Parts!$A$2:$A$201=$B291)*(ROW(Parts!$A$2:$A$201)-MIN(ROW(Parts!$A$2:$A$201))+1))))))</f>
        <v/>
      </c>
      <c r="N291" s="14" t="str">
        <f>IF(COUNTA($A291:$B291,$D291:$G291)=0,"",IF(AND(ISNUMBER($J291),ISNUMBER($M291)),$J291*$M291,"n/a"))</f>
        <v/>
      </c>
      <c r="O291" s="16" t="str">
        <f>IF(COUNTA($A291:$B291,$D291:$G291)=0,"",IF(OR($A291="",$B291="",SUMPRODUCT(--(Vans!$A$2:$A$51=$A291))=0,SUMPRODUCT(--(Parts!$A$2:$A$201=$B291))=0),"Check ID",IF(SUMPRODUCT(('Van Stock'!$A$2:$A$501=$A291)*('Van Stock'!$B$2:$B$501=$B291))&gt;1,"Duplicate line",IF(OR(NOT(AND(ISNUMBER(D291),N(D291)&gt;=0,N(D291)&lt;=10000,INT(N(D291))=N(D291))),NOT(AND(ISNUMBER(E291),N(E291)&gt;=0,N(E291)&lt;=10000,INT(N(E291))=N(E291))),N($D291)&gt;N($E291),NOT(AND(ISNUMBER(F291),N(F291)&gt;=0,N(F291)&lt;=100000,INT(N(F291))=N(F291))),NOT(AND(ISNUMBER(G291),N(G291)&gt;=18264,N(G291)&lt;=73050))),"Check inputs",IF(AND(ISNUMBER($J291),N($J291)&lt;0),"Check count","OK")))))</f>
        <v/>
      </c>
      <c r="P291" s="15" t="str">
        <f>IF(COUNTA($A291:$B291,$D291:$G291)=0,"",IF(OR($A291="",$B291="",NOT(AND(ISNUMBER(G291),N(G291)&gt;=18264,N(G291)&lt;=73050))),"n/a",SUMPRODUCT(((Movements!$B$2:$B$1001="Used"))*(Movements!$E$2:$E$1001=$A291)*(Movements!$C$2:$C$1001=$B291)*(Movements!$A$2:$A$1001&gt;$G291),Movements!$D$2:$D$1001)))</f>
        <v/>
      </c>
    </row>
    <row r="292" spans="1:16" x14ac:dyDescent="0.25">
      <c r="A292" s="12"/>
      <c r="B292" s="12"/>
      <c r="C292" s="18" t="str">
        <f>IF(COUNTA($A292:$B292,$D292:$G292)=0,"",IF(OR($B292="",SUMPRODUCT(--(Parts!$A$2:$A$201=$B292))=0),"n/a",INDEX(Parts!$B$2:$B$201,SUMPRODUCT(MAX((Parts!$A$2:$A$201=$B292)*(ROW(Parts!$A$2:$A$201)-MIN(ROW(Parts!$A$2:$A$201))+1))))))</f>
        <v/>
      </c>
      <c r="D292" s="19"/>
      <c r="E292" s="19"/>
      <c r="F292" s="19"/>
      <c r="G292" s="20"/>
      <c r="H292" s="15" t="str">
        <f>IF(COUNTA($A292:$B292,$D292:$G292)=0,"",IF(OR($A292="",$B292="",NOT(AND(ISNUMBER(G292),N(G292)&gt;=18264,N(G292)&lt;=73050))),"n/a",SUMPRODUCT(((Movements!$B$2:$B$1001="Used")+(Movements!$B$2:$B$1001="Transfer"))*(Movements!$E$2:$E$1001=$A292)*(Movements!$C$2:$C$1001=$B292)*(Movements!$A$2:$A$1001&gt;$G292),Movements!$D$2:$D$1001)))</f>
        <v/>
      </c>
      <c r="I292" s="15" t="str">
        <f>IF(COUNTA($A292:$B292,$D292:$G292)=0,"",IF(OR($A292="",$B292="",NOT(AND(ISNUMBER(G292),N(G292)&gt;=18264,N(G292)&lt;=73050))),"n/a",SUMPRODUCT(((Movements!$B$2:$B$1001="Restock")+(Movements!$B$2:$B$1001="Transfer"))*(Movements!$F$2:$F$1001=$A292)*(Movements!$C$2:$C$1001=$B292)*(Movements!$A$2:$A$1001&gt;$G292),Movements!$D$2:$D$1001)))</f>
        <v/>
      </c>
      <c r="J292" s="21" t="str">
        <f>IF(COUNTA($A292:$B292,$D292:$G292)=0,"",IF(OR(NOT(ISNUMBER($H292)),NOT(ISNUMBER($F292))),"n/a",$F292-$H292+$I292))</f>
        <v/>
      </c>
      <c r="K292" s="21" t="str">
        <f>IF(COUNTA($A292:$B292,$D292:$G292)=0,"",IF(OR(NOT(ISNUMBER($J292)),NOT(ISNUMBER($D292)),NOT(ISNUMBER($E292))),"n/a",IF($J292&lt;=$D292,$E292-$J292,0)))</f>
        <v/>
      </c>
      <c r="L292" s="16" t="str">
        <f>IF(COUNTA($A292:$B292,$D292:$G292)=0,"",IF(OR(NOT(ISNUMBER($J292)),NOT(ISNUMBER($D292)),NOT(ISNUMBER($E292))),"n/a",IF($J292&lt;0,"Check count",IF($J292&lt;=$D292,"Reorder",IF($J292&gt;$E292,"Over max","OK")))))</f>
        <v/>
      </c>
      <c r="M292" s="14" t="str">
        <f>IF(COUNTA($A292:$B292,$D292:$G292)=0,"",IF(OR($B292="",SUMPRODUCT(--(Parts!$A$2:$A$201=$B292))=0),"n/a",INDEX(Parts!$C$2:$C$201,SUMPRODUCT(MAX((Parts!$A$2:$A$201=$B292)*(ROW(Parts!$A$2:$A$201)-MIN(ROW(Parts!$A$2:$A$201))+1))))))</f>
        <v/>
      </c>
      <c r="N292" s="14" t="str">
        <f>IF(COUNTA($A292:$B292,$D292:$G292)=0,"",IF(AND(ISNUMBER($J292),ISNUMBER($M292)),$J292*$M292,"n/a"))</f>
        <v/>
      </c>
      <c r="O292" s="16" t="str">
        <f>IF(COUNTA($A292:$B292,$D292:$G292)=0,"",IF(OR($A292="",$B292="",SUMPRODUCT(--(Vans!$A$2:$A$51=$A292))=0,SUMPRODUCT(--(Parts!$A$2:$A$201=$B292))=0),"Check ID",IF(SUMPRODUCT(('Van Stock'!$A$2:$A$501=$A292)*('Van Stock'!$B$2:$B$501=$B292))&gt;1,"Duplicate line",IF(OR(NOT(AND(ISNUMBER(D292),N(D292)&gt;=0,N(D292)&lt;=10000,INT(N(D292))=N(D292))),NOT(AND(ISNUMBER(E292),N(E292)&gt;=0,N(E292)&lt;=10000,INT(N(E292))=N(E292))),N($D292)&gt;N($E292),NOT(AND(ISNUMBER(F292),N(F292)&gt;=0,N(F292)&lt;=100000,INT(N(F292))=N(F292))),NOT(AND(ISNUMBER(G292),N(G292)&gt;=18264,N(G292)&lt;=73050))),"Check inputs",IF(AND(ISNUMBER($J292),N($J292)&lt;0),"Check count","OK")))))</f>
        <v/>
      </c>
      <c r="P292" s="15" t="str">
        <f>IF(COUNTA($A292:$B292,$D292:$G292)=0,"",IF(OR($A292="",$B292="",NOT(AND(ISNUMBER(G292),N(G292)&gt;=18264,N(G292)&lt;=73050))),"n/a",SUMPRODUCT(((Movements!$B$2:$B$1001="Used"))*(Movements!$E$2:$E$1001=$A292)*(Movements!$C$2:$C$1001=$B292)*(Movements!$A$2:$A$1001&gt;$G292),Movements!$D$2:$D$1001)))</f>
        <v/>
      </c>
    </row>
    <row r="293" spans="1:16" x14ac:dyDescent="0.25">
      <c r="A293" s="12"/>
      <c r="B293" s="12"/>
      <c r="C293" s="18" t="str">
        <f>IF(COUNTA($A293:$B293,$D293:$G293)=0,"",IF(OR($B293="",SUMPRODUCT(--(Parts!$A$2:$A$201=$B293))=0),"n/a",INDEX(Parts!$B$2:$B$201,SUMPRODUCT(MAX((Parts!$A$2:$A$201=$B293)*(ROW(Parts!$A$2:$A$201)-MIN(ROW(Parts!$A$2:$A$201))+1))))))</f>
        <v/>
      </c>
      <c r="D293" s="19"/>
      <c r="E293" s="19"/>
      <c r="F293" s="19"/>
      <c r="G293" s="20"/>
      <c r="H293" s="15" t="str">
        <f>IF(COUNTA($A293:$B293,$D293:$G293)=0,"",IF(OR($A293="",$B293="",NOT(AND(ISNUMBER(G293),N(G293)&gt;=18264,N(G293)&lt;=73050))),"n/a",SUMPRODUCT(((Movements!$B$2:$B$1001="Used")+(Movements!$B$2:$B$1001="Transfer"))*(Movements!$E$2:$E$1001=$A293)*(Movements!$C$2:$C$1001=$B293)*(Movements!$A$2:$A$1001&gt;$G293),Movements!$D$2:$D$1001)))</f>
        <v/>
      </c>
      <c r="I293" s="15" t="str">
        <f>IF(COUNTA($A293:$B293,$D293:$G293)=0,"",IF(OR($A293="",$B293="",NOT(AND(ISNUMBER(G293),N(G293)&gt;=18264,N(G293)&lt;=73050))),"n/a",SUMPRODUCT(((Movements!$B$2:$B$1001="Restock")+(Movements!$B$2:$B$1001="Transfer"))*(Movements!$F$2:$F$1001=$A293)*(Movements!$C$2:$C$1001=$B293)*(Movements!$A$2:$A$1001&gt;$G293),Movements!$D$2:$D$1001)))</f>
        <v/>
      </c>
      <c r="J293" s="21" t="str">
        <f>IF(COUNTA($A293:$B293,$D293:$G293)=0,"",IF(OR(NOT(ISNUMBER($H293)),NOT(ISNUMBER($F293))),"n/a",$F293-$H293+$I293))</f>
        <v/>
      </c>
      <c r="K293" s="21" t="str">
        <f>IF(COUNTA($A293:$B293,$D293:$G293)=0,"",IF(OR(NOT(ISNUMBER($J293)),NOT(ISNUMBER($D293)),NOT(ISNUMBER($E293))),"n/a",IF($J293&lt;=$D293,$E293-$J293,0)))</f>
        <v/>
      </c>
      <c r="L293" s="16" t="str">
        <f>IF(COUNTA($A293:$B293,$D293:$G293)=0,"",IF(OR(NOT(ISNUMBER($J293)),NOT(ISNUMBER($D293)),NOT(ISNUMBER($E293))),"n/a",IF($J293&lt;0,"Check count",IF($J293&lt;=$D293,"Reorder",IF($J293&gt;$E293,"Over max","OK")))))</f>
        <v/>
      </c>
      <c r="M293" s="14" t="str">
        <f>IF(COUNTA($A293:$B293,$D293:$G293)=0,"",IF(OR($B293="",SUMPRODUCT(--(Parts!$A$2:$A$201=$B293))=0),"n/a",INDEX(Parts!$C$2:$C$201,SUMPRODUCT(MAX((Parts!$A$2:$A$201=$B293)*(ROW(Parts!$A$2:$A$201)-MIN(ROW(Parts!$A$2:$A$201))+1))))))</f>
        <v/>
      </c>
      <c r="N293" s="14" t="str">
        <f>IF(COUNTA($A293:$B293,$D293:$G293)=0,"",IF(AND(ISNUMBER($J293),ISNUMBER($M293)),$J293*$M293,"n/a"))</f>
        <v/>
      </c>
      <c r="O293" s="16" t="str">
        <f>IF(COUNTA($A293:$B293,$D293:$G293)=0,"",IF(OR($A293="",$B293="",SUMPRODUCT(--(Vans!$A$2:$A$51=$A293))=0,SUMPRODUCT(--(Parts!$A$2:$A$201=$B293))=0),"Check ID",IF(SUMPRODUCT(('Van Stock'!$A$2:$A$501=$A293)*('Van Stock'!$B$2:$B$501=$B293))&gt;1,"Duplicate line",IF(OR(NOT(AND(ISNUMBER(D293),N(D293)&gt;=0,N(D293)&lt;=10000,INT(N(D293))=N(D293))),NOT(AND(ISNUMBER(E293),N(E293)&gt;=0,N(E293)&lt;=10000,INT(N(E293))=N(E293))),N($D293)&gt;N($E293),NOT(AND(ISNUMBER(F293),N(F293)&gt;=0,N(F293)&lt;=100000,INT(N(F293))=N(F293))),NOT(AND(ISNUMBER(G293),N(G293)&gt;=18264,N(G293)&lt;=73050))),"Check inputs",IF(AND(ISNUMBER($J293),N($J293)&lt;0),"Check count","OK")))))</f>
        <v/>
      </c>
      <c r="P293" s="15" t="str">
        <f>IF(COUNTA($A293:$B293,$D293:$G293)=0,"",IF(OR($A293="",$B293="",NOT(AND(ISNUMBER(G293),N(G293)&gt;=18264,N(G293)&lt;=73050))),"n/a",SUMPRODUCT(((Movements!$B$2:$B$1001="Used"))*(Movements!$E$2:$E$1001=$A293)*(Movements!$C$2:$C$1001=$B293)*(Movements!$A$2:$A$1001&gt;$G293),Movements!$D$2:$D$1001)))</f>
        <v/>
      </c>
    </row>
    <row r="294" spans="1:16" x14ac:dyDescent="0.25">
      <c r="A294" s="12"/>
      <c r="B294" s="12"/>
      <c r="C294" s="18" t="str">
        <f>IF(COUNTA($A294:$B294,$D294:$G294)=0,"",IF(OR($B294="",SUMPRODUCT(--(Parts!$A$2:$A$201=$B294))=0),"n/a",INDEX(Parts!$B$2:$B$201,SUMPRODUCT(MAX((Parts!$A$2:$A$201=$B294)*(ROW(Parts!$A$2:$A$201)-MIN(ROW(Parts!$A$2:$A$201))+1))))))</f>
        <v/>
      </c>
      <c r="D294" s="19"/>
      <c r="E294" s="19"/>
      <c r="F294" s="19"/>
      <c r="G294" s="20"/>
      <c r="H294" s="15" t="str">
        <f>IF(COUNTA($A294:$B294,$D294:$G294)=0,"",IF(OR($A294="",$B294="",NOT(AND(ISNUMBER(G294),N(G294)&gt;=18264,N(G294)&lt;=73050))),"n/a",SUMPRODUCT(((Movements!$B$2:$B$1001="Used")+(Movements!$B$2:$B$1001="Transfer"))*(Movements!$E$2:$E$1001=$A294)*(Movements!$C$2:$C$1001=$B294)*(Movements!$A$2:$A$1001&gt;$G294),Movements!$D$2:$D$1001)))</f>
        <v/>
      </c>
      <c r="I294" s="15" t="str">
        <f>IF(COUNTA($A294:$B294,$D294:$G294)=0,"",IF(OR($A294="",$B294="",NOT(AND(ISNUMBER(G294),N(G294)&gt;=18264,N(G294)&lt;=73050))),"n/a",SUMPRODUCT(((Movements!$B$2:$B$1001="Restock")+(Movements!$B$2:$B$1001="Transfer"))*(Movements!$F$2:$F$1001=$A294)*(Movements!$C$2:$C$1001=$B294)*(Movements!$A$2:$A$1001&gt;$G294),Movements!$D$2:$D$1001)))</f>
        <v/>
      </c>
      <c r="J294" s="21" t="str">
        <f>IF(COUNTA($A294:$B294,$D294:$G294)=0,"",IF(OR(NOT(ISNUMBER($H294)),NOT(ISNUMBER($F294))),"n/a",$F294-$H294+$I294))</f>
        <v/>
      </c>
      <c r="K294" s="21" t="str">
        <f>IF(COUNTA($A294:$B294,$D294:$G294)=0,"",IF(OR(NOT(ISNUMBER($J294)),NOT(ISNUMBER($D294)),NOT(ISNUMBER($E294))),"n/a",IF($J294&lt;=$D294,$E294-$J294,0)))</f>
        <v/>
      </c>
      <c r="L294" s="16" t="str">
        <f>IF(COUNTA($A294:$B294,$D294:$G294)=0,"",IF(OR(NOT(ISNUMBER($J294)),NOT(ISNUMBER($D294)),NOT(ISNUMBER($E294))),"n/a",IF($J294&lt;0,"Check count",IF($J294&lt;=$D294,"Reorder",IF($J294&gt;$E294,"Over max","OK")))))</f>
        <v/>
      </c>
      <c r="M294" s="14" t="str">
        <f>IF(COUNTA($A294:$B294,$D294:$G294)=0,"",IF(OR($B294="",SUMPRODUCT(--(Parts!$A$2:$A$201=$B294))=0),"n/a",INDEX(Parts!$C$2:$C$201,SUMPRODUCT(MAX((Parts!$A$2:$A$201=$B294)*(ROW(Parts!$A$2:$A$201)-MIN(ROW(Parts!$A$2:$A$201))+1))))))</f>
        <v/>
      </c>
      <c r="N294" s="14" t="str">
        <f>IF(COUNTA($A294:$B294,$D294:$G294)=0,"",IF(AND(ISNUMBER($J294),ISNUMBER($M294)),$J294*$M294,"n/a"))</f>
        <v/>
      </c>
      <c r="O294" s="16" t="str">
        <f>IF(COUNTA($A294:$B294,$D294:$G294)=0,"",IF(OR($A294="",$B294="",SUMPRODUCT(--(Vans!$A$2:$A$51=$A294))=0,SUMPRODUCT(--(Parts!$A$2:$A$201=$B294))=0),"Check ID",IF(SUMPRODUCT(('Van Stock'!$A$2:$A$501=$A294)*('Van Stock'!$B$2:$B$501=$B294))&gt;1,"Duplicate line",IF(OR(NOT(AND(ISNUMBER(D294),N(D294)&gt;=0,N(D294)&lt;=10000,INT(N(D294))=N(D294))),NOT(AND(ISNUMBER(E294),N(E294)&gt;=0,N(E294)&lt;=10000,INT(N(E294))=N(E294))),N($D294)&gt;N($E294),NOT(AND(ISNUMBER(F294),N(F294)&gt;=0,N(F294)&lt;=100000,INT(N(F294))=N(F294))),NOT(AND(ISNUMBER(G294),N(G294)&gt;=18264,N(G294)&lt;=73050))),"Check inputs",IF(AND(ISNUMBER($J294),N($J294)&lt;0),"Check count","OK")))))</f>
        <v/>
      </c>
      <c r="P294" s="15" t="str">
        <f>IF(COUNTA($A294:$B294,$D294:$G294)=0,"",IF(OR($A294="",$B294="",NOT(AND(ISNUMBER(G294),N(G294)&gt;=18264,N(G294)&lt;=73050))),"n/a",SUMPRODUCT(((Movements!$B$2:$B$1001="Used"))*(Movements!$E$2:$E$1001=$A294)*(Movements!$C$2:$C$1001=$B294)*(Movements!$A$2:$A$1001&gt;$G294),Movements!$D$2:$D$1001)))</f>
        <v/>
      </c>
    </row>
    <row r="295" spans="1:16" x14ac:dyDescent="0.25">
      <c r="A295" s="12"/>
      <c r="B295" s="12"/>
      <c r="C295" s="18" t="str">
        <f>IF(COUNTA($A295:$B295,$D295:$G295)=0,"",IF(OR($B295="",SUMPRODUCT(--(Parts!$A$2:$A$201=$B295))=0),"n/a",INDEX(Parts!$B$2:$B$201,SUMPRODUCT(MAX((Parts!$A$2:$A$201=$B295)*(ROW(Parts!$A$2:$A$201)-MIN(ROW(Parts!$A$2:$A$201))+1))))))</f>
        <v/>
      </c>
      <c r="D295" s="19"/>
      <c r="E295" s="19"/>
      <c r="F295" s="19"/>
      <c r="G295" s="20"/>
      <c r="H295" s="15" t="str">
        <f>IF(COUNTA($A295:$B295,$D295:$G295)=0,"",IF(OR($A295="",$B295="",NOT(AND(ISNUMBER(G295),N(G295)&gt;=18264,N(G295)&lt;=73050))),"n/a",SUMPRODUCT(((Movements!$B$2:$B$1001="Used")+(Movements!$B$2:$B$1001="Transfer"))*(Movements!$E$2:$E$1001=$A295)*(Movements!$C$2:$C$1001=$B295)*(Movements!$A$2:$A$1001&gt;$G295),Movements!$D$2:$D$1001)))</f>
        <v/>
      </c>
      <c r="I295" s="15" t="str">
        <f>IF(COUNTA($A295:$B295,$D295:$G295)=0,"",IF(OR($A295="",$B295="",NOT(AND(ISNUMBER(G295),N(G295)&gt;=18264,N(G295)&lt;=73050))),"n/a",SUMPRODUCT(((Movements!$B$2:$B$1001="Restock")+(Movements!$B$2:$B$1001="Transfer"))*(Movements!$F$2:$F$1001=$A295)*(Movements!$C$2:$C$1001=$B295)*(Movements!$A$2:$A$1001&gt;$G295),Movements!$D$2:$D$1001)))</f>
        <v/>
      </c>
      <c r="J295" s="21" t="str">
        <f>IF(COUNTA($A295:$B295,$D295:$G295)=0,"",IF(OR(NOT(ISNUMBER($H295)),NOT(ISNUMBER($F295))),"n/a",$F295-$H295+$I295))</f>
        <v/>
      </c>
      <c r="K295" s="21" t="str">
        <f>IF(COUNTA($A295:$B295,$D295:$G295)=0,"",IF(OR(NOT(ISNUMBER($J295)),NOT(ISNUMBER($D295)),NOT(ISNUMBER($E295))),"n/a",IF($J295&lt;=$D295,$E295-$J295,0)))</f>
        <v/>
      </c>
      <c r="L295" s="16" t="str">
        <f>IF(COUNTA($A295:$B295,$D295:$G295)=0,"",IF(OR(NOT(ISNUMBER($J295)),NOT(ISNUMBER($D295)),NOT(ISNUMBER($E295))),"n/a",IF($J295&lt;0,"Check count",IF($J295&lt;=$D295,"Reorder",IF($J295&gt;$E295,"Over max","OK")))))</f>
        <v/>
      </c>
      <c r="M295" s="14" t="str">
        <f>IF(COUNTA($A295:$B295,$D295:$G295)=0,"",IF(OR($B295="",SUMPRODUCT(--(Parts!$A$2:$A$201=$B295))=0),"n/a",INDEX(Parts!$C$2:$C$201,SUMPRODUCT(MAX((Parts!$A$2:$A$201=$B295)*(ROW(Parts!$A$2:$A$201)-MIN(ROW(Parts!$A$2:$A$201))+1))))))</f>
        <v/>
      </c>
      <c r="N295" s="14" t="str">
        <f>IF(COUNTA($A295:$B295,$D295:$G295)=0,"",IF(AND(ISNUMBER($J295),ISNUMBER($M295)),$J295*$M295,"n/a"))</f>
        <v/>
      </c>
      <c r="O295" s="16" t="str">
        <f>IF(COUNTA($A295:$B295,$D295:$G295)=0,"",IF(OR($A295="",$B295="",SUMPRODUCT(--(Vans!$A$2:$A$51=$A295))=0,SUMPRODUCT(--(Parts!$A$2:$A$201=$B295))=0),"Check ID",IF(SUMPRODUCT(('Van Stock'!$A$2:$A$501=$A295)*('Van Stock'!$B$2:$B$501=$B295))&gt;1,"Duplicate line",IF(OR(NOT(AND(ISNUMBER(D295),N(D295)&gt;=0,N(D295)&lt;=10000,INT(N(D295))=N(D295))),NOT(AND(ISNUMBER(E295),N(E295)&gt;=0,N(E295)&lt;=10000,INT(N(E295))=N(E295))),N($D295)&gt;N($E295),NOT(AND(ISNUMBER(F295),N(F295)&gt;=0,N(F295)&lt;=100000,INT(N(F295))=N(F295))),NOT(AND(ISNUMBER(G295),N(G295)&gt;=18264,N(G295)&lt;=73050))),"Check inputs",IF(AND(ISNUMBER($J295),N($J295)&lt;0),"Check count","OK")))))</f>
        <v/>
      </c>
      <c r="P295" s="15" t="str">
        <f>IF(COUNTA($A295:$B295,$D295:$G295)=0,"",IF(OR($A295="",$B295="",NOT(AND(ISNUMBER(G295),N(G295)&gt;=18264,N(G295)&lt;=73050))),"n/a",SUMPRODUCT(((Movements!$B$2:$B$1001="Used"))*(Movements!$E$2:$E$1001=$A295)*(Movements!$C$2:$C$1001=$B295)*(Movements!$A$2:$A$1001&gt;$G295),Movements!$D$2:$D$1001)))</f>
        <v/>
      </c>
    </row>
    <row r="296" spans="1:16" x14ac:dyDescent="0.25">
      <c r="A296" s="12"/>
      <c r="B296" s="12"/>
      <c r="C296" s="18" t="str">
        <f>IF(COUNTA($A296:$B296,$D296:$G296)=0,"",IF(OR($B296="",SUMPRODUCT(--(Parts!$A$2:$A$201=$B296))=0),"n/a",INDEX(Parts!$B$2:$B$201,SUMPRODUCT(MAX((Parts!$A$2:$A$201=$B296)*(ROW(Parts!$A$2:$A$201)-MIN(ROW(Parts!$A$2:$A$201))+1))))))</f>
        <v/>
      </c>
      <c r="D296" s="19"/>
      <c r="E296" s="19"/>
      <c r="F296" s="19"/>
      <c r="G296" s="20"/>
      <c r="H296" s="15" t="str">
        <f>IF(COUNTA($A296:$B296,$D296:$G296)=0,"",IF(OR($A296="",$B296="",NOT(AND(ISNUMBER(G296),N(G296)&gt;=18264,N(G296)&lt;=73050))),"n/a",SUMPRODUCT(((Movements!$B$2:$B$1001="Used")+(Movements!$B$2:$B$1001="Transfer"))*(Movements!$E$2:$E$1001=$A296)*(Movements!$C$2:$C$1001=$B296)*(Movements!$A$2:$A$1001&gt;$G296),Movements!$D$2:$D$1001)))</f>
        <v/>
      </c>
      <c r="I296" s="15" t="str">
        <f>IF(COUNTA($A296:$B296,$D296:$G296)=0,"",IF(OR($A296="",$B296="",NOT(AND(ISNUMBER(G296),N(G296)&gt;=18264,N(G296)&lt;=73050))),"n/a",SUMPRODUCT(((Movements!$B$2:$B$1001="Restock")+(Movements!$B$2:$B$1001="Transfer"))*(Movements!$F$2:$F$1001=$A296)*(Movements!$C$2:$C$1001=$B296)*(Movements!$A$2:$A$1001&gt;$G296),Movements!$D$2:$D$1001)))</f>
        <v/>
      </c>
      <c r="J296" s="21" t="str">
        <f>IF(COUNTA($A296:$B296,$D296:$G296)=0,"",IF(OR(NOT(ISNUMBER($H296)),NOT(ISNUMBER($F296))),"n/a",$F296-$H296+$I296))</f>
        <v/>
      </c>
      <c r="K296" s="21" t="str">
        <f>IF(COUNTA($A296:$B296,$D296:$G296)=0,"",IF(OR(NOT(ISNUMBER($J296)),NOT(ISNUMBER($D296)),NOT(ISNUMBER($E296))),"n/a",IF($J296&lt;=$D296,$E296-$J296,0)))</f>
        <v/>
      </c>
      <c r="L296" s="16" t="str">
        <f>IF(COUNTA($A296:$B296,$D296:$G296)=0,"",IF(OR(NOT(ISNUMBER($J296)),NOT(ISNUMBER($D296)),NOT(ISNUMBER($E296))),"n/a",IF($J296&lt;0,"Check count",IF($J296&lt;=$D296,"Reorder",IF($J296&gt;$E296,"Over max","OK")))))</f>
        <v/>
      </c>
      <c r="M296" s="14" t="str">
        <f>IF(COUNTA($A296:$B296,$D296:$G296)=0,"",IF(OR($B296="",SUMPRODUCT(--(Parts!$A$2:$A$201=$B296))=0),"n/a",INDEX(Parts!$C$2:$C$201,SUMPRODUCT(MAX((Parts!$A$2:$A$201=$B296)*(ROW(Parts!$A$2:$A$201)-MIN(ROW(Parts!$A$2:$A$201))+1))))))</f>
        <v/>
      </c>
      <c r="N296" s="14" t="str">
        <f>IF(COUNTA($A296:$B296,$D296:$G296)=0,"",IF(AND(ISNUMBER($J296),ISNUMBER($M296)),$J296*$M296,"n/a"))</f>
        <v/>
      </c>
      <c r="O296" s="16" t="str">
        <f>IF(COUNTA($A296:$B296,$D296:$G296)=0,"",IF(OR($A296="",$B296="",SUMPRODUCT(--(Vans!$A$2:$A$51=$A296))=0,SUMPRODUCT(--(Parts!$A$2:$A$201=$B296))=0),"Check ID",IF(SUMPRODUCT(('Van Stock'!$A$2:$A$501=$A296)*('Van Stock'!$B$2:$B$501=$B296))&gt;1,"Duplicate line",IF(OR(NOT(AND(ISNUMBER(D296),N(D296)&gt;=0,N(D296)&lt;=10000,INT(N(D296))=N(D296))),NOT(AND(ISNUMBER(E296),N(E296)&gt;=0,N(E296)&lt;=10000,INT(N(E296))=N(E296))),N($D296)&gt;N($E296),NOT(AND(ISNUMBER(F296),N(F296)&gt;=0,N(F296)&lt;=100000,INT(N(F296))=N(F296))),NOT(AND(ISNUMBER(G296),N(G296)&gt;=18264,N(G296)&lt;=73050))),"Check inputs",IF(AND(ISNUMBER($J296),N($J296)&lt;0),"Check count","OK")))))</f>
        <v/>
      </c>
      <c r="P296" s="15" t="str">
        <f>IF(COUNTA($A296:$B296,$D296:$G296)=0,"",IF(OR($A296="",$B296="",NOT(AND(ISNUMBER(G296),N(G296)&gt;=18264,N(G296)&lt;=73050))),"n/a",SUMPRODUCT(((Movements!$B$2:$B$1001="Used"))*(Movements!$E$2:$E$1001=$A296)*(Movements!$C$2:$C$1001=$B296)*(Movements!$A$2:$A$1001&gt;$G296),Movements!$D$2:$D$1001)))</f>
        <v/>
      </c>
    </row>
    <row r="297" spans="1:16" x14ac:dyDescent="0.25">
      <c r="A297" s="12"/>
      <c r="B297" s="12"/>
      <c r="C297" s="18" t="str">
        <f>IF(COUNTA($A297:$B297,$D297:$G297)=0,"",IF(OR($B297="",SUMPRODUCT(--(Parts!$A$2:$A$201=$B297))=0),"n/a",INDEX(Parts!$B$2:$B$201,SUMPRODUCT(MAX((Parts!$A$2:$A$201=$B297)*(ROW(Parts!$A$2:$A$201)-MIN(ROW(Parts!$A$2:$A$201))+1))))))</f>
        <v/>
      </c>
      <c r="D297" s="19"/>
      <c r="E297" s="19"/>
      <c r="F297" s="19"/>
      <c r="G297" s="20"/>
      <c r="H297" s="15" t="str">
        <f>IF(COUNTA($A297:$B297,$D297:$G297)=0,"",IF(OR($A297="",$B297="",NOT(AND(ISNUMBER(G297),N(G297)&gt;=18264,N(G297)&lt;=73050))),"n/a",SUMPRODUCT(((Movements!$B$2:$B$1001="Used")+(Movements!$B$2:$B$1001="Transfer"))*(Movements!$E$2:$E$1001=$A297)*(Movements!$C$2:$C$1001=$B297)*(Movements!$A$2:$A$1001&gt;$G297),Movements!$D$2:$D$1001)))</f>
        <v/>
      </c>
      <c r="I297" s="15" t="str">
        <f>IF(COUNTA($A297:$B297,$D297:$G297)=0,"",IF(OR($A297="",$B297="",NOT(AND(ISNUMBER(G297),N(G297)&gt;=18264,N(G297)&lt;=73050))),"n/a",SUMPRODUCT(((Movements!$B$2:$B$1001="Restock")+(Movements!$B$2:$B$1001="Transfer"))*(Movements!$F$2:$F$1001=$A297)*(Movements!$C$2:$C$1001=$B297)*(Movements!$A$2:$A$1001&gt;$G297),Movements!$D$2:$D$1001)))</f>
        <v/>
      </c>
      <c r="J297" s="21" t="str">
        <f>IF(COUNTA($A297:$B297,$D297:$G297)=0,"",IF(OR(NOT(ISNUMBER($H297)),NOT(ISNUMBER($F297))),"n/a",$F297-$H297+$I297))</f>
        <v/>
      </c>
      <c r="K297" s="21" t="str">
        <f>IF(COUNTA($A297:$B297,$D297:$G297)=0,"",IF(OR(NOT(ISNUMBER($J297)),NOT(ISNUMBER($D297)),NOT(ISNUMBER($E297))),"n/a",IF($J297&lt;=$D297,$E297-$J297,0)))</f>
        <v/>
      </c>
      <c r="L297" s="16" t="str">
        <f>IF(COUNTA($A297:$B297,$D297:$G297)=0,"",IF(OR(NOT(ISNUMBER($J297)),NOT(ISNUMBER($D297)),NOT(ISNUMBER($E297))),"n/a",IF($J297&lt;0,"Check count",IF($J297&lt;=$D297,"Reorder",IF($J297&gt;$E297,"Over max","OK")))))</f>
        <v/>
      </c>
      <c r="M297" s="14" t="str">
        <f>IF(COUNTA($A297:$B297,$D297:$G297)=0,"",IF(OR($B297="",SUMPRODUCT(--(Parts!$A$2:$A$201=$B297))=0),"n/a",INDEX(Parts!$C$2:$C$201,SUMPRODUCT(MAX((Parts!$A$2:$A$201=$B297)*(ROW(Parts!$A$2:$A$201)-MIN(ROW(Parts!$A$2:$A$201))+1))))))</f>
        <v/>
      </c>
      <c r="N297" s="14" t="str">
        <f>IF(COUNTA($A297:$B297,$D297:$G297)=0,"",IF(AND(ISNUMBER($J297),ISNUMBER($M297)),$J297*$M297,"n/a"))</f>
        <v/>
      </c>
      <c r="O297" s="16" t="str">
        <f>IF(COUNTA($A297:$B297,$D297:$G297)=0,"",IF(OR($A297="",$B297="",SUMPRODUCT(--(Vans!$A$2:$A$51=$A297))=0,SUMPRODUCT(--(Parts!$A$2:$A$201=$B297))=0),"Check ID",IF(SUMPRODUCT(('Van Stock'!$A$2:$A$501=$A297)*('Van Stock'!$B$2:$B$501=$B297))&gt;1,"Duplicate line",IF(OR(NOT(AND(ISNUMBER(D297),N(D297)&gt;=0,N(D297)&lt;=10000,INT(N(D297))=N(D297))),NOT(AND(ISNUMBER(E297),N(E297)&gt;=0,N(E297)&lt;=10000,INT(N(E297))=N(E297))),N($D297)&gt;N($E297),NOT(AND(ISNUMBER(F297),N(F297)&gt;=0,N(F297)&lt;=100000,INT(N(F297))=N(F297))),NOT(AND(ISNUMBER(G297),N(G297)&gt;=18264,N(G297)&lt;=73050))),"Check inputs",IF(AND(ISNUMBER($J297),N($J297)&lt;0),"Check count","OK")))))</f>
        <v/>
      </c>
      <c r="P297" s="15" t="str">
        <f>IF(COUNTA($A297:$B297,$D297:$G297)=0,"",IF(OR($A297="",$B297="",NOT(AND(ISNUMBER(G297),N(G297)&gt;=18264,N(G297)&lt;=73050))),"n/a",SUMPRODUCT(((Movements!$B$2:$B$1001="Used"))*(Movements!$E$2:$E$1001=$A297)*(Movements!$C$2:$C$1001=$B297)*(Movements!$A$2:$A$1001&gt;$G297),Movements!$D$2:$D$1001)))</f>
        <v/>
      </c>
    </row>
    <row r="298" spans="1:16" x14ac:dyDescent="0.25">
      <c r="A298" s="12"/>
      <c r="B298" s="12"/>
      <c r="C298" s="18" t="str">
        <f>IF(COUNTA($A298:$B298,$D298:$G298)=0,"",IF(OR($B298="",SUMPRODUCT(--(Parts!$A$2:$A$201=$B298))=0),"n/a",INDEX(Parts!$B$2:$B$201,SUMPRODUCT(MAX((Parts!$A$2:$A$201=$B298)*(ROW(Parts!$A$2:$A$201)-MIN(ROW(Parts!$A$2:$A$201))+1))))))</f>
        <v/>
      </c>
      <c r="D298" s="19"/>
      <c r="E298" s="19"/>
      <c r="F298" s="19"/>
      <c r="G298" s="20"/>
      <c r="H298" s="15" t="str">
        <f>IF(COUNTA($A298:$B298,$D298:$G298)=0,"",IF(OR($A298="",$B298="",NOT(AND(ISNUMBER(G298),N(G298)&gt;=18264,N(G298)&lt;=73050))),"n/a",SUMPRODUCT(((Movements!$B$2:$B$1001="Used")+(Movements!$B$2:$B$1001="Transfer"))*(Movements!$E$2:$E$1001=$A298)*(Movements!$C$2:$C$1001=$B298)*(Movements!$A$2:$A$1001&gt;$G298),Movements!$D$2:$D$1001)))</f>
        <v/>
      </c>
      <c r="I298" s="15" t="str">
        <f>IF(COUNTA($A298:$B298,$D298:$G298)=0,"",IF(OR($A298="",$B298="",NOT(AND(ISNUMBER(G298),N(G298)&gt;=18264,N(G298)&lt;=73050))),"n/a",SUMPRODUCT(((Movements!$B$2:$B$1001="Restock")+(Movements!$B$2:$B$1001="Transfer"))*(Movements!$F$2:$F$1001=$A298)*(Movements!$C$2:$C$1001=$B298)*(Movements!$A$2:$A$1001&gt;$G298),Movements!$D$2:$D$1001)))</f>
        <v/>
      </c>
      <c r="J298" s="21" t="str">
        <f>IF(COUNTA($A298:$B298,$D298:$G298)=0,"",IF(OR(NOT(ISNUMBER($H298)),NOT(ISNUMBER($F298))),"n/a",$F298-$H298+$I298))</f>
        <v/>
      </c>
      <c r="K298" s="21" t="str">
        <f>IF(COUNTA($A298:$B298,$D298:$G298)=0,"",IF(OR(NOT(ISNUMBER($J298)),NOT(ISNUMBER($D298)),NOT(ISNUMBER($E298))),"n/a",IF($J298&lt;=$D298,$E298-$J298,0)))</f>
        <v/>
      </c>
      <c r="L298" s="16" t="str">
        <f>IF(COUNTA($A298:$B298,$D298:$G298)=0,"",IF(OR(NOT(ISNUMBER($J298)),NOT(ISNUMBER($D298)),NOT(ISNUMBER($E298))),"n/a",IF($J298&lt;0,"Check count",IF($J298&lt;=$D298,"Reorder",IF($J298&gt;$E298,"Over max","OK")))))</f>
        <v/>
      </c>
      <c r="M298" s="14" t="str">
        <f>IF(COUNTA($A298:$B298,$D298:$G298)=0,"",IF(OR($B298="",SUMPRODUCT(--(Parts!$A$2:$A$201=$B298))=0),"n/a",INDEX(Parts!$C$2:$C$201,SUMPRODUCT(MAX((Parts!$A$2:$A$201=$B298)*(ROW(Parts!$A$2:$A$201)-MIN(ROW(Parts!$A$2:$A$201))+1))))))</f>
        <v/>
      </c>
      <c r="N298" s="14" t="str">
        <f>IF(COUNTA($A298:$B298,$D298:$G298)=0,"",IF(AND(ISNUMBER($J298),ISNUMBER($M298)),$J298*$M298,"n/a"))</f>
        <v/>
      </c>
      <c r="O298" s="16" t="str">
        <f>IF(COUNTA($A298:$B298,$D298:$G298)=0,"",IF(OR($A298="",$B298="",SUMPRODUCT(--(Vans!$A$2:$A$51=$A298))=0,SUMPRODUCT(--(Parts!$A$2:$A$201=$B298))=0),"Check ID",IF(SUMPRODUCT(('Van Stock'!$A$2:$A$501=$A298)*('Van Stock'!$B$2:$B$501=$B298))&gt;1,"Duplicate line",IF(OR(NOT(AND(ISNUMBER(D298),N(D298)&gt;=0,N(D298)&lt;=10000,INT(N(D298))=N(D298))),NOT(AND(ISNUMBER(E298),N(E298)&gt;=0,N(E298)&lt;=10000,INT(N(E298))=N(E298))),N($D298)&gt;N($E298),NOT(AND(ISNUMBER(F298),N(F298)&gt;=0,N(F298)&lt;=100000,INT(N(F298))=N(F298))),NOT(AND(ISNUMBER(G298),N(G298)&gt;=18264,N(G298)&lt;=73050))),"Check inputs",IF(AND(ISNUMBER($J298),N($J298)&lt;0),"Check count","OK")))))</f>
        <v/>
      </c>
      <c r="P298" s="15" t="str">
        <f>IF(COUNTA($A298:$B298,$D298:$G298)=0,"",IF(OR($A298="",$B298="",NOT(AND(ISNUMBER(G298),N(G298)&gt;=18264,N(G298)&lt;=73050))),"n/a",SUMPRODUCT(((Movements!$B$2:$B$1001="Used"))*(Movements!$E$2:$E$1001=$A298)*(Movements!$C$2:$C$1001=$B298)*(Movements!$A$2:$A$1001&gt;$G298),Movements!$D$2:$D$1001)))</f>
        <v/>
      </c>
    </row>
    <row r="299" spans="1:16" x14ac:dyDescent="0.25">
      <c r="A299" s="12"/>
      <c r="B299" s="12"/>
      <c r="C299" s="18" t="str">
        <f>IF(COUNTA($A299:$B299,$D299:$G299)=0,"",IF(OR($B299="",SUMPRODUCT(--(Parts!$A$2:$A$201=$B299))=0),"n/a",INDEX(Parts!$B$2:$B$201,SUMPRODUCT(MAX((Parts!$A$2:$A$201=$B299)*(ROW(Parts!$A$2:$A$201)-MIN(ROW(Parts!$A$2:$A$201))+1))))))</f>
        <v/>
      </c>
      <c r="D299" s="19"/>
      <c r="E299" s="19"/>
      <c r="F299" s="19"/>
      <c r="G299" s="20"/>
      <c r="H299" s="15" t="str">
        <f>IF(COUNTA($A299:$B299,$D299:$G299)=0,"",IF(OR($A299="",$B299="",NOT(AND(ISNUMBER(G299),N(G299)&gt;=18264,N(G299)&lt;=73050))),"n/a",SUMPRODUCT(((Movements!$B$2:$B$1001="Used")+(Movements!$B$2:$B$1001="Transfer"))*(Movements!$E$2:$E$1001=$A299)*(Movements!$C$2:$C$1001=$B299)*(Movements!$A$2:$A$1001&gt;$G299),Movements!$D$2:$D$1001)))</f>
        <v/>
      </c>
      <c r="I299" s="15" t="str">
        <f>IF(COUNTA($A299:$B299,$D299:$G299)=0,"",IF(OR($A299="",$B299="",NOT(AND(ISNUMBER(G299),N(G299)&gt;=18264,N(G299)&lt;=73050))),"n/a",SUMPRODUCT(((Movements!$B$2:$B$1001="Restock")+(Movements!$B$2:$B$1001="Transfer"))*(Movements!$F$2:$F$1001=$A299)*(Movements!$C$2:$C$1001=$B299)*(Movements!$A$2:$A$1001&gt;$G299),Movements!$D$2:$D$1001)))</f>
        <v/>
      </c>
      <c r="J299" s="21" t="str">
        <f>IF(COUNTA($A299:$B299,$D299:$G299)=0,"",IF(OR(NOT(ISNUMBER($H299)),NOT(ISNUMBER($F299))),"n/a",$F299-$H299+$I299))</f>
        <v/>
      </c>
      <c r="K299" s="21" t="str">
        <f>IF(COUNTA($A299:$B299,$D299:$G299)=0,"",IF(OR(NOT(ISNUMBER($J299)),NOT(ISNUMBER($D299)),NOT(ISNUMBER($E299))),"n/a",IF($J299&lt;=$D299,$E299-$J299,0)))</f>
        <v/>
      </c>
      <c r="L299" s="16" t="str">
        <f>IF(COUNTA($A299:$B299,$D299:$G299)=0,"",IF(OR(NOT(ISNUMBER($J299)),NOT(ISNUMBER($D299)),NOT(ISNUMBER($E299))),"n/a",IF($J299&lt;0,"Check count",IF($J299&lt;=$D299,"Reorder",IF($J299&gt;$E299,"Over max","OK")))))</f>
        <v/>
      </c>
      <c r="M299" s="14" t="str">
        <f>IF(COUNTA($A299:$B299,$D299:$G299)=0,"",IF(OR($B299="",SUMPRODUCT(--(Parts!$A$2:$A$201=$B299))=0),"n/a",INDEX(Parts!$C$2:$C$201,SUMPRODUCT(MAX((Parts!$A$2:$A$201=$B299)*(ROW(Parts!$A$2:$A$201)-MIN(ROW(Parts!$A$2:$A$201))+1))))))</f>
        <v/>
      </c>
      <c r="N299" s="14" t="str">
        <f>IF(COUNTA($A299:$B299,$D299:$G299)=0,"",IF(AND(ISNUMBER($J299),ISNUMBER($M299)),$J299*$M299,"n/a"))</f>
        <v/>
      </c>
      <c r="O299" s="16" t="str">
        <f>IF(COUNTA($A299:$B299,$D299:$G299)=0,"",IF(OR($A299="",$B299="",SUMPRODUCT(--(Vans!$A$2:$A$51=$A299))=0,SUMPRODUCT(--(Parts!$A$2:$A$201=$B299))=0),"Check ID",IF(SUMPRODUCT(('Van Stock'!$A$2:$A$501=$A299)*('Van Stock'!$B$2:$B$501=$B299))&gt;1,"Duplicate line",IF(OR(NOT(AND(ISNUMBER(D299),N(D299)&gt;=0,N(D299)&lt;=10000,INT(N(D299))=N(D299))),NOT(AND(ISNUMBER(E299),N(E299)&gt;=0,N(E299)&lt;=10000,INT(N(E299))=N(E299))),N($D299)&gt;N($E299),NOT(AND(ISNUMBER(F299),N(F299)&gt;=0,N(F299)&lt;=100000,INT(N(F299))=N(F299))),NOT(AND(ISNUMBER(G299),N(G299)&gt;=18264,N(G299)&lt;=73050))),"Check inputs",IF(AND(ISNUMBER($J299),N($J299)&lt;0),"Check count","OK")))))</f>
        <v/>
      </c>
      <c r="P299" s="15" t="str">
        <f>IF(COUNTA($A299:$B299,$D299:$G299)=0,"",IF(OR($A299="",$B299="",NOT(AND(ISNUMBER(G299),N(G299)&gt;=18264,N(G299)&lt;=73050))),"n/a",SUMPRODUCT(((Movements!$B$2:$B$1001="Used"))*(Movements!$E$2:$E$1001=$A299)*(Movements!$C$2:$C$1001=$B299)*(Movements!$A$2:$A$1001&gt;$G299),Movements!$D$2:$D$1001)))</f>
        <v/>
      </c>
    </row>
    <row r="300" spans="1:16" x14ac:dyDescent="0.25">
      <c r="A300" s="12"/>
      <c r="B300" s="12"/>
      <c r="C300" s="18" t="str">
        <f>IF(COUNTA($A300:$B300,$D300:$G300)=0,"",IF(OR($B300="",SUMPRODUCT(--(Parts!$A$2:$A$201=$B300))=0),"n/a",INDEX(Parts!$B$2:$B$201,SUMPRODUCT(MAX((Parts!$A$2:$A$201=$B300)*(ROW(Parts!$A$2:$A$201)-MIN(ROW(Parts!$A$2:$A$201))+1))))))</f>
        <v/>
      </c>
      <c r="D300" s="19"/>
      <c r="E300" s="19"/>
      <c r="F300" s="19"/>
      <c r="G300" s="20"/>
      <c r="H300" s="15" t="str">
        <f>IF(COUNTA($A300:$B300,$D300:$G300)=0,"",IF(OR($A300="",$B300="",NOT(AND(ISNUMBER(G300),N(G300)&gt;=18264,N(G300)&lt;=73050))),"n/a",SUMPRODUCT(((Movements!$B$2:$B$1001="Used")+(Movements!$B$2:$B$1001="Transfer"))*(Movements!$E$2:$E$1001=$A300)*(Movements!$C$2:$C$1001=$B300)*(Movements!$A$2:$A$1001&gt;$G300),Movements!$D$2:$D$1001)))</f>
        <v/>
      </c>
      <c r="I300" s="15" t="str">
        <f>IF(COUNTA($A300:$B300,$D300:$G300)=0,"",IF(OR($A300="",$B300="",NOT(AND(ISNUMBER(G300),N(G300)&gt;=18264,N(G300)&lt;=73050))),"n/a",SUMPRODUCT(((Movements!$B$2:$B$1001="Restock")+(Movements!$B$2:$B$1001="Transfer"))*(Movements!$F$2:$F$1001=$A300)*(Movements!$C$2:$C$1001=$B300)*(Movements!$A$2:$A$1001&gt;$G300),Movements!$D$2:$D$1001)))</f>
        <v/>
      </c>
      <c r="J300" s="21" t="str">
        <f>IF(COUNTA($A300:$B300,$D300:$G300)=0,"",IF(OR(NOT(ISNUMBER($H300)),NOT(ISNUMBER($F300))),"n/a",$F300-$H300+$I300))</f>
        <v/>
      </c>
      <c r="K300" s="21" t="str">
        <f>IF(COUNTA($A300:$B300,$D300:$G300)=0,"",IF(OR(NOT(ISNUMBER($J300)),NOT(ISNUMBER($D300)),NOT(ISNUMBER($E300))),"n/a",IF($J300&lt;=$D300,$E300-$J300,0)))</f>
        <v/>
      </c>
      <c r="L300" s="16" t="str">
        <f>IF(COUNTA($A300:$B300,$D300:$G300)=0,"",IF(OR(NOT(ISNUMBER($J300)),NOT(ISNUMBER($D300)),NOT(ISNUMBER($E300))),"n/a",IF($J300&lt;0,"Check count",IF($J300&lt;=$D300,"Reorder",IF($J300&gt;$E300,"Over max","OK")))))</f>
        <v/>
      </c>
      <c r="M300" s="14" t="str">
        <f>IF(COUNTA($A300:$B300,$D300:$G300)=0,"",IF(OR($B300="",SUMPRODUCT(--(Parts!$A$2:$A$201=$B300))=0),"n/a",INDEX(Parts!$C$2:$C$201,SUMPRODUCT(MAX((Parts!$A$2:$A$201=$B300)*(ROW(Parts!$A$2:$A$201)-MIN(ROW(Parts!$A$2:$A$201))+1))))))</f>
        <v/>
      </c>
      <c r="N300" s="14" t="str">
        <f>IF(COUNTA($A300:$B300,$D300:$G300)=0,"",IF(AND(ISNUMBER($J300),ISNUMBER($M300)),$J300*$M300,"n/a"))</f>
        <v/>
      </c>
      <c r="O300" s="16" t="str">
        <f>IF(COUNTA($A300:$B300,$D300:$G300)=0,"",IF(OR($A300="",$B300="",SUMPRODUCT(--(Vans!$A$2:$A$51=$A300))=0,SUMPRODUCT(--(Parts!$A$2:$A$201=$B300))=0),"Check ID",IF(SUMPRODUCT(('Van Stock'!$A$2:$A$501=$A300)*('Van Stock'!$B$2:$B$501=$B300))&gt;1,"Duplicate line",IF(OR(NOT(AND(ISNUMBER(D300),N(D300)&gt;=0,N(D300)&lt;=10000,INT(N(D300))=N(D300))),NOT(AND(ISNUMBER(E300),N(E300)&gt;=0,N(E300)&lt;=10000,INT(N(E300))=N(E300))),N($D300)&gt;N($E300),NOT(AND(ISNUMBER(F300),N(F300)&gt;=0,N(F300)&lt;=100000,INT(N(F300))=N(F300))),NOT(AND(ISNUMBER(G300),N(G300)&gt;=18264,N(G300)&lt;=73050))),"Check inputs",IF(AND(ISNUMBER($J300),N($J300)&lt;0),"Check count","OK")))))</f>
        <v/>
      </c>
      <c r="P300" s="15" t="str">
        <f>IF(COUNTA($A300:$B300,$D300:$G300)=0,"",IF(OR($A300="",$B300="",NOT(AND(ISNUMBER(G300),N(G300)&gt;=18264,N(G300)&lt;=73050))),"n/a",SUMPRODUCT(((Movements!$B$2:$B$1001="Used"))*(Movements!$E$2:$E$1001=$A300)*(Movements!$C$2:$C$1001=$B300)*(Movements!$A$2:$A$1001&gt;$G300),Movements!$D$2:$D$1001)))</f>
        <v/>
      </c>
    </row>
    <row r="301" spans="1:16" x14ac:dyDescent="0.25">
      <c r="A301" s="12"/>
      <c r="B301" s="12"/>
      <c r="C301" s="18" t="str">
        <f>IF(COUNTA($A301:$B301,$D301:$G301)=0,"",IF(OR($B301="",SUMPRODUCT(--(Parts!$A$2:$A$201=$B301))=0),"n/a",INDEX(Parts!$B$2:$B$201,SUMPRODUCT(MAX((Parts!$A$2:$A$201=$B301)*(ROW(Parts!$A$2:$A$201)-MIN(ROW(Parts!$A$2:$A$201))+1))))))</f>
        <v/>
      </c>
      <c r="D301" s="19"/>
      <c r="E301" s="19"/>
      <c r="F301" s="19"/>
      <c r="G301" s="20"/>
      <c r="H301" s="15" t="str">
        <f>IF(COUNTA($A301:$B301,$D301:$G301)=0,"",IF(OR($A301="",$B301="",NOT(AND(ISNUMBER(G301),N(G301)&gt;=18264,N(G301)&lt;=73050))),"n/a",SUMPRODUCT(((Movements!$B$2:$B$1001="Used")+(Movements!$B$2:$B$1001="Transfer"))*(Movements!$E$2:$E$1001=$A301)*(Movements!$C$2:$C$1001=$B301)*(Movements!$A$2:$A$1001&gt;$G301),Movements!$D$2:$D$1001)))</f>
        <v/>
      </c>
      <c r="I301" s="15" t="str">
        <f>IF(COUNTA($A301:$B301,$D301:$G301)=0,"",IF(OR($A301="",$B301="",NOT(AND(ISNUMBER(G301),N(G301)&gt;=18264,N(G301)&lt;=73050))),"n/a",SUMPRODUCT(((Movements!$B$2:$B$1001="Restock")+(Movements!$B$2:$B$1001="Transfer"))*(Movements!$F$2:$F$1001=$A301)*(Movements!$C$2:$C$1001=$B301)*(Movements!$A$2:$A$1001&gt;$G301),Movements!$D$2:$D$1001)))</f>
        <v/>
      </c>
      <c r="J301" s="21" t="str">
        <f>IF(COUNTA($A301:$B301,$D301:$G301)=0,"",IF(OR(NOT(ISNUMBER($H301)),NOT(ISNUMBER($F301))),"n/a",$F301-$H301+$I301))</f>
        <v/>
      </c>
      <c r="K301" s="21" t="str">
        <f>IF(COUNTA($A301:$B301,$D301:$G301)=0,"",IF(OR(NOT(ISNUMBER($J301)),NOT(ISNUMBER($D301)),NOT(ISNUMBER($E301))),"n/a",IF($J301&lt;=$D301,$E301-$J301,0)))</f>
        <v/>
      </c>
      <c r="L301" s="16" t="str">
        <f>IF(COUNTA($A301:$B301,$D301:$G301)=0,"",IF(OR(NOT(ISNUMBER($J301)),NOT(ISNUMBER($D301)),NOT(ISNUMBER($E301))),"n/a",IF($J301&lt;0,"Check count",IF($J301&lt;=$D301,"Reorder",IF($J301&gt;$E301,"Over max","OK")))))</f>
        <v/>
      </c>
      <c r="M301" s="14" t="str">
        <f>IF(COUNTA($A301:$B301,$D301:$G301)=0,"",IF(OR($B301="",SUMPRODUCT(--(Parts!$A$2:$A$201=$B301))=0),"n/a",INDEX(Parts!$C$2:$C$201,SUMPRODUCT(MAX((Parts!$A$2:$A$201=$B301)*(ROW(Parts!$A$2:$A$201)-MIN(ROW(Parts!$A$2:$A$201))+1))))))</f>
        <v/>
      </c>
      <c r="N301" s="14" t="str">
        <f>IF(COUNTA($A301:$B301,$D301:$G301)=0,"",IF(AND(ISNUMBER($J301),ISNUMBER($M301)),$J301*$M301,"n/a"))</f>
        <v/>
      </c>
      <c r="O301" s="16" t="str">
        <f>IF(COUNTA($A301:$B301,$D301:$G301)=0,"",IF(OR($A301="",$B301="",SUMPRODUCT(--(Vans!$A$2:$A$51=$A301))=0,SUMPRODUCT(--(Parts!$A$2:$A$201=$B301))=0),"Check ID",IF(SUMPRODUCT(('Van Stock'!$A$2:$A$501=$A301)*('Van Stock'!$B$2:$B$501=$B301))&gt;1,"Duplicate line",IF(OR(NOT(AND(ISNUMBER(D301),N(D301)&gt;=0,N(D301)&lt;=10000,INT(N(D301))=N(D301))),NOT(AND(ISNUMBER(E301),N(E301)&gt;=0,N(E301)&lt;=10000,INT(N(E301))=N(E301))),N($D301)&gt;N($E301),NOT(AND(ISNUMBER(F301),N(F301)&gt;=0,N(F301)&lt;=100000,INT(N(F301))=N(F301))),NOT(AND(ISNUMBER(G301),N(G301)&gt;=18264,N(G301)&lt;=73050))),"Check inputs",IF(AND(ISNUMBER($J301),N($J301)&lt;0),"Check count","OK")))))</f>
        <v/>
      </c>
      <c r="P301" s="15" t="str">
        <f>IF(COUNTA($A301:$B301,$D301:$G301)=0,"",IF(OR($A301="",$B301="",NOT(AND(ISNUMBER(G301),N(G301)&gt;=18264,N(G301)&lt;=73050))),"n/a",SUMPRODUCT(((Movements!$B$2:$B$1001="Used"))*(Movements!$E$2:$E$1001=$A301)*(Movements!$C$2:$C$1001=$B301)*(Movements!$A$2:$A$1001&gt;$G301),Movements!$D$2:$D$1001)))</f>
        <v/>
      </c>
    </row>
    <row r="302" spans="1:16" x14ac:dyDescent="0.25">
      <c r="A302" s="12"/>
      <c r="B302" s="12"/>
      <c r="C302" s="18" t="str">
        <f>IF(COUNTA($A302:$B302,$D302:$G302)=0,"",IF(OR($B302="",SUMPRODUCT(--(Parts!$A$2:$A$201=$B302))=0),"n/a",INDEX(Parts!$B$2:$B$201,SUMPRODUCT(MAX((Parts!$A$2:$A$201=$B302)*(ROW(Parts!$A$2:$A$201)-MIN(ROW(Parts!$A$2:$A$201))+1))))))</f>
        <v/>
      </c>
      <c r="D302" s="19"/>
      <c r="E302" s="19"/>
      <c r="F302" s="19"/>
      <c r="G302" s="20"/>
      <c r="H302" s="15" t="str">
        <f>IF(COUNTA($A302:$B302,$D302:$G302)=0,"",IF(OR($A302="",$B302="",NOT(AND(ISNUMBER(G302),N(G302)&gt;=18264,N(G302)&lt;=73050))),"n/a",SUMPRODUCT(((Movements!$B$2:$B$1001="Used")+(Movements!$B$2:$B$1001="Transfer"))*(Movements!$E$2:$E$1001=$A302)*(Movements!$C$2:$C$1001=$B302)*(Movements!$A$2:$A$1001&gt;$G302),Movements!$D$2:$D$1001)))</f>
        <v/>
      </c>
      <c r="I302" s="15" t="str">
        <f>IF(COUNTA($A302:$B302,$D302:$G302)=0,"",IF(OR($A302="",$B302="",NOT(AND(ISNUMBER(G302),N(G302)&gt;=18264,N(G302)&lt;=73050))),"n/a",SUMPRODUCT(((Movements!$B$2:$B$1001="Restock")+(Movements!$B$2:$B$1001="Transfer"))*(Movements!$F$2:$F$1001=$A302)*(Movements!$C$2:$C$1001=$B302)*(Movements!$A$2:$A$1001&gt;$G302),Movements!$D$2:$D$1001)))</f>
        <v/>
      </c>
      <c r="J302" s="21" t="str">
        <f>IF(COUNTA($A302:$B302,$D302:$G302)=0,"",IF(OR(NOT(ISNUMBER($H302)),NOT(ISNUMBER($F302))),"n/a",$F302-$H302+$I302))</f>
        <v/>
      </c>
      <c r="K302" s="21" t="str">
        <f>IF(COUNTA($A302:$B302,$D302:$G302)=0,"",IF(OR(NOT(ISNUMBER($J302)),NOT(ISNUMBER($D302)),NOT(ISNUMBER($E302))),"n/a",IF($J302&lt;=$D302,$E302-$J302,0)))</f>
        <v/>
      </c>
      <c r="L302" s="16" t="str">
        <f>IF(COUNTA($A302:$B302,$D302:$G302)=0,"",IF(OR(NOT(ISNUMBER($J302)),NOT(ISNUMBER($D302)),NOT(ISNUMBER($E302))),"n/a",IF($J302&lt;0,"Check count",IF($J302&lt;=$D302,"Reorder",IF($J302&gt;$E302,"Over max","OK")))))</f>
        <v/>
      </c>
      <c r="M302" s="14" t="str">
        <f>IF(COUNTA($A302:$B302,$D302:$G302)=0,"",IF(OR($B302="",SUMPRODUCT(--(Parts!$A$2:$A$201=$B302))=0),"n/a",INDEX(Parts!$C$2:$C$201,SUMPRODUCT(MAX((Parts!$A$2:$A$201=$B302)*(ROW(Parts!$A$2:$A$201)-MIN(ROW(Parts!$A$2:$A$201))+1))))))</f>
        <v/>
      </c>
      <c r="N302" s="14" t="str">
        <f>IF(COUNTA($A302:$B302,$D302:$G302)=0,"",IF(AND(ISNUMBER($J302),ISNUMBER($M302)),$J302*$M302,"n/a"))</f>
        <v/>
      </c>
      <c r="O302" s="16" t="str">
        <f>IF(COUNTA($A302:$B302,$D302:$G302)=0,"",IF(OR($A302="",$B302="",SUMPRODUCT(--(Vans!$A$2:$A$51=$A302))=0,SUMPRODUCT(--(Parts!$A$2:$A$201=$B302))=0),"Check ID",IF(SUMPRODUCT(('Van Stock'!$A$2:$A$501=$A302)*('Van Stock'!$B$2:$B$501=$B302))&gt;1,"Duplicate line",IF(OR(NOT(AND(ISNUMBER(D302),N(D302)&gt;=0,N(D302)&lt;=10000,INT(N(D302))=N(D302))),NOT(AND(ISNUMBER(E302),N(E302)&gt;=0,N(E302)&lt;=10000,INT(N(E302))=N(E302))),N($D302)&gt;N($E302),NOT(AND(ISNUMBER(F302),N(F302)&gt;=0,N(F302)&lt;=100000,INT(N(F302))=N(F302))),NOT(AND(ISNUMBER(G302),N(G302)&gt;=18264,N(G302)&lt;=73050))),"Check inputs",IF(AND(ISNUMBER($J302),N($J302)&lt;0),"Check count","OK")))))</f>
        <v/>
      </c>
      <c r="P302" s="15" t="str">
        <f>IF(COUNTA($A302:$B302,$D302:$G302)=0,"",IF(OR($A302="",$B302="",NOT(AND(ISNUMBER(G302),N(G302)&gt;=18264,N(G302)&lt;=73050))),"n/a",SUMPRODUCT(((Movements!$B$2:$B$1001="Used"))*(Movements!$E$2:$E$1001=$A302)*(Movements!$C$2:$C$1001=$B302)*(Movements!$A$2:$A$1001&gt;$G302),Movements!$D$2:$D$1001)))</f>
        <v/>
      </c>
    </row>
    <row r="303" spans="1:16" x14ac:dyDescent="0.25">
      <c r="A303" s="12"/>
      <c r="B303" s="12"/>
      <c r="C303" s="18" t="str">
        <f>IF(COUNTA($A303:$B303,$D303:$G303)=0,"",IF(OR($B303="",SUMPRODUCT(--(Parts!$A$2:$A$201=$B303))=0),"n/a",INDEX(Parts!$B$2:$B$201,SUMPRODUCT(MAX((Parts!$A$2:$A$201=$B303)*(ROW(Parts!$A$2:$A$201)-MIN(ROW(Parts!$A$2:$A$201))+1))))))</f>
        <v/>
      </c>
      <c r="D303" s="19"/>
      <c r="E303" s="19"/>
      <c r="F303" s="19"/>
      <c r="G303" s="20"/>
      <c r="H303" s="15" t="str">
        <f>IF(COUNTA($A303:$B303,$D303:$G303)=0,"",IF(OR($A303="",$B303="",NOT(AND(ISNUMBER(G303),N(G303)&gt;=18264,N(G303)&lt;=73050))),"n/a",SUMPRODUCT(((Movements!$B$2:$B$1001="Used")+(Movements!$B$2:$B$1001="Transfer"))*(Movements!$E$2:$E$1001=$A303)*(Movements!$C$2:$C$1001=$B303)*(Movements!$A$2:$A$1001&gt;$G303),Movements!$D$2:$D$1001)))</f>
        <v/>
      </c>
      <c r="I303" s="15" t="str">
        <f>IF(COUNTA($A303:$B303,$D303:$G303)=0,"",IF(OR($A303="",$B303="",NOT(AND(ISNUMBER(G303),N(G303)&gt;=18264,N(G303)&lt;=73050))),"n/a",SUMPRODUCT(((Movements!$B$2:$B$1001="Restock")+(Movements!$B$2:$B$1001="Transfer"))*(Movements!$F$2:$F$1001=$A303)*(Movements!$C$2:$C$1001=$B303)*(Movements!$A$2:$A$1001&gt;$G303),Movements!$D$2:$D$1001)))</f>
        <v/>
      </c>
      <c r="J303" s="21" t="str">
        <f>IF(COUNTA($A303:$B303,$D303:$G303)=0,"",IF(OR(NOT(ISNUMBER($H303)),NOT(ISNUMBER($F303))),"n/a",$F303-$H303+$I303))</f>
        <v/>
      </c>
      <c r="K303" s="21" t="str">
        <f>IF(COUNTA($A303:$B303,$D303:$G303)=0,"",IF(OR(NOT(ISNUMBER($J303)),NOT(ISNUMBER($D303)),NOT(ISNUMBER($E303))),"n/a",IF($J303&lt;=$D303,$E303-$J303,0)))</f>
        <v/>
      </c>
      <c r="L303" s="16" t="str">
        <f>IF(COUNTA($A303:$B303,$D303:$G303)=0,"",IF(OR(NOT(ISNUMBER($J303)),NOT(ISNUMBER($D303)),NOT(ISNUMBER($E303))),"n/a",IF($J303&lt;0,"Check count",IF($J303&lt;=$D303,"Reorder",IF($J303&gt;$E303,"Over max","OK")))))</f>
        <v/>
      </c>
      <c r="M303" s="14" t="str">
        <f>IF(COUNTA($A303:$B303,$D303:$G303)=0,"",IF(OR($B303="",SUMPRODUCT(--(Parts!$A$2:$A$201=$B303))=0),"n/a",INDEX(Parts!$C$2:$C$201,SUMPRODUCT(MAX((Parts!$A$2:$A$201=$B303)*(ROW(Parts!$A$2:$A$201)-MIN(ROW(Parts!$A$2:$A$201))+1))))))</f>
        <v/>
      </c>
      <c r="N303" s="14" t="str">
        <f>IF(COUNTA($A303:$B303,$D303:$G303)=0,"",IF(AND(ISNUMBER($J303),ISNUMBER($M303)),$J303*$M303,"n/a"))</f>
        <v/>
      </c>
      <c r="O303" s="16" t="str">
        <f>IF(COUNTA($A303:$B303,$D303:$G303)=0,"",IF(OR($A303="",$B303="",SUMPRODUCT(--(Vans!$A$2:$A$51=$A303))=0,SUMPRODUCT(--(Parts!$A$2:$A$201=$B303))=0),"Check ID",IF(SUMPRODUCT(('Van Stock'!$A$2:$A$501=$A303)*('Van Stock'!$B$2:$B$501=$B303))&gt;1,"Duplicate line",IF(OR(NOT(AND(ISNUMBER(D303),N(D303)&gt;=0,N(D303)&lt;=10000,INT(N(D303))=N(D303))),NOT(AND(ISNUMBER(E303),N(E303)&gt;=0,N(E303)&lt;=10000,INT(N(E303))=N(E303))),N($D303)&gt;N($E303),NOT(AND(ISNUMBER(F303),N(F303)&gt;=0,N(F303)&lt;=100000,INT(N(F303))=N(F303))),NOT(AND(ISNUMBER(G303),N(G303)&gt;=18264,N(G303)&lt;=73050))),"Check inputs",IF(AND(ISNUMBER($J303),N($J303)&lt;0),"Check count","OK")))))</f>
        <v/>
      </c>
      <c r="P303" s="15" t="str">
        <f>IF(COUNTA($A303:$B303,$D303:$G303)=0,"",IF(OR($A303="",$B303="",NOT(AND(ISNUMBER(G303),N(G303)&gt;=18264,N(G303)&lt;=73050))),"n/a",SUMPRODUCT(((Movements!$B$2:$B$1001="Used"))*(Movements!$E$2:$E$1001=$A303)*(Movements!$C$2:$C$1001=$B303)*(Movements!$A$2:$A$1001&gt;$G303),Movements!$D$2:$D$1001)))</f>
        <v/>
      </c>
    </row>
    <row r="304" spans="1:16" x14ac:dyDescent="0.25">
      <c r="A304" s="12"/>
      <c r="B304" s="12"/>
      <c r="C304" s="18" t="str">
        <f>IF(COUNTA($A304:$B304,$D304:$G304)=0,"",IF(OR($B304="",SUMPRODUCT(--(Parts!$A$2:$A$201=$B304))=0),"n/a",INDEX(Parts!$B$2:$B$201,SUMPRODUCT(MAX((Parts!$A$2:$A$201=$B304)*(ROW(Parts!$A$2:$A$201)-MIN(ROW(Parts!$A$2:$A$201))+1))))))</f>
        <v/>
      </c>
      <c r="D304" s="19"/>
      <c r="E304" s="19"/>
      <c r="F304" s="19"/>
      <c r="G304" s="20"/>
      <c r="H304" s="15" t="str">
        <f>IF(COUNTA($A304:$B304,$D304:$G304)=0,"",IF(OR($A304="",$B304="",NOT(AND(ISNUMBER(G304),N(G304)&gt;=18264,N(G304)&lt;=73050))),"n/a",SUMPRODUCT(((Movements!$B$2:$B$1001="Used")+(Movements!$B$2:$B$1001="Transfer"))*(Movements!$E$2:$E$1001=$A304)*(Movements!$C$2:$C$1001=$B304)*(Movements!$A$2:$A$1001&gt;$G304),Movements!$D$2:$D$1001)))</f>
        <v/>
      </c>
      <c r="I304" s="15" t="str">
        <f>IF(COUNTA($A304:$B304,$D304:$G304)=0,"",IF(OR($A304="",$B304="",NOT(AND(ISNUMBER(G304),N(G304)&gt;=18264,N(G304)&lt;=73050))),"n/a",SUMPRODUCT(((Movements!$B$2:$B$1001="Restock")+(Movements!$B$2:$B$1001="Transfer"))*(Movements!$F$2:$F$1001=$A304)*(Movements!$C$2:$C$1001=$B304)*(Movements!$A$2:$A$1001&gt;$G304),Movements!$D$2:$D$1001)))</f>
        <v/>
      </c>
      <c r="J304" s="21" t="str">
        <f>IF(COUNTA($A304:$B304,$D304:$G304)=0,"",IF(OR(NOT(ISNUMBER($H304)),NOT(ISNUMBER($F304))),"n/a",$F304-$H304+$I304))</f>
        <v/>
      </c>
      <c r="K304" s="21" t="str">
        <f>IF(COUNTA($A304:$B304,$D304:$G304)=0,"",IF(OR(NOT(ISNUMBER($J304)),NOT(ISNUMBER($D304)),NOT(ISNUMBER($E304))),"n/a",IF($J304&lt;=$D304,$E304-$J304,0)))</f>
        <v/>
      </c>
      <c r="L304" s="16" t="str">
        <f>IF(COUNTA($A304:$B304,$D304:$G304)=0,"",IF(OR(NOT(ISNUMBER($J304)),NOT(ISNUMBER($D304)),NOT(ISNUMBER($E304))),"n/a",IF($J304&lt;0,"Check count",IF($J304&lt;=$D304,"Reorder",IF($J304&gt;$E304,"Over max","OK")))))</f>
        <v/>
      </c>
      <c r="M304" s="14" t="str">
        <f>IF(COUNTA($A304:$B304,$D304:$G304)=0,"",IF(OR($B304="",SUMPRODUCT(--(Parts!$A$2:$A$201=$B304))=0),"n/a",INDEX(Parts!$C$2:$C$201,SUMPRODUCT(MAX((Parts!$A$2:$A$201=$B304)*(ROW(Parts!$A$2:$A$201)-MIN(ROW(Parts!$A$2:$A$201))+1))))))</f>
        <v/>
      </c>
      <c r="N304" s="14" t="str">
        <f>IF(COUNTA($A304:$B304,$D304:$G304)=0,"",IF(AND(ISNUMBER($J304),ISNUMBER($M304)),$J304*$M304,"n/a"))</f>
        <v/>
      </c>
      <c r="O304" s="16" t="str">
        <f>IF(COUNTA($A304:$B304,$D304:$G304)=0,"",IF(OR($A304="",$B304="",SUMPRODUCT(--(Vans!$A$2:$A$51=$A304))=0,SUMPRODUCT(--(Parts!$A$2:$A$201=$B304))=0),"Check ID",IF(SUMPRODUCT(('Van Stock'!$A$2:$A$501=$A304)*('Van Stock'!$B$2:$B$501=$B304))&gt;1,"Duplicate line",IF(OR(NOT(AND(ISNUMBER(D304),N(D304)&gt;=0,N(D304)&lt;=10000,INT(N(D304))=N(D304))),NOT(AND(ISNUMBER(E304),N(E304)&gt;=0,N(E304)&lt;=10000,INT(N(E304))=N(E304))),N($D304)&gt;N($E304),NOT(AND(ISNUMBER(F304),N(F304)&gt;=0,N(F304)&lt;=100000,INT(N(F304))=N(F304))),NOT(AND(ISNUMBER(G304),N(G304)&gt;=18264,N(G304)&lt;=73050))),"Check inputs",IF(AND(ISNUMBER($J304),N($J304)&lt;0),"Check count","OK")))))</f>
        <v/>
      </c>
      <c r="P304" s="15" t="str">
        <f>IF(COUNTA($A304:$B304,$D304:$G304)=0,"",IF(OR($A304="",$B304="",NOT(AND(ISNUMBER(G304),N(G304)&gt;=18264,N(G304)&lt;=73050))),"n/a",SUMPRODUCT(((Movements!$B$2:$B$1001="Used"))*(Movements!$E$2:$E$1001=$A304)*(Movements!$C$2:$C$1001=$B304)*(Movements!$A$2:$A$1001&gt;$G304),Movements!$D$2:$D$1001)))</f>
        <v/>
      </c>
    </row>
    <row r="305" spans="1:16" x14ac:dyDescent="0.25">
      <c r="A305" s="12"/>
      <c r="B305" s="12"/>
      <c r="C305" s="18" t="str">
        <f>IF(COUNTA($A305:$B305,$D305:$G305)=0,"",IF(OR($B305="",SUMPRODUCT(--(Parts!$A$2:$A$201=$B305))=0),"n/a",INDEX(Parts!$B$2:$B$201,SUMPRODUCT(MAX((Parts!$A$2:$A$201=$B305)*(ROW(Parts!$A$2:$A$201)-MIN(ROW(Parts!$A$2:$A$201))+1))))))</f>
        <v/>
      </c>
      <c r="D305" s="19"/>
      <c r="E305" s="19"/>
      <c r="F305" s="19"/>
      <c r="G305" s="20"/>
      <c r="H305" s="15" t="str">
        <f>IF(COUNTA($A305:$B305,$D305:$G305)=0,"",IF(OR($A305="",$B305="",NOT(AND(ISNUMBER(G305),N(G305)&gt;=18264,N(G305)&lt;=73050))),"n/a",SUMPRODUCT(((Movements!$B$2:$B$1001="Used")+(Movements!$B$2:$B$1001="Transfer"))*(Movements!$E$2:$E$1001=$A305)*(Movements!$C$2:$C$1001=$B305)*(Movements!$A$2:$A$1001&gt;$G305),Movements!$D$2:$D$1001)))</f>
        <v/>
      </c>
      <c r="I305" s="15" t="str">
        <f>IF(COUNTA($A305:$B305,$D305:$G305)=0,"",IF(OR($A305="",$B305="",NOT(AND(ISNUMBER(G305),N(G305)&gt;=18264,N(G305)&lt;=73050))),"n/a",SUMPRODUCT(((Movements!$B$2:$B$1001="Restock")+(Movements!$B$2:$B$1001="Transfer"))*(Movements!$F$2:$F$1001=$A305)*(Movements!$C$2:$C$1001=$B305)*(Movements!$A$2:$A$1001&gt;$G305),Movements!$D$2:$D$1001)))</f>
        <v/>
      </c>
      <c r="J305" s="21" t="str">
        <f>IF(COUNTA($A305:$B305,$D305:$G305)=0,"",IF(OR(NOT(ISNUMBER($H305)),NOT(ISNUMBER($F305))),"n/a",$F305-$H305+$I305))</f>
        <v/>
      </c>
      <c r="K305" s="21" t="str">
        <f>IF(COUNTA($A305:$B305,$D305:$G305)=0,"",IF(OR(NOT(ISNUMBER($J305)),NOT(ISNUMBER($D305)),NOT(ISNUMBER($E305))),"n/a",IF($J305&lt;=$D305,$E305-$J305,0)))</f>
        <v/>
      </c>
      <c r="L305" s="16" t="str">
        <f>IF(COUNTA($A305:$B305,$D305:$G305)=0,"",IF(OR(NOT(ISNUMBER($J305)),NOT(ISNUMBER($D305)),NOT(ISNUMBER($E305))),"n/a",IF($J305&lt;0,"Check count",IF($J305&lt;=$D305,"Reorder",IF($J305&gt;$E305,"Over max","OK")))))</f>
        <v/>
      </c>
      <c r="M305" s="14" t="str">
        <f>IF(COUNTA($A305:$B305,$D305:$G305)=0,"",IF(OR($B305="",SUMPRODUCT(--(Parts!$A$2:$A$201=$B305))=0),"n/a",INDEX(Parts!$C$2:$C$201,SUMPRODUCT(MAX((Parts!$A$2:$A$201=$B305)*(ROW(Parts!$A$2:$A$201)-MIN(ROW(Parts!$A$2:$A$201))+1))))))</f>
        <v/>
      </c>
      <c r="N305" s="14" t="str">
        <f>IF(COUNTA($A305:$B305,$D305:$G305)=0,"",IF(AND(ISNUMBER($J305),ISNUMBER($M305)),$J305*$M305,"n/a"))</f>
        <v/>
      </c>
      <c r="O305" s="16" t="str">
        <f>IF(COUNTA($A305:$B305,$D305:$G305)=0,"",IF(OR($A305="",$B305="",SUMPRODUCT(--(Vans!$A$2:$A$51=$A305))=0,SUMPRODUCT(--(Parts!$A$2:$A$201=$B305))=0),"Check ID",IF(SUMPRODUCT(('Van Stock'!$A$2:$A$501=$A305)*('Van Stock'!$B$2:$B$501=$B305))&gt;1,"Duplicate line",IF(OR(NOT(AND(ISNUMBER(D305),N(D305)&gt;=0,N(D305)&lt;=10000,INT(N(D305))=N(D305))),NOT(AND(ISNUMBER(E305),N(E305)&gt;=0,N(E305)&lt;=10000,INT(N(E305))=N(E305))),N($D305)&gt;N($E305),NOT(AND(ISNUMBER(F305),N(F305)&gt;=0,N(F305)&lt;=100000,INT(N(F305))=N(F305))),NOT(AND(ISNUMBER(G305),N(G305)&gt;=18264,N(G305)&lt;=73050))),"Check inputs",IF(AND(ISNUMBER($J305),N($J305)&lt;0),"Check count","OK")))))</f>
        <v/>
      </c>
      <c r="P305" s="15" t="str">
        <f>IF(COUNTA($A305:$B305,$D305:$G305)=0,"",IF(OR($A305="",$B305="",NOT(AND(ISNUMBER(G305),N(G305)&gt;=18264,N(G305)&lt;=73050))),"n/a",SUMPRODUCT(((Movements!$B$2:$B$1001="Used"))*(Movements!$E$2:$E$1001=$A305)*(Movements!$C$2:$C$1001=$B305)*(Movements!$A$2:$A$1001&gt;$G305),Movements!$D$2:$D$1001)))</f>
        <v/>
      </c>
    </row>
    <row r="306" spans="1:16" x14ac:dyDescent="0.25">
      <c r="A306" s="12"/>
      <c r="B306" s="12"/>
      <c r="C306" s="18" t="str">
        <f>IF(COUNTA($A306:$B306,$D306:$G306)=0,"",IF(OR($B306="",SUMPRODUCT(--(Parts!$A$2:$A$201=$B306))=0),"n/a",INDEX(Parts!$B$2:$B$201,SUMPRODUCT(MAX((Parts!$A$2:$A$201=$B306)*(ROW(Parts!$A$2:$A$201)-MIN(ROW(Parts!$A$2:$A$201))+1))))))</f>
        <v/>
      </c>
      <c r="D306" s="19"/>
      <c r="E306" s="19"/>
      <c r="F306" s="19"/>
      <c r="G306" s="20"/>
      <c r="H306" s="15" t="str">
        <f>IF(COUNTA($A306:$B306,$D306:$G306)=0,"",IF(OR($A306="",$B306="",NOT(AND(ISNUMBER(G306),N(G306)&gt;=18264,N(G306)&lt;=73050))),"n/a",SUMPRODUCT(((Movements!$B$2:$B$1001="Used")+(Movements!$B$2:$B$1001="Transfer"))*(Movements!$E$2:$E$1001=$A306)*(Movements!$C$2:$C$1001=$B306)*(Movements!$A$2:$A$1001&gt;$G306),Movements!$D$2:$D$1001)))</f>
        <v/>
      </c>
      <c r="I306" s="15" t="str">
        <f>IF(COUNTA($A306:$B306,$D306:$G306)=0,"",IF(OR($A306="",$B306="",NOT(AND(ISNUMBER(G306),N(G306)&gt;=18264,N(G306)&lt;=73050))),"n/a",SUMPRODUCT(((Movements!$B$2:$B$1001="Restock")+(Movements!$B$2:$B$1001="Transfer"))*(Movements!$F$2:$F$1001=$A306)*(Movements!$C$2:$C$1001=$B306)*(Movements!$A$2:$A$1001&gt;$G306),Movements!$D$2:$D$1001)))</f>
        <v/>
      </c>
      <c r="J306" s="21" t="str">
        <f>IF(COUNTA($A306:$B306,$D306:$G306)=0,"",IF(OR(NOT(ISNUMBER($H306)),NOT(ISNUMBER($F306))),"n/a",$F306-$H306+$I306))</f>
        <v/>
      </c>
      <c r="K306" s="21" t="str">
        <f>IF(COUNTA($A306:$B306,$D306:$G306)=0,"",IF(OR(NOT(ISNUMBER($J306)),NOT(ISNUMBER($D306)),NOT(ISNUMBER($E306))),"n/a",IF($J306&lt;=$D306,$E306-$J306,0)))</f>
        <v/>
      </c>
      <c r="L306" s="16" t="str">
        <f>IF(COUNTA($A306:$B306,$D306:$G306)=0,"",IF(OR(NOT(ISNUMBER($J306)),NOT(ISNUMBER($D306)),NOT(ISNUMBER($E306))),"n/a",IF($J306&lt;0,"Check count",IF($J306&lt;=$D306,"Reorder",IF($J306&gt;$E306,"Over max","OK")))))</f>
        <v/>
      </c>
      <c r="M306" s="14" t="str">
        <f>IF(COUNTA($A306:$B306,$D306:$G306)=0,"",IF(OR($B306="",SUMPRODUCT(--(Parts!$A$2:$A$201=$B306))=0),"n/a",INDEX(Parts!$C$2:$C$201,SUMPRODUCT(MAX((Parts!$A$2:$A$201=$B306)*(ROW(Parts!$A$2:$A$201)-MIN(ROW(Parts!$A$2:$A$201))+1))))))</f>
        <v/>
      </c>
      <c r="N306" s="14" t="str">
        <f>IF(COUNTA($A306:$B306,$D306:$G306)=0,"",IF(AND(ISNUMBER($J306),ISNUMBER($M306)),$J306*$M306,"n/a"))</f>
        <v/>
      </c>
      <c r="O306" s="16" t="str">
        <f>IF(COUNTA($A306:$B306,$D306:$G306)=0,"",IF(OR($A306="",$B306="",SUMPRODUCT(--(Vans!$A$2:$A$51=$A306))=0,SUMPRODUCT(--(Parts!$A$2:$A$201=$B306))=0),"Check ID",IF(SUMPRODUCT(('Van Stock'!$A$2:$A$501=$A306)*('Van Stock'!$B$2:$B$501=$B306))&gt;1,"Duplicate line",IF(OR(NOT(AND(ISNUMBER(D306),N(D306)&gt;=0,N(D306)&lt;=10000,INT(N(D306))=N(D306))),NOT(AND(ISNUMBER(E306),N(E306)&gt;=0,N(E306)&lt;=10000,INT(N(E306))=N(E306))),N($D306)&gt;N($E306),NOT(AND(ISNUMBER(F306),N(F306)&gt;=0,N(F306)&lt;=100000,INT(N(F306))=N(F306))),NOT(AND(ISNUMBER(G306),N(G306)&gt;=18264,N(G306)&lt;=73050))),"Check inputs",IF(AND(ISNUMBER($J306),N($J306)&lt;0),"Check count","OK")))))</f>
        <v/>
      </c>
      <c r="P306" s="15" t="str">
        <f>IF(COUNTA($A306:$B306,$D306:$G306)=0,"",IF(OR($A306="",$B306="",NOT(AND(ISNUMBER(G306),N(G306)&gt;=18264,N(G306)&lt;=73050))),"n/a",SUMPRODUCT(((Movements!$B$2:$B$1001="Used"))*(Movements!$E$2:$E$1001=$A306)*(Movements!$C$2:$C$1001=$B306)*(Movements!$A$2:$A$1001&gt;$G306),Movements!$D$2:$D$1001)))</f>
        <v/>
      </c>
    </row>
    <row r="307" spans="1:16" x14ac:dyDescent="0.25">
      <c r="A307" s="12"/>
      <c r="B307" s="12"/>
      <c r="C307" s="18" t="str">
        <f>IF(COUNTA($A307:$B307,$D307:$G307)=0,"",IF(OR($B307="",SUMPRODUCT(--(Parts!$A$2:$A$201=$B307))=0),"n/a",INDEX(Parts!$B$2:$B$201,SUMPRODUCT(MAX((Parts!$A$2:$A$201=$B307)*(ROW(Parts!$A$2:$A$201)-MIN(ROW(Parts!$A$2:$A$201))+1))))))</f>
        <v/>
      </c>
      <c r="D307" s="19"/>
      <c r="E307" s="19"/>
      <c r="F307" s="19"/>
      <c r="G307" s="20"/>
      <c r="H307" s="15" t="str">
        <f>IF(COUNTA($A307:$B307,$D307:$G307)=0,"",IF(OR($A307="",$B307="",NOT(AND(ISNUMBER(G307),N(G307)&gt;=18264,N(G307)&lt;=73050))),"n/a",SUMPRODUCT(((Movements!$B$2:$B$1001="Used")+(Movements!$B$2:$B$1001="Transfer"))*(Movements!$E$2:$E$1001=$A307)*(Movements!$C$2:$C$1001=$B307)*(Movements!$A$2:$A$1001&gt;$G307),Movements!$D$2:$D$1001)))</f>
        <v/>
      </c>
      <c r="I307" s="15" t="str">
        <f>IF(COUNTA($A307:$B307,$D307:$G307)=0,"",IF(OR($A307="",$B307="",NOT(AND(ISNUMBER(G307),N(G307)&gt;=18264,N(G307)&lt;=73050))),"n/a",SUMPRODUCT(((Movements!$B$2:$B$1001="Restock")+(Movements!$B$2:$B$1001="Transfer"))*(Movements!$F$2:$F$1001=$A307)*(Movements!$C$2:$C$1001=$B307)*(Movements!$A$2:$A$1001&gt;$G307),Movements!$D$2:$D$1001)))</f>
        <v/>
      </c>
      <c r="J307" s="21" t="str">
        <f>IF(COUNTA($A307:$B307,$D307:$G307)=0,"",IF(OR(NOT(ISNUMBER($H307)),NOT(ISNUMBER($F307))),"n/a",$F307-$H307+$I307))</f>
        <v/>
      </c>
      <c r="K307" s="21" t="str">
        <f>IF(COUNTA($A307:$B307,$D307:$G307)=0,"",IF(OR(NOT(ISNUMBER($J307)),NOT(ISNUMBER($D307)),NOT(ISNUMBER($E307))),"n/a",IF($J307&lt;=$D307,$E307-$J307,0)))</f>
        <v/>
      </c>
      <c r="L307" s="16" t="str">
        <f>IF(COUNTA($A307:$B307,$D307:$G307)=0,"",IF(OR(NOT(ISNUMBER($J307)),NOT(ISNUMBER($D307)),NOT(ISNUMBER($E307))),"n/a",IF($J307&lt;0,"Check count",IF($J307&lt;=$D307,"Reorder",IF($J307&gt;$E307,"Over max","OK")))))</f>
        <v/>
      </c>
      <c r="M307" s="14" t="str">
        <f>IF(COUNTA($A307:$B307,$D307:$G307)=0,"",IF(OR($B307="",SUMPRODUCT(--(Parts!$A$2:$A$201=$B307))=0),"n/a",INDEX(Parts!$C$2:$C$201,SUMPRODUCT(MAX((Parts!$A$2:$A$201=$B307)*(ROW(Parts!$A$2:$A$201)-MIN(ROW(Parts!$A$2:$A$201))+1))))))</f>
        <v/>
      </c>
      <c r="N307" s="14" t="str">
        <f>IF(COUNTA($A307:$B307,$D307:$G307)=0,"",IF(AND(ISNUMBER($J307),ISNUMBER($M307)),$J307*$M307,"n/a"))</f>
        <v/>
      </c>
      <c r="O307" s="16" t="str">
        <f>IF(COUNTA($A307:$B307,$D307:$G307)=0,"",IF(OR($A307="",$B307="",SUMPRODUCT(--(Vans!$A$2:$A$51=$A307))=0,SUMPRODUCT(--(Parts!$A$2:$A$201=$B307))=0),"Check ID",IF(SUMPRODUCT(('Van Stock'!$A$2:$A$501=$A307)*('Van Stock'!$B$2:$B$501=$B307))&gt;1,"Duplicate line",IF(OR(NOT(AND(ISNUMBER(D307),N(D307)&gt;=0,N(D307)&lt;=10000,INT(N(D307))=N(D307))),NOT(AND(ISNUMBER(E307),N(E307)&gt;=0,N(E307)&lt;=10000,INT(N(E307))=N(E307))),N($D307)&gt;N($E307),NOT(AND(ISNUMBER(F307),N(F307)&gt;=0,N(F307)&lt;=100000,INT(N(F307))=N(F307))),NOT(AND(ISNUMBER(G307),N(G307)&gt;=18264,N(G307)&lt;=73050))),"Check inputs",IF(AND(ISNUMBER($J307),N($J307)&lt;0),"Check count","OK")))))</f>
        <v/>
      </c>
      <c r="P307" s="15" t="str">
        <f>IF(COUNTA($A307:$B307,$D307:$G307)=0,"",IF(OR($A307="",$B307="",NOT(AND(ISNUMBER(G307),N(G307)&gt;=18264,N(G307)&lt;=73050))),"n/a",SUMPRODUCT(((Movements!$B$2:$B$1001="Used"))*(Movements!$E$2:$E$1001=$A307)*(Movements!$C$2:$C$1001=$B307)*(Movements!$A$2:$A$1001&gt;$G307),Movements!$D$2:$D$1001)))</f>
        <v/>
      </c>
    </row>
    <row r="308" spans="1:16" x14ac:dyDescent="0.25">
      <c r="A308" s="12"/>
      <c r="B308" s="12"/>
      <c r="C308" s="18" t="str">
        <f>IF(COUNTA($A308:$B308,$D308:$G308)=0,"",IF(OR($B308="",SUMPRODUCT(--(Parts!$A$2:$A$201=$B308))=0),"n/a",INDEX(Parts!$B$2:$B$201,SUMPRODUCT(MAX((Parts!$A$2:$A$201=$B308)*(ROW(Parts!$A$2:$A$201)-MIN(ROW(Parts!$A$2:$A$201))+1))))))</f>
        <v/>
      </c>
      <c r="D308" s="19"/>
      <c r="E308" s="19"/>
      <c r="F308" s="19"/>
      <c r="G308" s="20"/>
      <c r="H308" s="15" t="str">
        <f>IF(COUNTA($A308:$B308,$D308:$G308)=0,"",IF(OR($A308="",$B308="",NOT(AND(ISNUMBER(G308),N(G308)&gt;=18264,N(G308)&lt;=73050))),"n/a",SUMPRODUCT(((Movements!$B$2:$B$1001="Used")+(Movements!$B$2:$B$1001="Transfer"))*(Movements!$E$2:$E$1001=$A308)*(Movements!$C$2:$C$1001=$B308)*(Movements!$A$2:$A$1001&gt;$G308),Movements!$D$2:$D$1001)))</f>
        <v/>
      </c>
      <c r="I308" s="15" t="str">
        <f>IF(COUNTA($A308:$B308,$D308:$G308)=0,"",IF(OR($A308="",$B308="",NOT(AND(ISNUMBER(G308),N(G308)&gt;=18264,N(G308)&lt;=73050))),"n/a",SUMPRODUCT(((Movements!$B$2:$B$1001="Restock")+(Movements!$B$2:$B$1001="Transfer"))*(Movements!$F$2:$F$1001=$A308)*(Movements!$C$2:$C$1001=$B308)*(Movements!$A$2:$A$1001&gt;$G308),Movements!$D$2:$D$1001)))</f>
        <v/>
      </c>
      <c r="J308" s="21" t="str">
        <f>IF(COUNTA($A308:$B308,$D308:$G308)=0,"",IF(OR(NOT(ISNUMBER($H308)),NOT(ISNUMBER($F308))),"n/a",$F308-$H308+$I308))</f>
        <v/>
      </c>
      <c r="K308" s="21" t="str">
        <f>IF(COUNTA($A308:$B308,$D308:$G308)=0,"",IF(OR(NOT(ISNUMBER($J308)),NOT(ISNUMBER($D308)),NOT(ISNUMBER($E308))),"n/a",IF($J308&lt;=$D308,$E308-$J308,0)))</f>
        <v/>
      </c>
      <c r="L308" s="16" t="str">
        <f>IF(COUNTA($A308:$B308,$D308:$G308)=0,"",IF(OR(NOT(ISNUMBER($J308)),NOT(ISNUMBER($D308)),NOT(ISNUMBER($E308))),"n/a",IF($J308&lt;0,"Check count",IF($J308&lt;=$D308,"Reorder",IF($J308&gt;$E308,"Over max","OK")))))</f>
        <v/>
      </c>
      <c r="M308" s="14" t="str">
        <f>IF(COUNTA($A308:$B308,$D308:$G308)=0,"",IF(OR($B308="",SUMPRODUCT(--(Parts!$A$2:$A$201=$B308))=0),"n/a",INDEX(Parts!$C$2:$C$201,SUMPRODUCT(MAX((Parts!$A$2:$A$201=$B308)*(ROW(Parts!$A$2:$A$201)-MIN(ROW(Parts!$A$2:$A$201))+1))))))</f>
        <v/>
      </c>
      <c r="N308" s="14" t="str">
        <f>IF(COUNTA($A308:$B308,$D308:$G308)=0,"",IF(AND(ISNUMBER($J308),ISNUMBER($M308)),$J308*$M308,"n/a"))</f>
        <v/>
      </c>
      <c r="O308" s="16" t="str">
        <f>IF(COUNTA($A308:$B308,$D308:$G308)=0,"",IF(OR($A308="",$B308="",SUMPRODUCT(--(Vans!$A$2:$A$51=$A308))=0,SUMPRODUCT(--(Parts!$A$2:$A$201=$B308))=0),"Check ID",IF(SUMPRODUCT(('Van Stock'!$A$2:$A$501=$A308)*('Van Stock'!$B$2:$B$501=$B308))&gt;1,"Duplicate line",IF(OR(NOT(AND(ISNUMBER(D308),N(D308)&gt;=0,N(D308)&lt;=10000,INT(N(D308))=N(D308))),NOT(AND(ISNUMBER(E308),N(E308)&gt;=0,N(E308)&lt;=10000,INT(N(E308))=N(E308))),N($D308)&gt;N($E308),NOT(AND(ISNUMBER(F308),N(F308)&gt;=0,N(F308)&lt;=100000,INT(N(F308))=N(F308))),NOT(AND(ISNUMBER(G308),N(G308)&gt;=18264,N(G308)&lt;=73050))),"Check inputs",IF(AND(ISNUMBER($J308),N($J308)&lt;0),"Check count","OK")))))</f>
        <v/>
      </c>
      <c r="P308" s="15" t="str">
        <f>IF(COUNTA($A308:$B308,$D308:$G308)=0,"",IF(OR($A308="",$B308="",NOT(AND(ISNUMBER(G308),N(G308)&gt;=18264,N(G308)&lt;=73050))),"n/a",SUMPRODUCT(((Movements!$B$2:$B$1001="Used"))*(Movements!$E$2:$E$1001=$A308)*(Movements!$C$2:$C$1001=$B308)*(Movements!$A$2:$A$1001&gt;$G308),Movements!$D$2:$D$1001)))</f>
        <v/>
      </c>
    </row>
    <row r="309" spans="1:16" x14ac:dyDescent="0.25">
      <c r="A309" s="12"/>
      <c r="B309" s="12"/>
      <c r="C309" s="18" t="str">
        <f>IF(COUNTA($A309:$B309,$D309:$G309)=0,"",IF(OR($B309="",SUMPRODUCT(--(Parts!$A$2:$A$201=$B309))=0),"n/a",INDEX(Parts!$B$2:$B$201,SUMPRODUCT(MAX((Parts!$A$2:$A$201=$B309)*(ROW(Parts!$A$2:$A$201)-MIN(ROW(Parts!$A$2:$A$201))+1))))))</f>
        <v/>
      </c>
      <c r="D309" s="19"/>
      <c r="E309" s="19"/>
      <c r="F309" s="19"/>
      <c r="G309" s="20"/>
      <c r="H309" s="15" t="str">
        <f>IF(COUNTA($A309:$B309,$D309:$G309)=0,"",IF(OR($A309="",$B309="",NOT(AND(ISNUMBER(G309),N(G309)&gt;=18264,N(G309)&lt;=73050))),"n/a",SUMPRODUCT(((Movements!$B$2:$B$1001="Used")+(Movements!$B$2:$B$1001="Transfer"))*(Movements!$E$2:$E$1001=$A309)*(Movements!$C$2:$C$1001=$B309)*(Movements!$A$2:$A$1001&gt;$G309),Movements!$D$2:$D$1001)))</f>
        <v/>
      </c>
      <c r="I309" s="15" t="str">
        <f>IF(COUNTA($A309:$B309,$D309:$G309)=0,"",IF(OR($A309="",$B309="",NOT(AND(ISNUMBER(G309),N(G309)&gt;=18264,N(G309)&lt;=73050))),"n/a",SUMPRODUCT(((Movements!$B$2:$B$1001="Restock")+(Movements!$B$2:$B$1001="Transfer"))*(Movements!$F$2:$F$1001=$A309)*(Movements!$C$2:$C$1001=$B309)*(Movements!$A$2:$A$1001&gt;$G309),Movements!$D$2:$D$1001)))</f>
        <v/>
      </c>
      <c r="J309" s="21" t="str">
        <f>IF(COUNTA($A309:$B309,$D309:$G309)=0,"",IF(OR(NOT(ISNUMBER($H309)),NOT(ISNUMBER($F309))),"n/a",$F309-$H309+$I309))</f>
        <v/>
      </c>
      <c r="K309" s="21" t="str">
        <f>IF(COUNTA($A309:$B309,$D309:$G309)=0,"",IF(OR(NOT(ISNUMBER($J309)),NOT(ISNUMBER($D309)),NOT(ISNUMBER($E309))),"n/a",IF($J309&lt;=$D309,$E309-$J309,0)))</f>
        <v/>
      </c>
      <c r="L309" s="16" t="str">
        <f>IF(COUNTA($A309:$B309,$D309:$G309)=0,"",IF(OR(NOT(ISNUMBER($J309)),NOT(ISNUMBER($D309)),NOT(ISNUMBER($E309))),"n/a",IF($J309&lt;0,"Check count",IF($J309&lt;=$D309,"Reorder",IF($J309&gt;$E309,"Over max","OK")))))</f>
        <v/>
      </c>
      <c r="M309" s="14" t="str">
        <f>IF(COUNTA($A309:$B309,$D309:$G309)=0,"",IF(OR($B309="",SUMPRODUCT(--(Parts!$A$2:$A$201=$B309))=0),"n/a",INDEX(Parts!$C$2:$C$201,SUMPRODUCT(MAX((Parts!$A$2:$A$201=$B309)*(ROW(Parts!$A$2:$A$201)-MIN(ROW(Parts!$A$2:$A$201))+1))))))</f>
        <v/>
      </c>
      <c r="N309" s="14" t="str">
        <f>IF(COUNTA($A309:$B309,$D309:$G309)=0,"",IF(AND(ISNUMBER($J309),ISNUMBER($M309)),$J309*$M309,"n/a"))</f>
        <v/>
      </c>
      <c r="O309" s="16" t="str">
        <f>IF(COUNTA($A309:$B309,$D309:$G309)=0,"",IF(OR($A309="",$B309="",SUMPRODUCT(--(Vans!$A$2:$A$51=$A309))=0,SUMPRODUCT(--(Parts!$A$2:$A$201=$B309))=0),"Check ID",IF(SUMPRODUCT(('Van Stock'!$A$2:$A$501=$A309)*('Van Stock'!$B$2:$B$501=$B309))&gt;1,"Duplicate line",IF(OR(NOT(AND(ISNUMBER(D309),N(D309)&gt;=0,N(D309)&lt;=10000,INT(N(D309))=N(D309))),NOT(AND(ISNUMBER(E309),N(E309)&gt;=0,N(E309)&lt;=10000,INT(N(E309))=N(E309))),N($D309)&gt;N($E309),NOT(AND(ISNUMBER(F309),N(F309)&gt;=0,N(F309)&lt;=100000,INT(N(F309))=N(F309))),NOT(AND(ISNUMBER(G309),N(G309)&gt;=18264,N(G309)&lt;=73050))),"Check inputs",IF(AND(ISNUMBER($J309),N($J309)&lt;0),"Check count","OK")))))</f>
        <v/>
      </c>
      <c r="P309" s="15" t="str">
        <f>IF(COUNTA($A309:$B309,$D309:$G309)=0,"",IF(OR($A309="",$B309="",NOT(AND(ISNUMBER(G309),N(G309)&gt;=18264,N(G309)&lt;=73050))),"n/a",SUMPRODUCT(((Movements!$B$2:$B$1001="Used"))*(Movements!$E$2:$E$1001=$A309)*(Movements!$C$2:$C$1001=$B309)*(Movements!$A$2:$A$1001&gt;$G309),Movements!$D$2:$D$1001)))</f>
        <v/>
      </c>
    </row>
    <row r="310" spans="1:16" x14ac:dyDescent="0.25">
      <c r="A310" s="12"/>
      <c r="B310" s="12"/>
      <c r="C310" s="18" t="str">
        <f>IF(COUNTA($A310:$B310,$D310:$G310)=0,"",IF(OR($B310="",SUMPRODUCT(--(Parts!$A$2:$A$201=$B310))=0),"n/a",INDEX(Parts!$B$2:$B$201,SUMPRODUCT(MAX((Parts!$A$2:$A$201=$B310)*(ROW(Parts!$A$2:$A$201)-MIN(ROW(Parts!$A$2:$A$201))+1))))))</f>
        <v/>
      </c>
      <c r="D310" s="19"/>
      <c r="E310" s="19"/>
      <c r="F310" s="19"/>
      <c r="G310" s="20"/>
      <c r="H310" s="15" t="str">
        <f>IF(COUNTA($A310:$B310,$D310:$G310)=0,"",IF(OR($A310="",$B310="",NOT(AND(ISNUMBER(G310),N(G310)&gt;=18264,N(G310)&lt;=73050))),"n/a",SUMPRODUCT(((Movements!$B$2:$B$1001="Used")+(Movements!$B$2:$B$1001="Transfer"))*(Movements!$E$2:$E$1001=$A310)*(Movements!$C$2:$C$1001=$B310)*(Movements!$A$2:$A$1001&gt;$G310),Movements!$D$2:$D$1001)))</f>
        <v/>
      </c>
      <c r="I310" s="15" t="str">
        <f>IF(COUNTA($A310:$B310,$D310:$G310)=0,"",IF(OR($A310="",$B310="",NOT(AND(ISNUMBER(G310),N(G310)&gt;=18264,N(G310)&lt;=73050))),"n/a",SUMPRODUCT(((Movements!$B$2:$B$1001="Restock")+(Movements!$B$2:$B$1001="Transfer"))*(Movements!$F$2:$F$1001=$A310)*(Movements!$C$2:$C$1001=$B310)*(Movements!$A$2:$A$1001&gt;$G310),Movements!$D$2:$D$1001)))</f>
        <v/>
      </c>
      <c r="J310" s="21" t="str">
        <f>IF(COUNTA($A310:$B310,$D310:$G310)=0,"",IF(OR(NOT(ISNUMBER($H310)),NOT(ISNUMBER($F310))),"n/a",$F310-$H310+$I310))</f>
        <v/>
      </c>
      <c r="K310" s="21" t="str">
        <f>IF(COUNTA($A310:$B310,$D310:$G310)=0,"",IF(OR(NOT(ISNUMBER($J310)),NOT(ISNUMBER($D310)),NOT(ISNUMBER($E310))),"n/a",IF($J310&lt;=$D310,$E310-$J310,0)))</f>
        <v/>
      </c>
      <c r="L310" s="16" t="str">
        <f>IF(COUNTA($A310:$B310,$D310:$G310)=0,"",IF(OR(NOT(ISNUMBER($J310)),NOT(ISNUMBER($D310)),NOT(ISNUMBER($E310))),"n/a",IF($J310&lt;0,"Check count",IF($J310&lt;=$D310,"Reorder",IF($J310&gt;$E310,"Over max","OK")))))</f>
        <v/>
      </c>
      <c r="M310" s="14" t="str">
        <f>IF(COUNTA($A310:$B310,$D310:$G310)=0,"",IF(OR($B310="",SUMPRODUCT(--(Parts!$A$2:$A$201=$B310))=0),"n/a",INDEX(Parts!$C$2:$C$201,SUMPRODUCT(MAX((Parts!$A$2:$A$201=$B310)*(ROW(Parts!$A$2:$A$201)-MIN(ROW(Parts!$A$2:$A$201))+1))))))</f>
        <v/>
      </c>
      <c r="N310" s="14" t="str">
        <f>IF(COUNTA($A310:$B310,$D310:$G310)=0,"",IF(AND(ISNUMBER($J310),ISNUMBER($M310)),$J310*$M310,"n/a"))</f>
        <v/>
      </c>
      <c r="O310" s="16" t="str">
        <f>IF(COUNTA($A310:$B310,$D310:$G310)=0,"",IF(OR($A310="",$B310="",SUMPRODUCT(--(Vans!$A$2:$A$51=$A310))=0,SUMPRODUCT(--(Parts!$A$2:$A$201=$B310))=0),"Check ID",IF(SUMPRODUCT(('Van Stock'!$A$2:$A$501=$A310)*('Van Stock'!$B$2:$B$501=$B310))&gt;1,"Duplicate line",IF(OR(NOT(AND(ISNUMBER(D310),N(D310)&gt;=0,N(D310)&lt;=10000,INT(N(D310))=N(D310))),NOT(AND(ISNUMBER(E310),N(E310)&gt;=0,N(E310)&lt;=10000,INT(N(E310))=N(E310))),N($D310)&gt;N($E310),NOT(AND(ISNUMBER(F310),N(F310)&gt;=0,N(F310)&lt;=100000,INT(N(F310))=N(F310))),NOT(AND(ISNUMBER(G310),N(G310)&gt;=18264,N(G310)&lt;=73050))),"Check inputs",IF(AND(ISNUMBER($J310),N($J310)&lt;0),"Check count","OK")))))</f>
        <v/>
      </c>
      <c r="P310" s="15" t="str">
        <f>IF(COUNTA($A310:$B310,$D310:$G310)=0,"",IF(OR($A310="",$B310="",NOT(AND(ISNUMBER(G310),N(G310)&gt;=18264,N(G310)&lt;=73050))),"n/a",SUMPRODUCT(((Movements!$B$2:$B$1001="Used"))*(Movements!$E$2:$E$1001=$A310)*(Movements!$C$2:$C$1001=$B310)*(Movements!$A$2:$A$1001&gt;$G310),Movements!$D$2:$D$1001)))</f>
        <v/>
      </c>
    </row>
    <row r="311" spans="1:16" x14ac:dyDescent="0.25">
      <c r="A311" s="12"/>
      <c r="B311" s="12"/>
      <c r="C311" s="18" t="str">
        <f>IF(COUNTA($A311:$B311,$D311:$G311)=0,"",IF(OR($B311="",SUMPRODUCT(--(Parts!$A$2:$A$201=$B311))=0),"n/a",INDEX(Parts!$B$2:$B$201,SUMPRODUCT(MAX((Parts!$A$2:$A$201=$B311)*(ROW(Parts!$A$2:$A$201)-MIN(ROW(Parts!$A$2:$A$201))+1))))))</f>
        <v/>
      </c>
      <c r="D311" s="19"/>
      <c r="E311" s="19"/>
      <c r="F311" s="19"/>
      <c r="G311" s="20"/>
      <c r="H311" s="15" t="str">
        <f>IF(COUNTA($A311:$B311,$D311:$G311)=0,"",IF(OR($A311="",$B311="",NOT(AND(ISNUMBER(G311),N(G311)&gt;=18264,N(G311)&lt;=73050))),"n/a",SUMPRODUCT(((Movements!$B$2:$B$1001="Used")+(Movements!$B$2:$B$1001="Transfer"))*(Movements!$E$2:$E$1001=$A311)*(Movements!$C$2:$C$1001=$B311)*(Movements!$A$2:$A$1001&gt;$G311),Movements!$D$2:$D$1001)))</f>
        <v/>
      </c>
      <c r="I311" s="15" t="str">
        <f>IF(COUNTA($A311:$B311,$D311:$G311)=0,"",IF(OR($A311="",$B311="",NOT(AND(ISNUMBER(G311),N(G311)&gt;=18264,N(G311)&lt;=73050))),"n/a",SUMPRODUCT(((Movements!$B$2:$B$1001="Restock")+(Movements!$B$2:$B$1001="Transfer"))*(Movements!$F$2:$F$1001=$A311)*(Movements!$C$2:$C$1001=$B311)*(Movements!$A$2:$A$1001&gt;$G311),Movements!$D$2:$D$1001)))</f>
        <v/>
      </c>
      <c r="J311" s="21" t="str">
        <f>IF(COUNTA($A311:$B311,$D311:$G311)=0,"",IF(OR(NOT(ISNUMBER($H311)),NOT(ISNUMBER($F311))),"n/a",$F311-$H311+$I311))</f>
        <v/>
      </c>
      <c r="K311" s="21" t="str">
        <f>IF(COUNTA($A311:$B311,$D311:$G311)=0,"",IF(OR(NOT(ISNUMBER($J311)),NOT(ISNUMBER($D311)),NOT(ISNUMBER($E311))),"n/a",IF($J311&lt;=$D311,$E311-$J311,0)))</f>
        <v/>
      </c>
      <c r="L311" s="16" t="str">
        <f>IF(COUNTA($A311:$B311,$D311:$G311)=0,"",IF(OR(NOT(ISNUMBER($J311)),NOT(ISNUMBER($D311)),NOT(ISNUMBER($E311))),"n/a",IF($J311&lt;0,"Check count",IF($J311&lt;=$D311,"Reorder",IF($J311&gt;$E311,"Over max","OK")))))</f>
        <v/>
      </c>
      <c r="M311" s="14" t="str">
        <f>IF(COUNTA($A311:$B311,$D311:$G311)=0,"",IF(OR($B311="",SUMPRODUCT(--(Parts!$A$2:$A$201=$B311))=0),"n/a",INDEX(Parts!$C$2:$C$201,SUMPRODUCT(MAX((Parts!$A$2:$A$201=$B311)*(ROW(Parts!$A$2:$A$201)-MIN(ROW(Parts!$A$2:$A$201))+1))))))</f>
        <v/>
      </c>
      <c r="N311" s="14" t="str">
        <f>IF(COUNTA($A311:$B311,$D311:$G311)=0,"",IF(AND(ISNUMBER($J311),ISNUMBER($M311)),$J311*$M311,"n/a"))</f>
        <v/>
      </c>
      <c r="O311" s="16" t="str">
        <f>IF(COUNTA($A311:$B311,$D311:$G311)=0,"",IF(OR($A311="",$B311="",SUMPRODUCT(--(Vans!$A$2:$A$51=$A311))=0,SUMPRODUCT(--(Parts!$A$2:$A$201=$B311))=0),"Check ID",IF(SUMPRODUCT(('Van Stock'!$A$2:$A$501=$A311)*('Van Stock'!$B$2:$B$501=$B311))&gt;1,"Duplicate line",IF(OR(NOT(AND(ISNUMBER(D311),N(D311)&gt;=0,N(D311)&lt;=10000,INT(N(D311))=N(D311))),NOT(AND(ISNUMBER(E311),N(E311)&gt;=0,N(E311)&lt;=10000,INT(N(E311))=N(E311))),N($D311)&gt;N($E311),NOT(AND(ISNUMBER(F311),N(F311)&gt;=0,N(F311)&lt;=100000,INT(N(F311))=N(F311))),NOT(AND(ISNUMBER(G311),N(G311)&gt;=18264,N(G311)&lt;=73050))),"Check inputs",IF(AND(ISNUMBER($J311),N($J311)&lt;0),"Check count","OK")))))</f>
        <v/>
      </c>
      <c r="P311" s="15" t="str">
        <f>IF(COUNTA($A311:$B311,$D311:$G311)=0,"",IF(OR($A311="",$B311="",NOT(AND(ISNUMBER(G311),N(G311)&gt;=18264,N(G311)&lt;=73050))),"n/a",SUMPRODUCT(((Movements!$B$2:$B$1001="Used"))*(Movements!$E$2:$E$1001=$A311)*(Movements!$C$2:$C$1001=$B311)*(Movements!$A$2:$A$1001&gt;$G311),Movements!$D$2:$D$1001)))</f>
        <v/>
      </c>
    </row>
    <row r="312" spans="1:16" x14ac:dyDescent="0.25">
      <c r="A312" s="12"/>
      <c r="B312" s="12"/>
      <c r="C312" s="18" t="str">
        <f>IF(COUNTA($A312:$B312,$D312:$G312)=0,"",IF(OR($B312="",SUMPRODUCT(--(Parts!$A$2:$A$201=$B312))=0),"n/a",INDEX(Parts!$B$2:$B$201,SUMPRODUCT(MAX((Parts!$A$2:$A$201=$B312)*(ROW(Parts!$A$2:$A$201)-MIN(ROW(Parts!$A$2:$A$201))+1))))))</f>
        <v/>
      </c>
      <c r="D312" s="19"/>
      <c r="E312" s="19"/>
      <c r="F312" s="19"/>
      <c r="G312" s="20"/>
      <c r="H312" s="15" t="str">
        <f>IF(COUNTA($A312:$B312,$D312:$G312)=0,"",IF(OR($A312="",$B312="",NOT(AND(ISNUMBER(G312),N(G312)&gt;=18264,N(G312)&lt;=73050))),"n/a",SUMPRODUCT(((Movements!$B$2:$B$1001="Used")+(Movements!$B$2:$B$1001="Transfer"))*(Movements!$E$2:$E$1001=$A312)*(Movements!$C$2:$C$1001=$B312)*(Movements!$A$2:$A$1001&gt;$G312),Movements!$D$2:$D$1001)))</f>
        <v/>
      </c>
      <c r="I312" s="15" t="str">
        <f>IF(COUNTA($A312:$B312,$D312:$G312)=0,"",IF(OR($A312="",$B312="",NOT(AND(ISNUMBER(G312),N(G312)&gt;=18264,N(G312)&lt;=73050))),"n/a",SUMPRODUCT(((Movements!$B$2:$B$1001="Restock")+(Movements!$B$2:$B$1001="Transfer"))*(Movements!$F$2:$F$1001=$A312)*(Movements!$C$2:$C$1001=$B312)*(Movements!$A$2:$A$1001&gt;$G312),Movements!$D$2:$D$1001)))</f>
        <v/>
      </c>
      <c r="J312" s="21" t="str">
        <f>IF(COUNTA($A312:$B312,$D312:$G312)=0,"",IF(OR(NOT(ISNUMBER($H312)),NOT(ISNUMBER($F312))),"n/a",$F312-$H312+$I312))</f>
        <v/>
      </c>
      <c r="K312" s="21" t="str">
        <f>IF(COUNTA($A312:$B312,$D312:$G312)=0,"",IF(OR(NOT(ISNUMBER($J312)),NOT(ISNUMBER($D312)),NOT(ISNUMBER($E312))),"n/a",IF($J312&lt;=$D312,$E312-$J312,0)))</f>
        <v/>
      </c>
      <c r="L312" s="16" t="str">
        <f>IF(COUNTA($A312:$B312,$D312:$G312)=0,"",IF(OR(NOT(ISNUMBER($J312)),NOT(ISNUMBER($D312)),NOT(ISNUMBER($E312))),"n/a",IF($J312&lt;0,"Check count",IF($J312&lt;=$D312,"Reorder",IF($J312&gt;$E312,"Over max","OK")))))</f>
        <v/>
      </c>
      <c r="M312" s="14" t="str">
        <f>IF(COUNTA($A312:$B312,$D312:$G312)=0,"",IF(OR($B312="",SUMPRODUCT(--(Parts!$A$2:$A$201=$B312))=0),"n/a",INDEX(Parts!$C$2:$C$201,SUMPRODUCT(MAX((Parts!$A$2:$A$201=$B312)*(ROW(Parts!$A$2:$A$201)-MIN(ROW(Parts!$A$2:$A$201))+1))))))</f>
        <v/>
      </c>
      <c r="N312" s="14" t="str">
        <f>IF(COUNTA($A312:$B312,$D312:$G312)=0,"",IF(AND(ISNUMBER($J312),ISNUMBER($M312)),$J312*$M312,"n/a"))</f>
        <v/>
      </c>
      <c r="O312" s="16" t="str">
        <f>IF(COUNTA($A312:$B312,$D312:$G312)=0,"",IF(OR($A312="",$B312="",SUMPRODUCT(--(Vans!$A$2:$A$51=$A312))=0,SUMPRODUCT(--(Parts!$A$2:$A$201=$B312))=0),"Check ID",IF(SUMPRODUCT(('Van Stock'!$A$2:$A$501=$A312)*('Van Stock'!$B$2:$B$501=$B312))&gt;1,"Duplicate line",IF(OR(NOT(AND(ISNUMBER(D312),N(D312)&gt;=0,N(D312)&lt;=10000,INT(N(D312))=N(D312))),NOT(AND(ISNUMBER(E312),N(E312)&gt;=0,N(E312)&lt;=10000,INT(N(E312))=N(E312))),N($D312)&gt;N($E312),NOT(AND(ISNUMBER(F312),N(F312)&gt;=0,N(F312)&lt;=100000,INT(N(F312))=N(F312))),NOT(AND(ISNUMBER(G312),N(G312)&gt;=18264,N(G312)&lt;=73050))),"Check inputs",IF(AND(ISNUMBER($J312),N($J312)&lt;0),"Check count","OK")))))</f>
        <v/>
      </c>
      <c r="P312" s="15" t="str">
        <f>IF(COUNTA($A312:$B312,$D312:$G312)=0,"",IF(OR($A312="",$B312="",NOT(AND(ISNUMBER(G312),N(G312)&gt;=18264,N(G312)&lt;=73050))),"n/a",SUMPRODUCT(((Movements!$B$2:$B$1001="Used"))*(Movements!$E$2:$E$1001=$A312)*(Movements!$C$2:$C$1001=$B312)*(Movements!$A$2:$A$1001&gt;$G312),Movements!$D$2:$D$1001)))</f>
        <v/>
      </c>
    </row>
    <row r="313" spans="1:16" x14ac:dyDescent="0.25">
      <c r="A313" s="12"/>
      <c r="B313" s="12"/>
      <c r="C313" s="18" t="str">
        <f>IF(COUNTA($A313:$B313,$D313:$G313)=0,"",IF(OR($B313="",SUMPRODUCT(--(Parts!$A$2:$A$201=$B313))=0),"n/a",INDEX(Parts!$B$2:$B$201,SUMPRODUCT(MAX((Parts!$A$2:$A$201=$B313)*(ROW(Parts!$A$2:$A$201)-MIN(ROW(Parts!$A$2:$A$201))+1))))))</f>
        <v/>
      </c>
      <c r="D313" s="19"/>
      <c r="E313" s="19"/>
      <c r="F313" s="19"/>
      <c r="G313" s="20"/>
      <c r="H313" s="15" t="str">
        <f>IF(COUNTA($A313:$B313,$D313:$G313)=0,"",IF(OR($A313="",$B313="",NOT(AND(ISNUMBER(G313),N(G313)&gt;=18264,N(G313)&lt;=73050))),"n/a",SUMPRODUCT(((Movements!$B$2:$B$1001="Used")+(Movements!$B$2:$B$1001="Transfer"))*(Movements!$E$2:$E$1001=$A313)*(Movements!$C$2:$C$1001=$B313)*(Movements!$A$2:$A$1001&gt;$G313),Movements!$D$2:$D$1001)))</f>
        <v/>
      </c>
      <c r="I313" s="15" t="str">
        <f>IF(COUNTA($A313:$B313,$D313:$G313)=0,"",IF(OR($A313="",$B313="",NOT(AND(ISNUMBER(G313),N(G313)&gt;=18264,N(G313)&lt;=73050))),"n/a",SUMPRODUCT(((Movements!$B$2:$B$1001="Restock")+(Movements!$B$2:$B$1001="Transfer"))*(Movements!$F$2:$F$1001=$A313)*(Movements!$C$2:$C$1001=$B313)*(Movements!$A$2:$A$1001&gt;$G313),Movements!$D$2:$D$1001)))</f>
        <v/>
      </c>
      <c r="J313" s="21" t="str">
        <f>IF(COUNTA($A313:$B313,$D313:$G313)=0,"",IF(OR(NOT(ISNUMBER($H313)),NOT(ISNUMBER($F313))),"n/a",$F313-$H313+$I313))</f>
        <v/>
      </c>
      <c r="K313" s="21" t="str">
        <f>IF(COUNTA($A313:$B313,$D313:$G313)=0,"",IF(OR(NOT(ISNUMBER($J313)),NOT(ISNUMBER($D313)),NOT(ISNUMBER($E313))),"n/a",IF($J313&lt;=$D313,$E313-$J313,0)))</f>
        <v/>
      </c>
      <c r="L313" s="16" t="str">
        <f>IF(COUNTA($A313:$B313,$D313:$G313)=0,"",IF(OR(NOT(ISNUMBER($J313)),NOT(ISNUMBER($D313)),NOT(ISNUMBER($E313))),"n/a",IF($J313&lt;0,"Check count",IF($J313&lt;=$D313,"Reorder",IF($J313&gt;$E313,"Over max","OK")))))</f>
        <v/>
      </c>
      <c r="M313" s="14" t="str">
        <f>IF(COUNTA($A313:$B313,$D313:$G313)=0,"",IF(OR($B313="",SUMPRODUCT(--(Parts!$A$2:$A$201=$B313))=0),"n/a",INDEX(Parts!$C$2:$C$201,SUMPRODUCT(MAX((Parts!$A$2:$A$201=$B313)*(ROW(Parts!$A$2:$A$201)-MIN(ROW(Parts!$A$2:$A$201))+1))))))</f>
        <v/>
      </c>
      <c r="N313" s="14" t="str">
        <f>IF(COUNTA($A313:$B313,$D313:$G313)=0,"",IF(AND(ISNUMBER($J313),ISNUMBER($M313)),$J313*$M313,"n/a"))</f>
        <v/>
      </c>
      <c r="O313" s="16" t="str">
        <f>IF(COUNTA($A313:$B313,$D313:$G313)=0,"",IF(OR($A313="",$B313="",SUMPRODUCT(--(Vans!$A$2:$A$51=$A313))=0,SUMPRODUCT(--(Parts!$A$2:$A$201=$B313))=0),"Check ID",IF(SUMPRODUCT(('Van Stock'!$A$2:$A$501=$A313)*('Van Stock'!$B$2:$B$501=$B313))&gt;1,"Duplicate line",IF(OR(NOT(AND(ISNUMBER(D313),N(D313)&gt;=0,N(D313)&lt;=10000,INT(N(D313))=N(D313))),NOT(AND(ISNUMBER(E313),N(E313)&gt;=0,N(E313)&lt;=10000,INT(N(E313))=N(E313))),N($D313)&gt;N($E313),NOT(AND(ISNUMBER(F313),N(F313)&gt;=0,N(F313)&lt;=100000,INT(N(F313))=N(F313))),NOT(AND(ISNUMBER(G313),N(G313)&gt;=18264,N(G313)&lt;=73050))),"Check inputs",IF(AND(ISNUMBER($J313),N($J313)&lt;0),"Check count","OK")))))</f>
        <v/>
      </c>
      <c r="P313" s="15" t="str">
        <f>IF(COUNTA($A313:$B313,$D313:$G313)=0,"",IF(OR($A313="",$B313="",NOT(AND(ISNUMBER(G313),N(G313)&gt;=18264,N(G313)&lt;=73050))),"n/a",SUMPRODUCT(((Movements!$B$2:$B$1001="Used"))*(Movements!$E$2:$E$1001=$A313)*(Movements!$C$2:$C$1001=$B313)*(Movements!$A$2:$A$1001&gt;$G313),Movements!$D$2:$D$1001)))</f>
        <v/>
      </c>
    </row>
    <row r="314" spans="1:16" x14ac:dyDescent="0.25">
      <c r="A314" s="12"/>
      <c r="B314" s="12"/>
      <c r="C314" s="18" t="str">
        <f>IF(COUNTA($A314:$B314,$D314:$G314)=0,"",IF(OR($B314="",SUMPRODUCT(--(Parts!$A$2:$A$201=$B314))=0),"n/a",INDEX(Parts!$B$2:$B$201,SUMPRODUCT(MAX((Parts!$A$2:$A$201=$B314)*(ROW(Parts!$A$2:$A$201)-MIN(ROW(Parts!$A$2:$A$201))+1))))))</f>
        <v/>
      </c>
      <c r="D314" s="19"/>
      <c r="E314" s="19"/>
      <c r="F314" s="19"/>
      <c r="G314" s="20"/>
      <c r="H314" s="15" t="str">
        <f>IF(COUNTA($A314:$B314,$D314:$G314)=0,"",IF(OR($A314="",$B314="",NOT(AND(ISNUMBER(G314),N(G314)&gt;=18264,N(G314)&lt;=73050))),"n/a",SUMPRODUCT(((Movements!$B$2:$B$1001="Used")+(Movements!$B$2:$B$1001="Transfer"))*(Movements!$E$2:$E$1001=$A314)*(Movements!$C$2:$C$1001=$B314)*(Movements!$A$2:$A$1001&gt;$G314),Movements!$D$2:$D$1001)))</f>
        <v/>
      </c>
      <c r="I314" s="15" t="str">
        <f>IF(COUNTA($A314:$B314,$D314:$G314)=0,"",IF(OR($A314="",$B314="",NOT(AND(ISNUMBER(G314),N(G314)&gt;=18264,N(G314)&lt;=73050))),"n/a",SUMPRODUCT(((Movements!$B$2:$B$1001="Restock")+(Movements!$B$2:$B$1001="Transfer"))*(Movements!$F$2:$F$1001=$A314)*(Movements!$C$2:$C$1001=$B314)*(Movements!$A$2:$A$1001&gt;$G314),Movements!$D$2:$D$1001)))</f>
        <v/>
      </c>
      <c r="J314" s="21" t="str">
        <f>IF(COUNTA($A314:$B314,$D314:$G314)=0,"",IF(OR(NOT(ISNUMBER($H314)),NOT(ISNUMBER($F314))),"n/a",$F314-$H314+$I314))</f>
        <v/>
      </c>
      <c r="K314" s="21" t="str">
        <f>IF(COUNTA($A314:$B314,$D314:$G314)=0,"",IF(OR(NOT(ISNUMBER($J314)),NOT(ISNUMBER($D314)),NOT(ISNUMBER($E314))),"n/a",IF($J314&lt;=$D314,$E314-$J314,0)))</f>
        <v/>
      </c>
      <c r="L314" s="16" t="str">
        <f>IF(COUNTA($A314:$B314,$D314:$G314)=0,"",IF(OR(NOT(ISNUMBER($J314)),NOT(ISNUMBER($D314)),NOT(ISNUMBER($E314))),"n/a",IF($J314&lt;0,"Check count",IF($J314&lt;=$D314,"Reorder",IF($J314&gt;$E314,"Over max","OK")))))</f>
        <v/>
      </c>
      <c r="M314" s="14" t="str">
        <f>IF(COUNTA($A314:$B314,$D314:$G314)=0,"",IF(OR($B314="",SUMPRODUCT(--(Parts!$A$2:$A$201=$B314))=0),"n/a",INDEX(Parts!$C$2:$C$201,SUMPRODUCT(MAX((Parts!$A$2:$A$201=$B314)*(ROW(Parts!$A$2:$A$201)-MIN(ROW(Parts!$A$2:$A$201))+1))))))</f>
        <v/>
      </c>
      <c r="N314" s="14" t="str">
        <f>IF(COUNTA($A314:$B314,$D314:$G314)=0,"",IF(AND(ISNUMBER($J314),ISNUMBER($M314)),$J314*$M314,"n/a"))</f>
        <v/>
      </c>
      <c r="O314" s="16" t="str">
        <f>IF(COUNTA($A314:$B314,$D314:$G314)=0,"",IF(OR($A314="",$B314="",SUMPRODUCT(--(Vans!$A$2:$A$51=$A314))=0,SUMPRODUCT(--(Parts!$A$2:$A$201=$B314))=0),"Check ID",IF(SUMPRODUCT(('Van Stock'!$A$2:$A$501=$A314)*('Van Stock'!$B$2:$B$501=$B314))&gt;1,"Duplicate line",IF(OR(NOT(AND(ISNUMBER(D314),N(D314)&gt;=0,N(D314)&lt;=10000,INT(N(D314))=N(D314))),NOT(AND(ISNUMBER(E314),N(E314)&gt;=0,N(E314)&lt;=10000,INT(N(E314))=N(E314))),N($D314)&gt;N($E314),NOT(AND(ISNUMBER(F314),N(F314)&gt;=0,N(F314)&lt;=100000,INT(N(F314))=N(F314))),NOT(AND(ISNUMBER(G314),N(G314)&gt;=18264,N(G314)&lt;=73050))),"Check inputs",IF(AND(ISNUMBER($J314),N($J314)&lt;0),"Check count","OK")))))</f>
        <v/>
      </c>
      <c r="P314" s="15" t="str">
        <f>IF(COUNTA($A314:$B314,$D314:$G314)=0,"",IF(OR($A314="",$B314="",NOT(AND(ISNUMBER(G314),N(G314)&gt;=18264,N(G314)&lt;=73050))),"n/a",SUMPRODUCT(((Movements!$B$2:$B$1001="Used"))*(Movements!$E$2:$E$1001=$A314)*(Movements!$C$2:$C$1001=$B314)*(Movements!$A$2:$A$1001&gt;$G314),Movements!$D$2:$D$1001)))</f>
        <v/>
      </c>
    </row>
    <row r="315" spans="1:16" x14ac:dyDescent="0.25">
      <c r="A315" s="12"/>
      <c r="B315" s="12"/>
      <c r="C315" s="18" t="str">
        <f>IF(COUNTA($A315:$B315,$D315:$G315)=0,"",IF(OR($B315="",SUMPRODUCT(--(Parts!$A$2:$A$201=$B315))=0),"n/a",INDEX(Parts!$B$2:$B$201,SUMPRODUCT(MAX((Parts!$A$2:$A$201=$B315)*(ROW(Parts!$A$2:$A$201)-MIN(ROW(Parts!$A$2:$A$201))+1))))))</f>
        <v/>
      </c>
      <c r="D315" s="19"/>
      <c r="E315" s="19"/>
      <c r="F315" s="19"/>
      <c r="G315" s="20"/>
      <c r="H315" s="15" t="str">
        <f>IF(COUNTA($A315:$B315,$D315:$G315)=0,"",IF(OR($A315="",$B315="",NOT(AND(ISNUMBER(G315),N(G315)&gt;=18264,N(G315)&lt;=73050))),"n/a",SUMPRODUCT(((Movements!$B$2:$B$1001="Used")+(Movements!$B$2:$B$1001="Transfer"))*(Movements!$E$2:$E$1001=$A315)*(Movements!$C$2:$C$1001=$B315)*(Movements!$A$2:$A$1001&gt;$G315),Movements!$D$2:$D$1001)))</f>
        <v/>
      </c>
      <c r="I315" s="15" t="str">
        <f>IF(COUNTA($A315:$B315,$D315:$G315)=0,"",IF(OR($A315="",$B315="",NOT(AND(ISNUMBER(G315),N(G315)&gt;=18264,N(G315)&lt;=73050))),"n/a",SUMPRODUCT(((Movements!$B$2:$B$1001="Restock")+(Movements!$B$2:$B$1001="Transfer"))*(Movements!$F$2:$F$1001=$A315)*(Movements!$C$2:$C$1001=$B315)*(Movements!$A$2:$A$1001&gt;$G315),Movements!$D$2:$D$1001)))</f>
        <v/>
      </c>
      <c r="J315" s="21" t="str">
        <f>IF(COUNTA($A315:$B315,$D315:$G315)=0,"",IF(OR(NOT(ISNUMBER($H315)),NOT(ISNUMBER($F315))),"n/a",$F315-$H315+$I315))</f>
        <v/>
      </c>
      <c r="K315" s="21" t="str">
        <f>IF(COUNTA($A315:$B315,$D315:$G315)=0,"",IF(OR(NOT(ISNUMBER($J315)),NOT(ISNUMBER($D315)),NOT(ISNUMBER($E315))),"n/a",IF($J315&lt;=$D315,$E315-$J315,0)))</f>
        <v/>
      </c>
      <c r="L315" s="16" t="str">
        <f>IF(COUNTA($A315:$B315,$D315:$G315)=0,"",IF(OR(NOT(ISNUMBER($J315)),NOT(ISNUMBER($D315)),NOT(ISNUMBER($E315))),"n/a",IF($J315&lt;0,"Check count",IF($J315&lt;=$D315,"Reorder",IF($J315&gt;$E315,"Over max","OK")))))</f>
        <v/>
      </c>
      <c r="M315" s="14" t="str">
        <f>IF(COUNTA($A315:$B315,$D315:$G315)=0,"",IF(OR($B315="",SUMPRODUCT(--(Parts!$A$2:$A$201=$B315))=0),"n/a",INDEX(Parts!$C$2:$C$201,SUMPRODUCT(MAX((Parts!$A$2:$A$201=$B315)*(ROW(Parts!$A$2:$A$201)-MIN(ROW(Parts!$A$2:$A$201))+1))))))</f>
        <v/>
      </c>
      <c r="N315" s="14" t="str">
        <f>IF(COUNTA($A315:$B315,$D315:$G315)=0,"",IF(AND(ISNUMBER($J315),ISNUMBER($M315)),$J315*$M315,"n/a"))</f>
        <v/>
      </c>
      <c r="O315" s="16" t="str">
        <f>IF(COUNTA($A315:$B315,$D315:$G315)=0,"",IF(OR($A315="",$B315="",SUMPRODUCT(--(Vans!$A$2:$A$51=$A315))=0,SUMPRODUCT(--(Parts!$A$2:$A$201=$B315))=0),"Check ID",IF(SUMPRODUCT(('Van Stock'!$A$2:$A$501=$A315)*('Van Stock'!$B$2:$B$501=$B315))&gt;1,"Duplicate line",IF(OR(NOT(AND(ISNUMBER(D315),N(D315)&gt;=0,N(D315)&lt;=10000,INT(N(D315))=N(D315))),NOT(AND(ISNUMBER(E315),N(E315)&gt;=0,N(E315)&lt;=10000,INT(N(E315))=N(E315))),N($D315)&gt;N($E315),NOT(AND(ISNUMBER(F315),N(F315)&gt;=0,N(F315)&lt;=100000,INT(N(F315))=N(F315))),NOT(AND(ISNUMBER(G315),N(G315)&gt;=18264,N(G315)&lt;=73050))),"Check inputs",IF(AND(ISNUMBER($J315),N($J315)&lt;0),"Check count","OK")))))</f>
        <v/>
      </c>
      <c r="P315" s="15" t="str">
        <f>IF(COUNTA($A315:$B315,$D315:$G315)=0,"",IF(OR($A315="",$B315="",NOT(AND(ISNUMBER(G315),N(G315)&gt;=18264,N(G315)&lt;=73050))),"n/a",SUMPRODUCT(((Movements!$B$2:$B$1001="Used"))*(Movements!$E$2:$E$1001=$A315)*(Movements!$C$2:$C$1001=$B315)*(Movements!$A$2:$A$1001&gt;$G315),Movements!$D$2:$D$1001)))</f>
        <v/>
      </c>
    </row>
    <row r="316" spans="1:16" x14ac:dyDescent="0.25">
      <c r="A316" s="12"/>
      <c r="B316" s="12"/>
      <c r="C316" s="18" t="str">
        <f>IF(COUNTA($A316:$B316,$D316:$G316)=0,"",IF(OR($B316="",SUMPRODUCT(--(Parts!$A$2:$A$201=$B316))=0),"n/a",INDEX(Parts!$B$2:$B$201,SUMPRODUCT(MAX((Parts!$A$2:$A$201=$B316)*(ROW(Parts!$A$2:$A$201)-MIN(ROW(Parts!$A$2:$A$201))+1))))))</f>
        <v/>
      </c>
      <c r="D316" s="19"/>
      <c r="E316" s="19"/>
      <c r="F316" s="19"/>
      <c r="G316" s="20"/>
      <c r="H316" s="15" t="str">
        <f>IF(COUNTA($A316:$B316,$D316:$G316)=0,"",IF(OR($A316="",$B316="",NOT(AND(ISNUMBER(G316),N(G316)&gt;=18264,N(G316)&lt;=73050))),"n/a",SUMPRODUCT(((Movements!$B$2:$B$1001="Used")+(Movements!$B$2:$B$1001="Transfer"))*(Movements!$E$2:$E$1001=$A316)*(Movements!$C$2:$C$1001=$B316)*(Movements!$A$2:$A$1001&gt;$G316),Movements!$D$2:$D$1001)))</f>
        <v/>
      </c>
      <c r="I316" s="15" t="str">
        <f>IF(COUNTA($A316:$B316,$D316:$G316)=0,"",IF(OR($A316="",$B316="",NOT(AND(ISNUMBER(G316),N(G316)&gt;=18264,N(G316)&lt;=73050))),"n/a",SUMPRODUCT(((Movements!$B$2:$B$1001="Restock")+(Movements!$B$2:$B$1001="Transfer"))*(Movements!$F$2:$F$1001=$A316)*(Movements!$C$2:$C$1001=$B316)*(Movements!$A$2:$A$1001&gt;$G316),Movements!$D$2:$D$1001)))</f>
        <v/>
      </c>
      <c r="J316" s="21" t="str">
        <f>IF(COUNTA($A316:$B316,$D316:$G316)=0,"",IF(OR(NOT(ISNUMBER($H316)),NOT(ISNUMBER($F316))),"n/a",$F316-$H316+$I316))</f>
        <v/>
      </c>
      <c r="K316" s="21" t="str">
        <f>IF(COUNTA($A316:$B316,$D316:$G316)=0,"",IF(OR(NOT(ISNUMBER($J316)),NOT(ISNUMBER($D316)),NOT(ISNUMBER($E316))),"n/a",IF($J316&lt;=$D316,$E316-$J316,0)))</f>
        <v/>
      </c>
      <c r="L316" s="16" t="str">
        <f>IF(COUNTA($A316:$B316,$D316:$G316)=0,"",IF(OR(NOT(ISNUMBER($J316)),NOT(ISNUMBER($D316)),NOT(ISNUMBER($E316))),"n/a",IF($J316&lt;0,"Check count",IF($J316&lt;=$D316,"Reorder",IF($J316&gt;$E316,"Over max","OK")))))</f>
        <v/>
      </c>
      <c r="M316" s="14" t="str">
        <f>IF(COUNTA($A316:$B316,$D316:$G316)=0,"",IF(OR($B316="",SUMPRODUCT(--(Parts!$A$2:$A$201=$B316))=0),"n/a",INDEX(Parts!$C$2:$C$201,SUMPRODUCT(MAX((Parts!$A$2:$A$201=$B316)*(ROW(Parts!$A$2:$A$201)-MIN(ROW(Parts!$A$2:$A$201))+1))))))</f>
        <v/>
      </c>
      <c r="N316" s="14" t="str">
        <f>IF(COUNTA($A316:$B316,$D316:$G316)=0,"",IF(AND(ISNUMBER($J316),ISNUMBER($M316)),$J316*$M316,"n/a"))</f>
        <v/>
      </c>
      <c r="O316" s="16" t="str">
        <f>IF(COUNTA($A316:$B316,$D316:$G316)=0,"",IF(OR($A316="",$B316="",SUMPRODUCT(--(Vans!$A$2:$A$51=$A316))=0,SUMPRODUCT(--(Parts!$A$2:$A$201=$B316))=0),"Check ID",IF(SUMPRODUCT(('Van Stock'!$A$2:$A$501=$A316)*('Van Stock'!$B$2:$B$501=$B316))&gt;1,"Duplicate line",IF(OR(NOT(AND(ISNUMBER(D316),N(D316)&gt;=0,N(D316)&lt;=10000,INT(N(D316))=N(D316))),NOT(AND(ISNUMBER(E316),N(E316)&gt;=0,N(E316)&lt;=10000,INT(N(E316))=N(E316))),N($D316)&gt;N($E316),NOT(AND(ISNUMBER(F316),N(F316)&gt;=0,N(F316)&lt;=100000,INT(N(F316))=N(F316))),NOT(AND(ISNUMBER(G316),N(G316)&gt;=18264,N(G316)&lt;=73050))),"Check inputs",IF(AND(ISNUMBER($J316),N($J316)&lt;0),"Check count","OK")))))</f>
        <v/>
      </c>
      <c r="P316" s="15" t="str">
        <f>IF(COUNTA($A316:$B316,$D316:$G316)=0,"",IF(OR($A316="",$B316="",NOT(AND(ISNUMBER(G316),N(G316)&gt;=18264,N(G316)&lt;=73050))),"n/a",SUMPRODUCT(((Movements!$B$2:$B$1001="Used"))*(Movements!$E$2:$E$1001=$A316)*(Movements!$C$2:$C$1001=$B316)*(Movements!$A$2:$A$1001&gt;$G316),Movements!$D$2:$D$1001)))</f>
        <v/>
      </c>
    </row>
    <row r="317" spans="1:16" x14ac:dyDescent="0.25">
      <c r="A317" s="12"/>
      <c r="B317" s="12"/>
      <c r="C317" s="18" t="str">
        <f>IF(COUNTA($A317:$B317,$D317:$G317)=0,"",IF(OR($B317="",SUMPRODUCT(--(Parts!$A$2:$A$201=$B317))=0),"n/a",INDEX(Parts!$B$2:$B$201,SUMPRODUCT(MAX((Parts!$A$2:$A$201=$B317)*(ROW(Parts!$A$2:$A$201)-MIN(ROW(Parts!$A$2:$A$201))+1))))))</f>
        <v/>
      </c>
      <c r="D317" s="19"/>
      <c r="E317" s="19"/>
      <c r="F317" s="19"/>
      <c r="G317" s="20"/>
      <c r="H317" s="15" t="str">
        <f>IF(COUNTA($A317:$B317,$D317:$G317)=0,"",IF(OR($A317="",$B317="",NOT(AND(ISNUMBER(G317),N(G317)&gt;=18264,N(G317)&lt;=73050))),"n/a",SUMPRODUCT(((Movements!$B$2:$B$1001="Used")+(Movements!$B$2:$B$1001="Transfer"))*(Movements!$E$2:$E$1001=$A317)*(Movements!$C$2:$C$1001=$B317)*(Movements!$A$2:$A$1001&gt;$G317),Movements!$D$2:$D$1001)))</f>
        <v/>
      </c>
      <c r="I317" s="15" t="str">
        <f>IF(COUNTA($A317:$B317,$D317:$G317)=0,"",IF(OR($A317="",$B317="",NOT(AND(ISNUMBER(G317),N(G317)&gt;=18264,N(G317)&lt;=73050))),"n/a",SUMPRODUCT(((Movements!$B$2:$B$1001="Restock")+(Movements!$B$2:$B$1001="Transfer"))*(Movements!$F$2:$F$1001=$A317)*(Movements!$C$2:$C$1001=$B317)*(Movements!$A$2:$A$1001&gt;$G317),Movements!$D$2:$D$1001)))</f>
        <v/>
      </c>
      <c r="J317" s="21" t="str">
        <f>IF(COUNTA($A317:$B317,$D317:$G317)=0,"",IF(OR(NOT(ISNUMBER($H317)),NOT(ISNUMBER($F317))),"n/a",$F317-$H317+$I317))</f>
        <v/>
      </c>
      <c r="K317" s="21" t="str">
        <f>IF(COUNTA($A317:$B317,$D317:$G317)=0,"",IF(OR(NOT(ISNUMBER($J317)),NOT(ISNUMBER($D317)),NOT(ISNUMBER($E317))),"n/a",IF($J317&lt;=$D317,$E317-$J317,0)))</f>
        <v/>
      </c>
      <c r="L317" s="16" t="str">
        <f>IF(COUNTA($A317:$B317,$D317:$G317)=0,"",IF(OR(NOT(ISNUMBER($J317)),NOT(ISNUMBER($D317)),NOT(ISNUMBER($E317))),"n/a",IF($J317&lt;0,"Check count",IF($J317&lt;=$D317,"Reorder",IF($J317&gt;$E317,"Over max","OK")))))</f>
        <v/>
      </c>
      <c r="M317" s="14" t="str">
        <f>IF(COUNTA($A317:$B317,$D317:$G317)=0,"",IF(OR($B317="",SUMPRODUCT(--(Parts!$A$2:$A$201=$B317))=0),"n/a",INDEX(Parts!$C$2:$C$201,SUMPRODUCT(MAX((Parts!$A$2:$A$201=$B317)*(ROW(Parts!$A$2:$A$201)-MIN(ROW(Parts!$A$2:$A$201))+1))))))</f>
        <v/>
      </c>
      <c r="N317" s="14" t="str">
        <f>IF(COUNTA($A317:$B317,$D317:$G317)=0,"",IF(AND(ISNUMBER($J317),ISNUMBER($M317)),$J317*$M317,"n/a"))</f>
        <v/>
      </c>
      <c r="O317" s="16" t="str">
        <f>IF(COUNTA($A317:$B317,$D317:$G317)=0,"",IF(OR($A317="",$B317="",SUMPRODUCT(--(Vans!$A$2:$A$51=$A317))=0,SUMPRODUCT(--(Parts!$A$2:$A$201=$B317))=0),"Check ID",IF(SUMPRODUCT(('Van Stock'!$A$2:$A$501=$A317)*('Van Stock'!$B$2:$B$501=$B317))&gt;1,"Duplicate line",IF(OR(NOT(AND(ISNUMBER(D317),N(D317)&gt;=0,N(D317)&lt;=10000,INT(N(D317))=N(D317))),NOT(AND(ISNUMBER(E317),N(E317)&gt;=0,N(E317)&lt;=10000,INT(N(E317))=N(E317))),N($D317)&gt;N($E317),NOT(AND(ISNUMBER(F317),N(F317)&gt;=0,N(F317)&lt;=100000,INT(N(F317))=N(F317))),NOT(AND(ISNUMBER(G317),N(G317)&gt;=18264,N(G317)&lt;=73050))),"Check inputs",IF(AND(ISNUMBER($J317),N($J317)&lt;0),"Check count","OK")))))</f>
        <v/>
      </c>
      <c r="P317" s="15" t="str">
        <f>IF(COUNTA($A317:$B317,$D317:$G317)=0,"",IF(OR($A317="",$B317="",NOT(AND(ISNUMBER(G317),N(G317)&gt;=18264,N(G317)&lt;=73050))),"n/a",SUMPRODUCT(((Movements!$B$2:$B$1001="Used"))*(Movements!$E$2:$E$1001=$A317)*(Movements!$C$2:$C$1001=$B317)*(Movements!$A$2:$A$1001&gt;$G317),Movements!$D$2:$D$1001)))</f>
        <v/>
      </c>
    </row>
    <row r="318" spans="1:16" x14ac:dyDescent="0.25">
      <c r="A318" s="12"/>
      <c r="B318" s="12"/>
      <c r="C318" s="18" t="str">
        <f>IF(COUNTA($A318:$B318,$D318:$G318)=0,"",IF(OR($B318="",SUMPRODUCT(--(Parts!$A$2:$A$201=$B318))=0),"n/a",INDEX(Parts!$B$2:$B$201,SUMPRODUCT(MAX((Parts!$A$2:$A$201=$B318)*(ROW(Parts!$A$2:$A$201)-MIN(ROW(Parts!$A$2:$A$201))+1))))))</f>
        <v/>
      </c>
      <c r="D318" s="19"/>
      <c r="E318" s="19"/>
      <c r="F318" s="19"/>
      <c r="G318" s="20"/>
      <c r="H318" s="15" t="str">
        <f>IF(COUNTA($A318:$B318,$D318:$G318)=0,"",IF(OR($A318="",$B318="",NOT(AND(ISNUMBER(G318),N(G318)&gt;=18264,N(G318)&lt;=73050))),"n/a",SUMPRODUCT(((Movements!$B$2:$B$1001="Used")+(Movements!$B$2:$B$1001="Transfer"))*(Movements!$E$2:$E$1001=$A318)*(Movements!$C$2:$C$1001=$B318)*(Movements!$A$2:$A$1001&gt;$G318),Movements!$D$2:$D$1001)))</f>
        <v/>
      </c>
      <c r="I318" s="15" t="str">
        <f>IF(COUNTA($A318:$B318,$D318:$G318)=0,"",IF(OR($A318="",$B318="",NOT(AND(ISNUMBER(G318),N(G318)&gt;=18264,N(G318)&lt;=73050))),"n/a",SUMPRODUCT(((Movements!$B$2:$B$1001="Restock")+(Movements!$B$2:$B$1001="Transfer"))*(Movements!$F$2:$F$1001=$A318)*(Movements!$C$2:$C$1001=$B318)*(Movements!$A$2:$A$1001&gt;$G318),Movements!$D$2:$D$1001)))</f>
        <v/>
      </c>
      <c r="J318" s="21" t="str">
        <f>IF(COUNTA($A318:$B318,$D318:$G318)=0,"",IF(OR(NOT(ISNUMBER($H318)),NOT(ISNUMBER($F318))),"n/a",$F318-$H318+$I318))</f>
        <v/>
      </c>
      <c r="K318" s="21" t="str">
        <f>IF(COUNTA($A318:$B318,$D318:$G318)=0,"",IF(OR(NOT(ISNUMBER($J318)),NOT(ISNUMBER($D318)),NOT(ISNUMBER($E318))),"n/a",IF($J318&lt;=$D318,$E318-$J318,0)))</f>
        <v/>
      </c>
      <c r="L318" s="16" t="str">
        <f>IF(COUNTA($A318:$B318,$D318:$G318)=0,"",IF(OR(NOT(ISNUMBER($J318)),NOT(ISNUMBER($D318)),NOT(ISNUMBER($E318))),"n/a",IF($J318&lt;0,"Check count",IF($J318&lt;=$D318,"Reorder",IF($J318&gt;$E318,"Over max","OK")))))</f>
        <v/>
      </c>
      <c r="M318" s="14" t="str">
        <f>IF(COUNTA($A318:$B318,$D318:$G318)=0,"",IF(OR($B318="",SUMPRODUCT(--(Parts!$A$2:$A$201=$B318))=0),"n/a",INDEX(Parts!$C$2:$C$201,SUMPRODUCT(MAX((Parts!$A$2:$A$201=$B318)*(ROW(Parts!$A$2:$A$201)-MIN(ROW(Parts!$A$2:$A$201))+1))))))</f>
        <v/>
      </c>
      <c r="N318" s="14" t="str">
        <f>IF(COUNTA($A318:$B318,$D318:$G318)=0,"",IF(AND(ISNUMBER($J318),ISNUMBER($M318)),$J318*$M318,"n/a"))</f>
        <v/>
      </c>
      <c r="O318" s="16" t="str">
        <f>IF(COUNTA($A318:$B318,$D318:$G318)=0,"",IF(OR($A318="",$B318="",SUMPRODUCT(--(Vans!$A$2:$A$51=$A318))=0,SUMPRODUCT(--(Parts!$A$2:$A$201=$B318))=0),"Check ID",IF(SUMPRODUCT(('Van Stock'!$A$2:$A$501=$A318)*('Van Stock'!$B$2:$B$501=$B318))&gt;1,"Duplicate line",IF(OR(NOT(AND(ISNUMBER(D318),N(D318)&gt;=0,N(D318)&lt;=10000,INT(N(D318))=N(D318))),NOT(AND(ISNUMBER(E318),N(E318)&gt;=0,N(E318)&lt;=10000,INT(N(E318))=N(E318))),N($D318)&gt;N($E318),NOT(AND(ISNUMBER(F318),N(F318)&gt;=0,N(F318)&lt;=100000,INT(N(F318))=N(F318))),NOT(AND(ISNUMBER(G318),N(G318)&gt;=18264,N(G318)&lt;=73050))),"Check inputs",IF(AND(ISNUMBER($J318),N($J318)&lt;0),"Check count","OK")))))</f>
        <v/>
      </c>
      <c r="P318" s="15" t="str">
        <f>IF(COUNTA($A318:$B318,$D318:$G318)=0,"",IF(OR($A318="",$B318="",NOT(AND(ISNUMBER(G318),N(G318)&gt;=18264,N(G318)&lt;=73050))),"n/a",SUMPRODUCT(((Movements!$B$2:$B$1001="Used"))*(Movements!$E$2:$E$1001=$A318)*(Movements!$C$2:$C$1001=$B318)*(Movements!$A$2:$A$1001&gt;$G318),Movements!$D$2:$D$1001)))</f>
        <v/>
      </c>
    </row>
    <row r="319" spans="1:16" x14ac:dyDescent="0.25">
      <c r="A319" s="12"/>
      <c r="B319" s="12"/>
      <c r="C319" s="18" t="str">
        <f>IF(COUNTA($A319:$B319,$D319:$G319)=0,"",IF(OR($B319="",SUMPRODUCT(--(Parts!$A$2:$A$201=$B319))=0),"n/a",INDEX(Parts!$B$2:$B$201,SUMPRODUCT(MAX((Parts!$A$2:$A$201=$B319)*(ROW(Parts!$A$2:$A$201)-MIN(ROW(Parts!$A$2:$A$201))+1))))))</f>
        <v/>
      </c>
      <c r="D319" s="19"/>
      <c r="E319" s="19"/>
      <c r="F319" s="19"/>
      <c r="G319" s="20"/>
      <c r="H319" s="15" t="str">
        <f>IF(COUNTA($A319:$B319,$D319:$G319)=0,"",IF(OR($A319="",$B319="",NOT(AND(ISNUMBER(G319),N(G319)&gt;=18264,N(G319)&lt;=73050))),"n/a",SUMPRODUCT(((Movements!$B$2:$B$1001="Used")+(Movements!$B$2:$B$1001="Transfer"))*(Movements!$E$2:$E$1001=$A319)*(Movements!$C$2:$C$1001=$B319)*(Movements!$A$2:$A$1001&gt;$G319),Movements!$D$2:$D$1001)))</f>
        <v/>
      </c>
      <c r="I319" s="15" t="str">
        <f>IF(COUNTA($A319:$B319,$D319:$G319)=0,"",IF(OR($A319="",$B319="",NOT(AND(ISNUMBER(G319),N(G319)&gt;=18264,N(G319)&lt;=73050))),"n/a",SUMPRODUCT(((Movements!$B$2:$B$1001="Restock")+(Movements!$B$2:$B$1001="Transfer"))*(Movements!$F$2:$F$1001=$A319)*(Movements!$C$2:$C$1001=$B319)*(Movements!$A$2:$A$1001&gt;$G319),Movements!$D$2:$D$1001)))</f>
        <v/>
      </c>
      <c r="J319" s="21" t="str">
        <f>IF(COUNTA($A319:$B319,$D319:$G319)=0,"",IF(OR(NOT(ISNUMBER($H319)),NOT(ISNUMBER($F319))),"n/a",$F319-$H319+$I319))</f>
        <v/>
      </c>
      <c r="K319" s="21" t="str">
        <f>IF(COUNTA($A319:$B319,$D319:$G319)=0,"",IF(OR(NOT(ISNUMBER($J319)),NOT(ISNUMBER($D319)),NOT(ISNUMBER($E319))),"n/a",IF($J319&lt;=$D319,$E319-$J319,0)))</f>
        <v/>
      </c>
      <c r="L319" s="16" t="str">
        <f>IF(COUNTA($A319:$B319,$D319:$G319)=0,"",IF(OR(NOT(ISNUMBER($J319)),NOT(ISNUMBER($D319)),NOT(ISNUMBER($E319))),"n/a",IF($J319&lt;0,"Check count",IF($J319&lt;=$D319,"Reorder",IF($J319&gt;$E319,"Over max","OK")))))</f>
        <v/>
      </c>
      <c r="M319" s="14" t="str">
        <f>IF(COUNTA($A319:$B319,$D319:$G319)=0,"",IF(OR($B319="",SUMPRODUCT(--(Parts!$A$2:$A$201=$B319))=0),"n/a",INDEX(Parts!$C$2:$C$201,SUMPRODUCT(MAX((Parts!$A$2:$A$201=$B319)*(ROW(Parts!$A$2:$A$201)-MIN(ROW(Parts!$A$2:$A$201))+1))))))</f>
        <v/>
      </c>
      <c r="N319" s="14" t="str">
        <f>IF(COUNTA($A319:$B319,$D319:$G319)=0,"",IF(AND(ISNUMBER($J319),ISNUMBER($M319)),$J319*$M319,"n/a"))</f>
        <v/>
      </c>
      <c r="O319" s="16" t="str">
        <f>IF(COUNTA($A319:$B319,$D319:$G319)=0,"",IF(OR($A319="",$B319="",SUMPRODUCT(--(Vans!$A$2:$A$51=$A319))=0,SUMPRODUCT(--(Parts!$A$2:$A$201=$B319))=0),"Check ID",IF(SUMPRODUCT(('Van Stock'!$A$2:$A$501=$A319)*('Van Stock'!$B$2:$B$501=$B319))&gt;1,"Duplicate line",IF(OR(NOT(AND(ISNUMBER(D319),N(D319)&gt;=0,N(D319)&lt;=10000,INT(N(D319))=N(D319))),NOT(AND(ISNUMBER(E319),N(E319)&gt;=0,N(E319)&lt;=10000,INT(N(E319))=N(E319))),N($D319)&gt;N($E319),NOT(AND(ISNUMBER(F319),N(F319)&gt;=0,N(F319)&lt;=100000,INT(N(F319))=N(F319))),NOT(AND(ISNUMBER(G319),N(G319)&gt;=18264,N(G319)&lt;=73050))),"Check inputs",IF(AND(ISNUMBER($J319),N($J319)&lt;0),"Check count","OK")))))</f>
        <v/>
      </c>
      <c r="P319" s="15" t="str">
        <f>IF(COUNTA($A319:$B319,$D319:$G319)=0,"",IF(OR($A319="",$B319="",NOT(AND(ISNUMBER(G319),N(G319)&gt;=18264,N(G319)&lt;=73050))),"n/a",SUMPRODUCT(((Movements!$B$2:$B$1001="Used"))*(Movements!$E$2:$E$1001=$A319)*(Movements!$C$2:$C$1001=$B319)*(Movements!$A$2:$A$1001&gt;$G319),Movements!$D$2:$D$1001)))</f>
        <v/>
      </c>
    </row>
    <row r="320" spans="1:16" x14ac:dyDescent="0.25">
      <c r="A320" s="12"/>
      <c r="B320" s="12"/>
      <c r="C320" s="18" t="str">
        <f>IF(COUNTA($A320:$B320,$D320:$G320)=0,"",IF(OR($B320="",SUMPRODUCT(--(Parts!$A$2:$A$201=$B320))=0),"n/a",INDEX(Parts!$B$2:$B$201,SUMPRODUCT(MAX((Parts!$A$2:$A$201=$B320)*(ROW(Parts!$A$2:$A$201)-MIN(ROW(Parts!$A$2:$A$201))+1))))))</f>
        <v/>
      </c>
      <c r="D320" s="19"/>
      <c r="E320" s="19"/>
      <c r="F320" s="19"/>
      <c r="G320" s="20"/>
      <c r="H320" s="15" t="str">
        <f>IF(COUNTA($A320:$B320,$D320:$G320)=0,"",IF(OR($A320="",$B320="",NOT(AND(ISNUMBER(G320),N(G320)&gt;=18264,N(G320)&lt;=73050))),"n/a",SUMPRODUCT(((Movements!$B$2:$B$1001="Used")+(Movements!$B$2:$B$1001="Transfer"))*(Movements!$E$2:$E$1001=$A320)*(Movements!$C$2:$C$1001=$B320)*(Movements!$A$2:$A$1001&gt;$G320),Movements!$D$2:$D$1001)))</f>
        <v/>
      </c>
      <c r="I320" s="15" t="str">
        <f>IF(COUNTA($A320:$B320,$D320:$G320)=0,"",IF(OR($A320="",$B320="",NOT(AND(ISNUMBER(G320),N(G320)&gt;=18264,N(G320)&lt;=73050))),"n/a",SUMPRODUCT(((Movements!$B$2:$B$1001="Restock")+(Movements!$B$2:$B$1001="Transfer"))*(Movements!$F$2:$F$1001=$A320)*(Movements!$C$2:$C$1001=$B320)*(Movements!$A$2:$A$1001&gt;$G320),Movements!$D$2:$D$1001)))</f>
        <v/>
      </c>
      <c r="J320" s="21" t="str">
        <f>IF(COUNTA($A320:$B320,$D320:$G320)=0,"",IF(OR(NOT(ISNUMBER($H320)),NOT(ISNUMBER($F320))),"n/a",$F320-$H320+$I320))</f>
        <v/>
      </c>
      <c r="K320" s="21" t="str">
        <f>IF(COUNTA($A320:$B320,$D320:$G320)=0,"",IF(OR(NOT(ISNUMBER($J320)),NOT(ISNUMBER($D320)),NOT(ISNUMBER($E320))),"n/a",IF($J320&lt;=$D320,$E320-$J320,0)))</f>
        <v/>
      </c>
      <c r="L320" s="16" t="str">
        <f>IF(COUNTA($A320:$B320,$D320:$G320)=0,"",IF(OR(NOT(ISNUMBER($J320)),NOT(ISNUMBER($D320)),NOT(ISNUMBER($E320))),"n/a",IF($J320&lt;0,"Check count",IF($J320&lt;=$D320,"Reorder",IF($J320&gt;$E320,"Over max","OK")))))</f>
        <v/>
      </c>
      <c r="M320" s="14" t="str">
        <f>IF(COUNTA($A320:$B320,$D320:$G320)=0,"",IF(OR($B320="",SUMPRODUCT(--(Parts!$A$2:$A$201=$B320))=0),"n/a",INDEX(Parts!$C$2:$C$201,SUMPRODUCT(MAX((Parts!$A$2:$A$201=$B320)*(ROW(Parts!$A$2:$A$201)-MIN(ROW(Parts!$A$2:$A$201))+1))))))</f>
        <v/>
      </c>
      <c r="N320" s="14" t="str">
        <f>IF(COUNTA($A320:$B320,$D320:$G320)=0,"",IF(AND(ISNUMBER($J320),ISNUMBER($M320)),$J320*$M320,"n/a"))</f>
        <v/>
      </c>
      <c r="O320" s="16" t="str">
        <f>IF(COUNTA($A320:$B320,$D320:$G320)=0,"",IF(OR($A320="",$B320="",SUMPRODUCT(--(Vans!$A$2:$A$51=$A320))=0,SUMPRODUCT(--(Parts!$A$2:$A$201=$B320))=0),"Check ID",IF(SUMPRODUCT(('Van Stock'!$A$2:$A$501=$A320)*('Van Stock'!$B$2:$B$501=$B320))&gt;1,"Duplicate line",IF(OR(NOT(AND(ISNUMBER(D320),N(D320)&gt;=0,N(D320)&lt;=10000,INT(N(D320))=N(D320))),NOT(AND(ISNUMBER(E320),N(E320)&gt;=0,N(E320)&lt;=10000,INT(N(E320))=N(E320))),N($D320)&gt;N($E320),NOT(AND(ISNUMBER(F320),N(F320)&gt;=0,N(F320)&lt;=100000,INT(N(F320))=N(F320))),NOT(AND(ISNUMBER(G320),N(G320)&gt;=18264,N(G320)&lt;=73050))),"Check inputs",IF(AND(ISNUMBER($J320),N($J320)&lt;0),"Check count","OK")))))</f>
        <v/>
      </c>
      <c r="P320" s="15" t="str">
        <f>IF(COUNTA($A320:$B320,$D320:$G320)=0,"",IF(OR($A320="",$B320="",NOT(AND(ISNUMBER(G320),N(G320)&gt;=18264,N(G320)&lt;=73050))),"n/a",SUMPRODUCT(((Movements!$B$2:$B$1001="Used"))*(Movements!$E$2:$E$1001=$A320)*(Movements!$C$2:$C$1001=$B320)*(Movements!$A$2:$A$1001&gt;$G320),Movements!$D$2:$D$1001)))</f>
        <v/>
      </c>
    </row>
    <row r="321" spans="1:16" x14ac:dyDescent="0.25">
      <c r="A321" s="12"/>
      <c r="B321" s="12"/>
      <c r="C321" s="18" t="str">
        <f>IF(COUNTA($A321:$B321,$D321:$G321)=0,"",IF(OR($B321="",SUMPRODUCT(--(Parts!$A$2:$A$201=$B321))=0),"n/a",INDEX(Parts!$B$2:$B$201,SUMPRODUCT(MAX((Parts!$A$2:$A$201=$B321)*(ROW(Parts!$A$2:$A$201)-MIN(ROW(Parts!$A$2:$A$201))+1))))))</f>
        <v/>
      </c>
      <c r="D321" s="19"/>
      <c r="E321" s="19"/>
      <c r="F321" s="19"/>
      <c r="G321" s="20"/>
      <c r="H321" s="15" t="str">
        <f>IF(COUNTA($A321:$B321,$D321:$G321)=0,"",IF(OR($A321="",$B321="",NOT(AND(ISNUMBER(G321),N(G321)&gt;=18264,N(G321)&lt;=73050))),"n/a",SUMPRODUCT(((Movements!$B$2:$B$1001="Used")+(Movements!$B$2:$B$1001="Transfer"))*(Movements!$E$2:$E$1001=$A321)*(Movements!$C$2:$C$1001=$B321)*(Movements!$A$2:$A$1001&gt;$G321),Movements!$D$2:$D$1001)))</f>
        <v/>
      </c>
      <c r="I321" s="15" t="str">
        <f>IF(COUNTA($A321:$B321,$D321:$G321)=0,"",IF(OR($A321="",$B321="",NOT(AND(ISNUMBER(G321),N(G321)&gt;=18264,N(G321)&lt;=73050))),"n/a",SUMPRODUCT(((Movements!$B$2:$B$1001="Restock")+(Movements!$B$2:$B$1001="Transfer"))*(Movements!$F$2:$F$1001=$A321)*(Movements!$C$2:$C$1001=$B321)*(Movements!$A$2:$A$1001&gt;$G321),Movements!$D$2:$D$1001)))</f>
        <v/>
      </c>
      <c r="J321" s="21" t="str">
        <f>IF(COUNTA($A321:$B321,$D321:$G321)=0,"",IF(OR(NOT(ISNUMBER($H321)),NOT(ISNUMBER($F321))),"n/a",$F321-$H321+$I321))</f>
        <v/>
      </c>
      <c r="K321" s="21" t="str">
        <f>IF(COUNTA($A321:$B321,$D321:$G321)=0,"",IF(OR(NOT(ISNUMBER($J321)),NOT(ISNUMBER($D321)),NOT(ISNUMBER($E321))),"n/a",IF($J321&lt;=$D321,$E321-$J321,0)))</f>
        <v/>
      </c>
      <c r="L321" s="16" t="str">
        <f>IF(COUNTA($A321:$B321,$D321:$G321)=0,"",IF(OR(NOT(ISNUMBER($J321)),NOT(ISNUMBER($D321)),NOT(ISNUMBER($E321))),"n/a",IF($J321&lt;0,"Check count",IF($J321&lt;=$D321,"Reorder",IF($J321&gt;$E321,"Over max","OK")))))</f>
        <v/>
      </c>
      <c r="M321" s="14" t="str">
        <f>IF(COUNTA($A321:$B321,$D321:$G321)=0,"",IF(OR($B321="",SUMPRODUCT(--(Parts!$A$2:$A$201=$B321))=0),"n/a",INDEX(Parts!$C$2:$C$201,SUMPRODUCT(MAX((Parts!$A$2:$A$201=$B321)*(ROW(Parts!$A$2:$A$201)-MIN(ROW(Parts!$A$2:$A$201))+1))))))</f>
        <v/>
      </c>
      <c r="N321" s="14" t="str">
        <f>IF(COUNTA($A321:$B321,$D321:$G321)=0,"",IF(AND(ISNUMBER($J321),ISNUMBER($M321)),$J321*$M321,"n/a"))</f>
        <v/>
      </c>
      <c r="O321" s="16" t="str">
        <f>IF(COUNTA($A321:$B321,$D321:$G321)=0,"",IF(OR($A321="",$B321="",SUMPRODUCT(--(Vans!$A$2:$A$51=$A321))=0,SUMPRODUCT(--(Parts!$A$2:$A$201=$B321))=0),"Check ID",IF(SUMPRODUCT(('Van Stock'!$A$2:$A$501=$A321)*('Van Stock'!$B$2:$B$501=$B321))&gt;1,"Duplicate line",IF(OR(NOT(AND(ISNUMBER(D321),N(D321)&gt;=0,N(D321)&lt;=10000,INT(N(D321))=N(D321))),NOT(AND(ISNUMBER(E321),N(E321)&gt;=0,N(E321)&lt;=10000,INT(N(E321))=N(E321))),N($D321)&gt;N($E321),NOT(AND(ISNUMBER(F321),N(F321)&gt;=0,N(F321)&lt;=100000,INT(N(F321))=N(F321))),NOT(AND(ISNUMBER(G321),N(G321)&gt;=18264,N(G321)&lt;=73050))),"Check inputs",IF(AND(ISNUMBER($J321),N($J321)&lt;0),"Check count","OK")))))</f>
        <v/>
      </c>
      <c r="P321" s="15" t="str">
        <f>IF(COUNTA($A321:$B321,$D321:$G321)=0,"",IF(OR($A321="",$B321="",NOT(AND(ISNUMBER(G321),N(G321)&gt;=18264,N(G321)&lt;=73050))),"n/a",SUMPRODUCT(((Movements!$B$2:$B$1001="Used"))*(Movements!$E$2:$E$1001=$A321)*(Movements!$C$2:$C$1001=$B321)*(Movements!$A$2:$A$1001&gt;$G321),Movements!$D$2:$D$1001)))</f>
        <v/>
      </c>
    </row>
    <row r="322" spans="1:16" x14ac:dyDescent="0.25">
      <c r="A322" s="12"/>
      <c r="B322" s="12"/>
      <c r="C322" s="18" t="str">
        <f>IF(COUNTA($A322:$B322,$D322:$G322)=0,"",IF(OR($B322="",SUMPRODUCT(--(Parts!$A$2:$A$201=$B322))=0),"n/a",INDEX(Parts!$B$2:$B$201,SUMPRODUCT(MAX((Parts!$A$2:$A$201=$B322)*(ROW(Parts!$A$2:$A$201)-MIN(ROW(Parts!$A$2:$A$201))+1))))))</f>
        <v/>
      </c>
      <c r="D322" s="19"/>
      <c r="E322" s="19"/>
      <c r="F322" s="19"/>
      <c r="G322" s="20"/>
      <c r="H322" s="15" t="str">
        <f>IF(COUNTA($A322:$B322,$D322:$G322)=0,"",IF(OR($A322="",$B322="",NOT(AND(ISNUMBER(G322),N(G322)&gt;=18264,N(G322)&lt;=73050))),"n/a",SUMPRODUCT(((Movements!$B$2:$B$1001="Used")+(Movements!$B$2:$B$1001="Transfer"))*(Movements!$E$2:$E$1001=$A322)*(Movements!$C$2:$C$1001=$B322)*(Movements!$A$2:$A$1001&gt;$G322),Movements!$D$2:$D$1001)))</f>
        <v/>
      </c>
      <c r="I322" s="15" t="str">
        <f>IF(COUNTA($A322:$B322,$D322:$G322)=0,"",IF(OR($A322="",$B322="",NOT(AND(ISNUMBER(G322),N(G322)&gt;=18264,N(G322)&lt;=73050))),"n/a",SUMPRODUCT(((Movements!$B$2:$B$1001="Restock")+(Movements!$B$2:$B$1001="Transfer"))*(Movements!$F$2:$F$1001=$A322)*(Movements!$C$2:$C$1001=$B322)*(Movements!$A$2:$A$1001&gt;$G322),Movements!$D$2:$D$1001)))</f>
        <v/>
      </c>
      <c r="J322" s="21" t="str">
        <f>IF(COUNTA($A322:$B322,$D322:$G322)=0,"",IF(OR(NOT(ISNUMBER($H322)),NOT(ISNUMBER($F322))),"n/a",$F322-$H322+$I322))</f>
        <v/>
      </c>
      <c r="K322" s="21" t="str">
        <f>IF(COUNTA($A322:$B322,$D322:$G322)=0,"",IF(OR(NOT(ISNUMBER($J322)),NOT(ISNUMBER($D322)),NOT(ISNUMBER($E322))),"n/a",IF($J322&lt;=$D322,$E322-$J322,0)))</f>
        <v/>
      </c>
      <c r="L322" s="16" t="str">
        <f>IF(COUNTA($A322:$B322,$D322:$G322)=0,"",IF(OR(NOT(ISNUMBER($J322)),NOT(ISNUMBER($D322)),NOT(ISNUMBER($E322))),"n/a",IF($J322&lt;0,"Check count",IF($J322&lt;=$D322,"Reorder",IF($J322&gt;$E322,"Over max","OK")))))</f>
        <v/>
      </c>
      <c r="M322" s="14" t="str">
        <f>IF(COUNTA($A322:$B322,$D322:$G322)=0,"",IF(OR($B322="",SUMPRODUCT(--(Parts!$A$2:$A$201=$B322))=0),"n/a",INDEX(Parts!$C$2:$C$201,SUMPRODUCT(MAX((Parts!$A$2:$A$201=$B322)*(ROW(Parts!$A$2:$A$201)-MIN(ROW(Parts!$A$2:$A$201))+1))))))</f>
        <v/>
      </c>
      <c r="N322" s="14" t="str">
        <f>IF(COUNTA($A322:$B322,$D322:$G322)=0,"",IF(AND(ISNUMBER($J322),ISNUMBER($M322)),$J322*$M322,"n/a"))</f>
        <v/>
      </c>
      <c r="O322" s="16" t="str">
        <f>IF(COUNTA($A322:$B322,$D322:$G322)=0,"",IF(OR($A322="",$B322="",SUMPRODUCT(--(Vans!$A$2:$A$51=$A322))=0,SUMPRODUCT(--(Parts!$A$2:$A$201=$B322))=0),"Check ID",IF(SUMPRODUCT(('Van Stock'!$A$2:$A$501=$A322)*('Van Stock'!$B$2:$B$501=$B322))&gt;1,"Duplicate line",IF(OR(NOT(AND(ISNUMBER(D322),N(D322)&gt;=0,N(D322)&lt;=10000,INT(N(D322))=N(D322))),NOT(AND(ISNUMBER(E322),N(E322)&gt;=0,N(E322)&lt;=10000,INT(N(E322))=N(E322))),N($D322)&gt;N($E322),NOT(AND(ISNUMBER(F322),N(F322)&gt;=0,N(F322)&lt;=100000,INT(N(F322))=N(F322))),NOT(AND(ISNUMBER(G322),N(G322)&gt;=18264,N(G322)&lt;=73050))),"Check inputs",IF(AND(ISNUMBER($J322),N($J322)&lt;0),"Check count","OK")))))</f>
        <v/>
      </c>
      <c r="P322" s="15" t="str">
        <f>IF(COUNTA($A322:$B322,$D322:$G322)=0,"",IF(OR($A322="",$B322="",NOT(AND(ISNUMBER(G322),N(G322)&gt;=18264,N(G322)&lt;=73050))),"n/a",SUMPRODUCT(((Movements!$B$2:$B$1001="Used"))*(Movements!$E$2:$E$1001=$A322)*(Movements!$C$2:$C$1001=$B322)*(Movements!$A$2:$A$1001&gt;$G322),Movements!$D$2:$D$1001)))</f>
        <v/>
      </c>
    </row>
    <row r="323" spans="1:16" x14ac:dyDescent="0.25">
      <c r="A323" s="12"/>
      <c r="B323" s="12"/>
      <c r="C323" s="18" t="str">
        <f>IF(COUNTA($A323:$B323,$D323:$G323)=0,"",IF(OR($B323="",SUMPRODUCT(--(Parts!$A$2:$A$201=$B323))=0),"n/a",INDEX(Parts!$B$2:$B$201,SUMPRODUCT(MAX((Parts!$A$2:$A$201=$B323)*(ROW(Parts!$A$2:$A$201)-MIN(ROW(Parts!$A$2:$A$201))+1))))))</f>
        <v/>
      </c>
      <c r="D323" s="19"/>
      <c r="E323" s="19"/>
      <c r="F323" s="19"/>
      <c r="G323" s="20"/>
      <c r="H323" s="15" t="str">
        <f>IF(COUNTA($A323:$B323,$D323:$G323)=0,"",IF(OR($A323="",$B323="",NOT(AND(ISNUMBER(G323),N(G323)&gt;=18264,N(G323)&lt;=73050))),"n/a",SUMPRODUCT(((Movements!$B$2:$B$1001="Used")+(Movements!$B$2:$B$1001="Transfer"))*(Movements!$E$2:$E$1001=$A323)*(Movements!$C$2:$C$1001=$B323)*(Movements!$A$2:$A$1001&gt;$G323),Movements!$D$2:$D$1001)))</f>
        <v/>
      </c>
      <c r="I323" s="15" t="str">
        <f>IF(COUNTA($A323:$B323,$D323:$G323)=0,"",IF(OR($A323="",$B323="",NOT(AND(ISNUMBER(G323),N(G323)&gt;=18264,N(G323)&lt;=73050))),"n/a",SUMPRODUCT(((Movements!$B$2:$B$1001="Restock")+(Movements!$B$2:$B$1001="Transfer"))*(Movements!$F$2:$F$1001=$A323)*(Movements!$C$2:$C$1001=$B323)*(Movements!$A$2:$A$1001&gt;$G323),Movements!$D$2:$D$1001)))</f>
        <v/>
      </c>
      <c r="J323" s="21" t="str">
        <f>IF(COUNTA($A323:$B323,$D323:$G323)=0,"",IF(OR(NOT(ISNUMBER($H323)),NOT(ISNUMBER($F323))),"n/a",$F323-$H323+$I323))</f>
        <v/>
      </c>
      <c r="K323" s="21" t="str">
        <f>IF(COUNTA($A323:$B323,$D323:$G323)=0,"",IF(OR(NOT(ISNUMBER($J323)),NOT(ISNUMBER($D323)),NOT(ISNUMBER($E323))),"n/a",IF($J323&lt;=$D323,$E323-$J323,0)))</f>
        <v/>
      </c>
      <c r="L323" s="16" t="str">
        <f>IF(COUNTA($A323:$B323,$D323:$G323)=0,"",IF(OR(NOT(ISNUMBER($J323)),NOT(ISNUMBER($D323)),NOT(ISNUMBER($E323))),"n/a",IF($J323&lt;0,"Check count",IF($J323&lt;=$D323,"Reorder",IF($J323&gt;$E323,"Over max","OK")))))</f>
        <v/>
      </c>
      <c r="M323" s="14" t="str">
        <f>IF(COUNTA($A323:$B323,$D323:$G323)=0,"",IF(OR($B323="",SUMPRODUCT(--(Parts!$A$2:$A$201=$B323))=0),"n/a",INDEX(Parts!$C$2:$C$201,SUMPRODUCT(MAX((Parts!$A$2:$A$201=$B323)*(ROW(Parts!$A$2:$A$201)-MIN(ROW(Parts!$A$2:$A$201))+1))))))</f>
        <v/>
      </c>
      <c r="N323" s="14" t="str">
        <f>IF(COUNTA($A323:$B323,$D323:$G323)=0,"",IF(AND(ISNUMBER($J323),ISNUMBER($M323)),$J323*$M323,"n/a"))</f>
        <v/>
      </c>
      <c r="O323" s="16" t="str">
        <f>IF(COUNTA($A323:$B323,$D323:$G323)=0,"",IF(OR($A323="",$B323="",SUMPRODUCT(--(Vans!$A$2:$A$51=$A323))=0,SUMPRODUCT(--(Parts!$A$2:$A$201=$B323))=0),"Check ID",IF(SUMPRODUCT(('Van Stock'!$A$2:$A$501=$A323)*('Van Stock'!$B$2:$B$501=$B323))&gt;1,"Duplicate line",IF(OR(NOT(AND(ISNUMBER(D323),N(D323)&gt;=0,N(D323)&lt;=10000,INT(N(D323))=N(D323))),NOT(AND(ISNUMBER(E323),N(E323)&gt;=0,N(E323)&lt;=10000,INT(N(E323))=N(E323))),N($D323)&gt;N($E323),NOT(AND(ISNUMBER(F323),N(F323)&gt;=0,N(F323)&lt;=100000,INT(N(F323))=N(F323))),NOT(AND(ISNUMBER(G323),N(G323)&gt;=18264,N(G323)&lt;=73050))),"Check inputs",IF(AND(ISNUMBER($J323),N($J323)&lt;0),"Check count","OK")))))</f>
        <v/>
      </c>
      <c r="P323" s="15" t="str">
        <f>IF(COUNTA($A323:$B323,$D323:$G323)=0,"",IF(OR($A323="",$B323="",NOT(AND(ISNUMBER(G323),N(G323)&gt;=18264,N(G323)&lt;=73050))),"n/a",SUMPRODUCT(((Movements!$B$2:$B$1001="Used"))*(Movements!$E$2:$E$1001=$A323)*(Movements!$C$2:$C$1001=$B323)*(Movements!$A$2:$A$1001&gt;$G323),Movements!$D$2:$D$1001)))</f>
        <v/>
      </c>
    </row>
    <row r="324" spans="1:16" x14ac:dyDescent="0.25">
      <c r="A324" s="12"/>
      <c r="B324" s="12"/>
      <c r="C324" s="18" t="str">
        <f>IF(COUNTA($A324:$B324,$D324:$G324)=0,"",IF(OR($B324="",SUMPRODUCT(--(Parts!$A$2:$A$201=$B324))=0),"n/a",INDEX(Parts!$B$2:$B$201,SUMPRODUCT(MAX((Parts!$A$2:$A$201=$B324)*(ROW(Parts!$A$2:$A$201)-MIN(ROW(Parts!$A$2:$A$201))+1))))))</f>
        <v/>
      </c>
      <c r="D324" s="19"/>
      <c r="E324" s="19"/>
      <c r="F324" s="19"/>
      <c r="G324" s="20"/>
      <c r="H324" s="15" t="str">
        <f>IF(COUNTA($A324:$B324,$D324:$G324)=0,"",IF(OR($A324="",$B324="",NOT(AND(ISNUMBER(G324),N(G324)&gt;=18264,N(G324)&lt;=73050))),"n/a",SUMPRODUCT(((Movements!$B$2:$B$1001="Used")+(Movements!$B$2:$B$1001="Transfer"))*(Movements!$E$2:$E$1001=$A324)*(Movements!$C$2:$C$1001=$B324)*(Movements!$A$2:$A$1001&gt;$G324),Movements!$D$2:$D$1001)))</f>
        <v/>
      </c>
      <c r="I324" s="15" t="str">
        <f>IF(COUNTA($A324:$B324,$D324:$G324)=0,"",IF(OR($A324="",$B324="",NOT(AND(ISNUMBER(G324),N(G324)&gt;=18264,N(G324)&lt;=73050))),"n/a",SUMPRODUCT(((Movements!$B$2:$B$1001="Restock")+(Movements!$B$2:$B$1001="Transfer"))*(Movements!$F$2:$F$1001=$A324)*(Movements!$C$2:$C$1001=$B324)*(Movements!$A$2:$A$1001&gt;$G324),Movements!$D$2:$D$1001)))</f>
        <v/>
      </c>
      <c r="J324" s="21" t="str">
        <f>IF(COUNTA($A324:$B324,$D324:$G324)=0,"",IF(OR(NOT(ISNUMBER($H324)),NOT(ISNUMBER($F324))),"n/a",$F324-$H324+$I324))</f>
        <v/>
      </c>
      <c r="K324" s="21" t="str">
        <f>IF(COUNTA($A324:$B324,$D324:$G324)=0,"",IF(OR(NOT(ISNUMBER($J324)),NOT(ISNUMBER($D324)),NOT(ISNUMBER($E324))),"n/a",IF($J324&lt;=$D324,$E324-$J324,0)))</f>
        <v/>
      </c>
      <c r="L324" s="16" t="str">
        <f>IF(COUNTA($A324:$B324,$D324:$G324)=0,"",IF(OR(NOT(ISNUMBER($J324)),NOT(ISNUMBER($D324)),NOT(ISNUMBER($E324))),"n/a",IF($J324&lt;0,"Check count",IF($J324&lt;=$D324,"Reorder",IF($J324&gt;$E324,"Over max","OK")))))</f>
        <v/>
      </c>
      <c r="M324" s="14" t="str">
        <f>IF(COUNTA($A324:$B324,$D324:$G324)=0,"",IF(OR($B324="",SUMPRODUCT(--(Parts!$A$2:$A$201=$B324))=0),"n/a",INDEX(Parts!$C$2:$C$201,SUMPRODUCT(MAX((Parts!$A$2:$A$201=$B324)*(ROW(Parts!$A$2:$A$201)-MIN(ROW(Parts!$A$2:$A$201))+1))))))</f>
        <v/>
      </c>
      <c r="N324" s="14" t="str">
        <f>IF(COUNTA($A324:$B324,$D324:$G324)=0,"",IF(AND(ISNUMBER($J324),ISNUMBER($M324)),$J324*$M324,"n/a"))</f>
        <v/>
      </c>
      <c r="O324" s="16" t="str">
        <f>IF(COUNTA($A324:$B324,$D324:$G324)=0,"",IF(OR($A324="",$B324="",SUMPRODUCT(--(Vans!$A$2:$A$51=$A324))=0,SUMPRODUCT(--(Parts!$A$2:$A$201=$B324))=0),"Check ID",IF(SUMPRODUCT(('Van Stock'!$A$2:$A$501=$A324)*('Van Stock'!$B$2:$B$501=$B324))&gt;1,"Duplicate line",IF(OR(NOT(AND(ISNUMBER(D324),N(D324)&gt;=0,N(D324)&lt;=10000,INT(N(D324))=N(D324))),NOT(AND(ISNUMBER(E324),N(E324)&gt;=0,N(E324)&lt;=10000,INT(N(E324))=N(E324))),N($D324)&gt;N($E324),NOT(AND(ISNUMBER(F324),N(F324)&gt;=0,N(F324)&lt;=100000,INT(N(F324))=N(F324))),NOT(AND(ISNUMBER(G324),N(G324)&gt;=18264,N(G324)&lt;=73050))),"Check inputs",IF(AND(ISNUMBER($J324),N($J324)&lt;0),"Check count","OK")))))</f>
        <v/>
      </c>
      <c r="P324" s="15" t="str">
        <f>IF(COUNTA($A324:$B324,$D324:$G324)=0,"",IF(OR($A324="",$B324="",NOT(AND(ISNUMBER(G324),N(G324)&gt;=18264,N(G324)&lt;=73050))),"n/a",SUMPRODUCT(((Movements!$B$2:$B$1001="Used"))*(Movements!$E$2:$E$1001=$A324)*(Movements!$C$2:$C$1001=$B324)*(Movements!$A$2:$A$1001&gt;$G324),Movements!$D$2:$D$1001)))</f>
        <v/>
      </c>
    </row>
    <row r="325" spans="1:16" x14ac:dyDescent="0.25">
      <c r="A325" s="12"/>
      <c r="B325" s="12"/>
      <c r="C325" s="18" t="str">
        <f>IF(COUNTA($A325:$B325,$D325:$G325)=0,"",IF(OR($B325="",SUMPRODUCT(--(Parts!$A$2:$A$201=$B325))=0),"n/a",INDEX(Parts!$B$2:$B$201,SUMPRODUCT(MAX((Parts!$A$2:$A$201=$B325)*(ROW(Parts!$A$2:$A$201)-MIN(ROW(Parts!$A$2:$A$201))+1))))))</f>
        <v/>
      </c>
      <c r="D325" s="19"/>
      <c r="E325" s="19"/>
      <c r="F325" s="19"/>
      <c r="G325" s="20"/>
      <c r="H325" s="15" t="str">
        <f>IF(COUNTA($A325:$B325,$D325:$G325)=0,"",IF(OR($A325="",$B325="",NOT(AND(ISNUMBER(G325),N(G325)&gt;=18264,N(G325)&lt;=73050))),"n/a",SUMPRODUCT(((Movements!$B$2:$B$1001="Used")+(Movements!$B$2:$B$1001="Transfer"))*(Movements!$E$2:$E$1001=$A325)*(Movements!$C$2:$C$1001=$B325)*(Movements!$A$2:$A$1001&gt;$G325),Movements!$D$2:$D$1001)))</f>
        <v/>
      </c>
      <c r="I325" s="15" t="str">
        <f>IF(COUNTA($A325:$B325,$D325:$G325)=0,"",IF(OR($A325="",$B325="",NOT(AND(ISNUMBER(G325),N(G325)&gt;=18264,N(G325)&lt;=73050))),"n/a",SUMPRODUCT(((Movements!$B$2:$B$1001="Restock")+(Movements!$B$2:$B$1001="Transfer"))*(Movements!$F$2:$F$1001=$A325)*(Movements!$C$2:$C$1001=$B325)*(Movements!$A$2:$A$1001&gt;$G325),Movements!$D$2:$D$1001)))</f>
        <v/>
      </c>
      <c r="J325" s="21" t="str">
        <f>IF(COUNTA($A325:$B325,$D325:$G325)=0,"",IF(OR(NOT(ISNUMBER($H325)),NOT(ISNUMBER($F325))),"n/a",$F325-$H325+$I325))</f>
        <v/>
      </c>
      <c r="K325" s="21" t="str">
        <f>IF(COUNTA($A325:$B325,$D325:$G325)=0,"",IF(OR(NOT(ISNUMBER($J325)),NOT(ISNUMBER($D325)),NOT(ISNUMBER($E325))),"n/a",IF($J325&lt;=$D325,$E325-$J325,0)))</f>
        <v/>
      </c>
      <c r="L325" s="16" t="str">
        <f>IF(COUNTA($A325:$B325,$D325:$G325)=0,"",IF(OR(NOT(ISNUMBER($J325)),NOT(ISNUMBER($D325)),NOT(ISNUMBER($E325))),"n/a",IF($J325&lt;0,"Check count",IF($J325&lt;=$D325,"Reorder",IF($J325&gt;$E325,"Over max","OK")))))</f>
        <v/>
      </c>
      <c r="M325" s="14" t="str">
        <f>IF(COUNTA($A325:$B325,$D325:$G325)=0,"",IF(OR($B325="",SUMPRODUCT(--(Parts!$A$2:$A$201=$B325))=0),"n/a",INDEX(Parts!$C$2:$C$201,SUMPRODUCT(MAX((Parts!$A$2:$A$201=$B325)*(ROW(Parts!$A$2:$A$201)-MIN(ROW(Parts!$A$2:$A$201))+1))))))</f>
        <v/>
      </c>
      <c r="N325" s="14" t="str">
        <f>IF(COUNTA($A325:$B325,$D325:$G325)=0,"",IF(AND(ISNUMBER($J325),ISNUMBER($M325)),$J325*$M325,"n/a"))</f>
        <v/>
      </c>
      <c r="O325" s="16" t="str">
        <f>IF(COUNTA($A325:$B325,$D325:$G325)=0,"",IF(OR($A325="",$B325="",SUMPRODUCT(--(Vans!$A$2:$A$51=$A325))=0,SUMPRODUCT(--(Parts!$A$2:$A$201=$B325))=0),"Check ID",IF(SUMPRODUCT(('Van Stock'!$A$2:$A$501=$A325)*('Van Stock'!$B$2:$B$501=$B325))&gt;1,"Duplicate line",IF(OR(NOT(AND(ISNUMBER(D325),N(D325)&gt;=0,N(D325)&lt;=10000,INT(N(D325))=N(D325))),NOT(AND(ISNUMBER(E325),N(E325)&gt;=0,N(E325)&lt;=10000,INT(N(E325))=N(E325))),N($D325)&gt;N($E325),NOT(AND(ISNUMBER(F325),N(F325)&gt;=0,N(F325)&lt;=100000,INT(N(F325))=N(F325))),NOT(AND(ISNUMBER(G325),N(G325)&gt;=18264,N(G325)&lt;=73050))),"Check inputs",IF(AND(ISNUMBER($J325),N($J325)&lt;0),"Check count","OK")))))</f>
        <v/>
      </c>
      <c r="P325" s="15" t="str">
        <f>IF(COUNTA($A325:$B325,$D325:$G325)=0,"",IF(OR($A325="",$B325="",NOT(AND(ISNUMBER(G325),N(G325)&gt;=18264,N(G325)&lt;=73050))),"n/a",SUMPRODUCT(((Movements!$B$2:$B$1001="Used"))*(Movements!$E$2:$E$1001=$A325)*(Movements!$C$2:$C$1001=$B325)*(Movements!$A$2:$A$1001&gt;$G325),Movements!$D$2:$D$1001)))</f>
        <v/>
      </c>
    </row>
    <row r="326" spans="1:16" x14ac:dyDescent="0.25">
      <c r="A326" s="12"/>
      <c r="B326" s="12"/>
      <c r="C326" s="18" t="str">
        <f>IF(COUNTA($A326:$B326,$D326:$G326)=0,"",IF(OR($B326="",SUMPRODUCT(--(Parts!$A$2:$A$201=$B326))=0),"n/a",INDEX(Parts!$B$2:$B$201,SUMPRODUCT(MAX((Parts!$A$2:$A$201=$B326)*(ROW(Parts!$A$2:$A$201)-MIN(ROW(Parts!$A$2:$A$201))+1))))))</f>
        <v/>
      </c>
      <c r="D326" s="19"/>
      <c r="E326" s="19"/>
      <c r="F326" s="19"/>
      <c r="G326" s="20"/>
      <c r="H326" s="15" t="str">
        <f>IF(COUNTA($A326:$B326,$D326:$G326)=0,"",IF(OR($A326="",$B326="",NOT(AND(ISNUMBER(G326),N(G326)&gt;=18264,N(G326)&lt;=73050))),"n/a",SUMPRODUCT(((Movements!$B$2:$B$1001="Used")+(Movements!$B$2:$B$1001="Transfer"))*(Movements!$E$2:$E$1001=$A326)*(Movements!$C$2:$C$1001=$B326)*(Movements!$A$2:$A$1001&gt;$G326),Movements!$D$2:$D$1001)))</f>
        <v/>
      </c>
      <c r="I326" s="15" t="str">
        <f>IF(COUNTA($A326:$B326,$D326:$G326)=0,"",IF(OR($A326="",$B326="",NOT(AND(ISNUMBER(G326),N(G326)&gt;=18264,N(G326)&lt;=73050))),"n/a",SUMPRODUCT(((Movements!$B$2:$B$1001="Restock")+(Movements!$B$2:$B$1001="Transfer"))*(Movements!$F$2:$F$1001=$A326)*(Movements!$C$2:$C$1001=$B326)*(Movements!$A$2:$A$1001&gt;$G326),Movements!$D$2:$D$1001)))</f>
        <v/>
      </c>
      <c r="J326" s="21" t="str">
        <f>IF(COUNTA($A326:$B326,$D326:$G326)=0,"",IF(OR(NOT(ISNUMBER($H326)),NOT(ISNUMBER($F326))),"n/a",$F326-$H326+$I326))</f>
        <v/>
      </c>
      <c r="K326" s="21" t="str">
        <f>IF(COUNTA($A326:$B326,$D326:$G326)=0,"",IF(OR(NOT(ISNUMBER($J326)),NOT(ISNUMBER($D326)),NOT(ISNUMBER($E326))),"n/a",IF($J326&lt;=$D326,$E326-$J326,0)))</f>
        <v/>
      </c>
      <c r="L326" s="16" t="str">
        <f>IF(COUNTA($A326:$B326,$D326:$G326)=0,"",IF(OR(NOT(ISNUMBER($J326)),NOT(ISNUMBER($D326)),NOT(ISNUMBER($E326))),"n/a",IF($J326&lt;0,"Check count",IF($J326&lt;=$D326,"Reorder",IF($J326&gt;$E326,"Over max","OK")))))</f>
        <v/>
      </c>
      <c r="M326" s="14" t="str">
        <f>IF(COUNTA($A326:$B326,$D326:$G326)=0,"",IF(OR($B326="",SUMPRODUCT(--(Parts!$A$2:$A$201=$B326))=0),"n/a",INDEX(Parts!$C$2:$C$201,SUMPRODUCT(MAX((Parts!$A$2:$A$201=$B326)*(ROW(Parts!$A$2:$A$201)-MIN(ROW(Parts!$A$2:$A$201))+1))))))</f>
        <v/>
      </c>
      <c r="N326" s="14" t="str">
        <f>IF(COUNTA($A326:$B326,$D326:$G326)=0,"",IF(AND(ISNUMBER($J326),ISNUMBER($M326)),$J326*$M326,"n/a"))</f>
        <v/>
      </c>
      <c r="O326" s="16" t="str">
        <f>IF(COUNTA($A326:$B326,$D326:$G326)=0,"",IF(OR($A326="",$B326="",SUMPRODUCT(--(Vans!$A$2:$A$51=$A326))=0,SUMPRODUCT(--(Parts!$A$2:$A$201=$B326))=0),"Check ID",IF(SUMPRODUCT(('Van Stock'!$A$2:$A$501=$A326)*('Van Stock'!$B$2:$B$501=$B326))&gt;1,"Duplicate line",IF(OR(NOT(AND(ISNUMBER(D326),N(D326)&gt;=0,N(D326)&lt;=10000,INT(N(D326))=N(D326))),NOT(AND(ISNUMBER(E326),N(E326)&gt;=0,N(E326)&lt;=10000,INT(N(E326))=N(E326))),N($D326)&gt;N($E326),NOT(AND(ISNUMBER(F326),N(F326)&gt;=0,N(F326)&lt;=100000,INT(N(F326))=N(F326))),NOT(AND(ISNUMBER(G326),N(G326)&gt;=18264,N(G326)&lt;=73050))),"Check inputs",IF(AND(ISNUMBER($J326),N($J326)&lt;0),"Check count","OK")))))</f>
        <v/>
      </c>
      <c r="P326" s="15" t="str">
        <f>IF(COUNTA($A326:$B326,$D326:$G326)=0,"",IF(OR($A326="",$B326="",NOT(AND(ISNUMBER(G326),N(G326)&gt;=18264,N(G326)&lt;=73050))),"n/a",SUMPRODUCT(((Movements!$B$2:$B$1001="Used"))*(Movements!$E$2:$E$1001=$A326)*(Movements!$C$2:$C$1001=$B326)*(Movements!$A$2:$A$1001&gt;$G326),Movements!$D$2:$D$1001)))</f>
        <v/>
      </c>
    </row>
    <row r="327" spans="1:16" x14ac:dyDescent="0.25">
      <c r="A327" s="12"/>
      <c r="B327" s="12"/>
      <c r="C327" s="18" t="str">
        <f>IF(COUNTA($A327:$B327,$D327:$G327)=0,"",IF(OR($B327="",SUMPRODUCT(--(Parts!$A$2:$A$201=$B327))=0),"n/a",INDEX(Parts!$B$2:$B$201,SUMPRODUCT(MAX((Parts!$A$2:$A$201=$B327)*(ROW(Parts!$A$2:$A$201)-MIN(ROW(Parts!$A$2:$A$201))+1))))))</f>
        <v/>
      </c>
      <c r="D327" s="19"/>
      <c r="E327" s="19"/>
      <c r="F327" s="19"/>
      <c r="G327" s="20"/>
      <c r="H327" s="15" t="str">
        <f>IF(COUNTA($A327:$B327,$D327:$G327)=0,"",IF(OR($A327="",$B327="",NOT(AND(ISNUMBER(G327),N(G327)&gt;=18264,N(G327)&lt;=73050))),"n/a",SUMPRODUCT(((Movements!$B$2:$B$1001="Used")+(Movements!$B$2:$B$1001="Transfer"))*(Movements!$E$2:$E$1001=$A327)*(Movements!$C$2:$C$1001=$B327)*(Movements!$A$2:$A$1001&gt;$G327),Movements!$D$2:$D$1001)))</f>
        <v/>
      </c>
      <c r="I327" s="15" t="str">
        <f>IF(COUNTA($A327:$B327,$D327:$G327)=0,"",IF(OR($A327="",$B327="",NOT(AND(ISNUMBER(G327),N(G327)&gt;=18264,N(G327)&lt;=73050))),"n/a",SUMPRODUCT(((Movements!$B$2:$B$1001="Restock")+(Movements!$B$2:$B$1001="Transfer"))*(Movements!$F$2:$F$1001=$A327)*(Movements!$C$2:$C$1001=$B327)*(Movements!$A$2:$A$1001&gt;$G327),Movements!$D$2:$D$1001)))</f>
        <v/>
      </c>
      <c r="J327" s="21" t="str">
        <f>IF(COUNTA($A327:$B327,$D327:$G327)=0,"",IF(OR(NOT(ISNUMBER($H327)),NOT(ISNUMBER($F327))),"n/a",$F327-$H327+$I327))</f>
        <v/>
      </c>
      <c r="K327" s="21" t="str">
        <f>IF(COUNTA($A327:$B327,$D327:$G327)=0,"",IF(OR(NOT(ISNUMBER($J327)),NOT(ISNUMBER($D327)),NOT(ISNUMBER($E327))),"n/a",IF($J327&lt;=$D327,$E327-$J327,0)))</f>
        <v/>
      </c>
      <c r="L327" s="16" t="str">
        <f>IF(COUNTA($A327:$B327,$D327:$G327)=0,"",IF(OR(NOT(ISNUMBER($J327)),NOT(ISNUMBER($D327)),NOT(ISNUMBER($E327))),"n/a",IF($J327&lt;0,"Check count",IF($J327&lt;=$D327,"Reorder",IF($J327&gt;$E327,"Over max","OK")))))</f>
        <v/>
      </c>
      <c r="M327" s="14" t="str">
        <f>IF(COUNTA($A327:$B327,$D327:$G327)=0,"",IF(OR($B327="",SUMPRODUCT(--(Parts!$A$2:$A$201=$B327))=0),"n/a",INDEX(Parts!$C$2:$C$201,SUMPRODUCT(MAX((Parts!$A$2:$A$201=$B327)*(ROW(Parts!$A$2:$A$201)-MIN(ROW(Parts!$A$2:$A$201))+1))))))</f>
        <v/>
      </c>
      <c r="N327" s="14" t="str">
        <f>IF(COUNTA($A327:$B327,$D327:$G327)=0,"",IF(AND(ISNUMBER($J327),ISNUMBER($M327)),$J327*$M327,"n/a"))</f>
        <v/>
      </c>
      <c r="O327" s="16" t="str">
        <f>IF(COUNTA($A327:$B327,$D327:$G327)=0,"",IF(OR($A327="",$B327="",SUMPRODUCT(--(Vans!$A$2:$A$51=$A327))=0,SUMPRODUCT(--(Parts!$A$2:$A$201=$B327))=0),"Check ID",IF(SUMPRODUCT(('Van Stock'!$A$2:$A$501=$A327)*('Van Stock'!$B$2:$B$501=$B327))&gt;1,"Duplicate line",IF(OR(NOT(AND(ISNUMBER(D327),N(D327)&gt;=0,N(D327)&lt;=10000,INT(N(D327))=N(D327))),NOT(AND(ISNUMBER(E327),N(E327)&gt;=0,N(E327)&lt;=10000,INT(N(E327))=N(E327))),N($D327)&gt;N($E327),NOT(AND(ISNUMBER(F327),N(F327)&gt;=0,N(F327)&lt;=100000,INT(N(F327))=N(F327))),NOT(AND(ISNUMBER(G327),N(G327)&gt;=18264,N(G327)&lt;=73050))),"Check inputs",IF(AND(ISNUMBER($J327),N($J327)&lt;0),"Check count","OK")))))</f>
        <v/>
      </c>
      <c r="P327" s="15" t="str">
        <f>IF(COUNTA($A327:$B327,$D327:$G327)=0,"",IF(OR($A327="",$B327="",NOT(AND(ISNUMBER(G327),N(G327)&gt;=18264,N(G327)&lt;=73050))),"n/a",SUMPRODUCT(((Movements!$B$2:$B$1001="Used"))*(Movements!$E$2:$E$1001=$A327)*(Movements!$C$2:$C$1001=$B327)*(Movements!$A$2:$A$1001&gt;$G327),Movements!$D$2:$D$1001)))</f>
        <v/>
      </c>
    </row>
    <row r="328" spans="1:16" x14ac:dyDescent="0.25">
      <c r="A328" s="12"/>
      <c r="B328" s="12"/>
      <c r="C328" s="18" t="str">
        <f>IF(COUNTA($A328:$B328,$D328:$G328)=0,"",IF(OR($B328="",SUMPRODUCT(--(Parts!$A$2:$A$201=$B328))=0),"n/a",INDEX(Parts!$B$2:$B$201,SUMPRODUCT(MAX((Parts!$A$2:$A$201=$B328)*(ROW(Parts!$A$2:$A$201)-MIN(ROW(Parts!$A$2:$A$201))+1))))))</f>
        <v/>
      </c>
      <c r="D328" s="19"/>
      <c r="E328" s="19"/>
      <c r="F328" s="19"/>
      <c r="G328" s="20"/>
      <c r="H328" s="15" t="str">
        <f>IF(COUNTA($A328:$B328,$D328:$G328)=0,"",IF(OR($A328="",$B328="",NOT(AND(ISNUMBER(G328),N(G328)&gt;=18264,N(G328)&lt;=73050))),"n/a",SUMPRODUCT(((Movements!$B$2:$B$1001="Used")+(Movements!$B$2:$B$1001="Transfer"))*(Movements!$E$2:$E$1001=$A328)*(Movements!$C$2:$C$1001=$B328)*(Movements!$A$2:$A$1001&gt;$G328),Movements!$D$2:$D$1001)))</f>
        <v/>
      </c>
      <c r="I328" s="15" t="str">
        <f>IF(COUNTA($A328:$B328,$D328:$G328)=0,"",IF(OR($A328="",$B328="",NOT(AND(ISNUMBER(G328),N(G328)&gt;=18264,N(G328)&lt;=73050))),"n/a",SUMPRODUCT(((Movements!$B$2:$B$1001="Restock")+(Movements!$B$2:$B$1001="Transfer"))*(Movements!$F$2:$F$1001=$A328)*(Movements!$C$2:$C$1001=$B328)*(Movements!$A$2:$A$1001&gt;$G328),Movements!$D$2:$D$1001)))</f>
        <v/>
      </c>
      <c r="J328" s="21" t="str">
        <f>IF(COUNTA($A328:$B328,$D328:$G328)=0,"",IF(OR(NOT(ISNUMBER($H328)),NOT(ISNUMBER($F328))),"n/a",$F328-$H328+$I328))</f>
        <v/>
      </c>
      <c r="K328" s="21" t="str">
        <f>IF(COUNTA($A328:$B328,$D328:$G328)=0,"",IF(OR(NOT(ISNUMBER($J328)),NOT(ISNUMBER($D328)),NOT(ISNUMBER($E328))),"n/a",IF($J328&lt;=$D328,$E328-$J328,0)))</f>
        <v/>
      </c>
      <c r="L328" s="16" t="str">
        <f>IF(COUNTA($A328:$B328,$D328:$G328)=0,"",IF(OR(NOT(ISNUMBER($J328)),NOT(ISNUMBER($D328)),NOT(ISNUMBER($E328))),"n/a",IF($J328&lt;0,"Check count",IF($J328&lt;=$D328,"Reorder",IF($J328&gt;$E328,"Over max","OK")))))</f>
        <v/>
      </c>
      <c r="M328" s="14" t="str">
        <f>IF(COUNTA($A328:$B328,$D328:$G328)=0,"",IF(OR($B328="",SUMPRODUCT(--(Parts!$A$2:$A$201=$B328))=0),"n/a",INDEX(Parts!$C$2:$C$201,SUMPRODUCT(MAX((Parts!$A$2:$A$201=$B328)*(ROW(Parts!$A$2:$A$201)-MIN(ROW(Parts!$A$2:$A$201))+1))))))</f>
        <v/>
      </c>
      <c r="N328" s="14" t="str">
        <f>IF(COUNTA($A328:$B328,$D328:$G328)=0,"",IF(AND(ISNUMBER($J328),ISNUMBER($M328)),$J328*$M328,"n/a"))</f>
        <v/>
      </c>
      <c r="O328" s="16" t="str">
        <f>IF(COUNTA($A328:$B328,$D328:$G328)=0,"",IF(OR($A328="",$B328="",SUMPRODUCT(--(Vans!$A$2:$A$51=$A328))=0,SUMPRODUCT(--(Parts!$A$2:$A$201=$B328))=0),"Check ID",IF(SUMPRODUCT(('Van Stock'!$A$2:$A$501=$A328)*('Van Stock'!$B$2:$B$501=$B328))&gt;1,"Duplicate line",IF(OR(NOT(AND(ISNUMBER(D328),N(D328)&gt;=0,N(D328)&lt;=10000,INT(N(D328))=N(D328))),NOT(AND(ISNUMBER(E328),N(E328)&gt;=0,N(E328)&lt;=10000,INT(N(E328))=N(E328))),N($D328)&gt;N($E328),NOT(AND(ISNUMBER(F328),N(F328)&gt;=0,N(F328)&lt;=100000,INT(N(F328))=N(F328))),NOT(AND(ISNUMBER(G328),N(G328)&gt;=18264,N(G328)&lt;=73050))),"Check inputs",IF(AND(ISNUMBER($J328),N($J328)&lt;0),"Check count","OK")))))</f>
        <v/>
      </c>
      <c r="P328" s="15" t="str">
        <f>IF(COUNTA($A328:$B328,$D328:$G328)=0,"",IF(OR($A328="",$B328="",NOT(AND(ISNUMBER(G328),N(G328)&gt;=18264,N(G328)&lt;=73050))),"n/a",SUMPRODUCT(((Movements!$B$2:$B$1001="Used"))*(Movements!$E$2:$E$1001=$A328)*(Movements!$C$2:$C$1001=$B328)*(Movements!$A$2:$A$1001&gt;$G328),Movements!$D$2:$D$1001)))</f>
        <v/>
      </c>
    </row>
    <row r="329" spans="1:16" x14ac:dyDescent="0.25">
      <c r="A329" s="12"/>
      <c r="B329" s="12"/>
      <c r="C329" s="18" t="str">
        <f>IF(COUNTA($A329:$B329,$D329:$G329)=0,"",IF(OR($B329="",SUMPRODUCT(--(Parts!$A$2:$A$201=$B329))=0),"n/a",INDEX(Parts!$B$2:$B$201,SUMPRODUCT(MAX((Parts!$A$2:$A$201=$B329)*(ROW(Parts!$A$2:$A$201)-MIN(ROW(Parts!$A$2:$A$201))+1))))))</f>
        <v/>
      </c>
      <c r="D329" s="19"/>
      <c r="E329" s="19"/>
      <c r="F329" s="19"/>
      <c r="G329" s="20"/>
      <c r="H329" s="15" t="str">
        <f>IF(COUNTA($A329:$B329,$D329:$G329)=0,"",IF(OR($A329="",$B329="",NOT(AND(ISNUMBER(G329),N(G329)&gt;=18264,N(G329)&lt;=73050))),"n/a",SUMPRODUCT(((Movements!$B$2:$B$1001="Used")+(Movements!$B$2:$B$1001="Transfer"))*(Movements!$E$2:$E$1001=$A329)*(Movements!$C$2:$C$1001=$B329)*(Movements!$A$2:$A$1001&gt;$G329),Movements!$D$2:$D$1001)))</f>
        <v/>
      </c>
      <c r="I329" s="15" t="str">
        <f>IF(COUNTA($A329:$B329,$D329:$G329)=0,"",IF(OR($A329="",$B329="",NOT(AND(ISNUMBER(G329),N(G329)&gt;=18264,N(G329)&lt;=73050))),"n/a",SUMPRODUCT(((Movements!$B$2:$B$1001="Restock")+(Movements!$B$2:$B$1001="Transfer"))*(Movements!$F$2:$F$1001=$A329)*(Movements!$C$2:$C$1001=$B329)*(Movements!$A$2:$A$1001&gt;$G329),Movements!$D$2:$D$1001)))</f>
        <v/>
      </c>
      <c r="J329" s="21" t="str">
        <f>IF(COUNTA($A329:$B329,$D329:$G329)=0,"",IF(OR(NOT(ISNUMBER($H329)),NOT(ISNUMBER($F329))),"n/a",$F329-$H329+$I329))</f>
        <v/>
      </c>
      <c r="K329" s="21" t="str">
        <f>IF(COUNTA($A329:$B329,$D329:$G329)=0,"",IF(OR(NOT(ISNUMBER($J329)),NOT(ISNUMBER($D329)),NOT(ISNUMBER($E329))),"n/a",IF($J329&lt;=$D329,$E329-$J329,0)))</f>
        <v/>
      </c>
      <c r="L329" s="16" t="str">
        <f>IF(COUNTA($A329:$B329,$D329:$G329)=0,"",IF(OR(NOT(ISNUMBER($J329)),NOT(ISNUMBER($D329)),NOT(ISNUMBER($E329))),"n/a",IF($J329&lt;0,"Check count",IF($J329&lt;=$D329,"Reorder",IF($J329&gt;$E329,"Over max","OK")))))</f>
        <v/>
      </c>
      <c r="M329" s="14" t="str">
        <f>IF(COUNTA($A329:$B329,$D329:$G329)=0,"",IF(OR($B329="",SUMPRODUCT(--(Parts!$A$2:$A$201=$B329))=0),"n/a",INDEX(Parts!$C$2:$C$201,SUMPRODUCT(MAX((Parts!$A$2:$A$201=$B329)*(ROW(Parts!$A$2:$A$201)-MIN(ROW(Parts!$A$2:$A$201))+1))))))</f>
        <v/>
      </c>
      <c r="N329" s="14" t="str">
        <f>IF(COUNTA($A329:$B329,$D329:$G329)=0,"",IF(AND(ISNUMBER($J329),ISNUMBER($M329)),$J329*$M329,"n/a"))</f>
        <v/>
      </c>
      <c r="O329" s="16" t="str">
        <f>IF(COUNTA($A329:$B329,$D329:$G329)=0,"",IF(OR($A329="",$B329="",SUMPRODUCT(--(Vans!$A$2:$A$51=$A329))=0,SUMPRODUCT(--(Parts!$A$2:$A$201=$B329))=0),"Check ID",IF(SUMPRODUCT(('Van Stock'!$A$2:$A$501=$A329)*('Van Stock'!$B$2:$B$501=$B329))&gt;1,"Duplicate line",IF(OR(NOT(AND(ISNUMBER(D329),N(D329)&gt;=0,N(D329)&lt;=10000,INT(N(D329))=N(D329))),NOT(AND(ISNUMBER(E329),N(E329)&gt;=0,N(E329)&lt;=10000,INT(N(E329))=N(E329))),N($D329)&gt;N($E329),NOT(AND(ISNUMBER(F329),N(F329)&gt;=0,N(F329)&lt;=100000,INT(N(F329))=N(F329))),NOT(AND(ISNUMBER(G329),N(G329)&gt;=18264,N(G329)&lt;=73050))),"Check inputs",IF(AND(ISNUMBER($J329),N($J329)&lt;0),"Check count","OK")))))</f>
        <v/>
      </c>
      <c r="P329" s="15" t="str">
        <f>IF(COUNTA($A329:$B329,$D329:$G329)=0,"",IF(OR($A329="",$B329="",NOT(AND(ISNUMBER(G329),N(G329)&gt;=18264,N(G329)&lt;=73050))),"n/a",SUMPRODUCT(((Movements!$B$2:$B$1001="Used"))*(Movements!$E$2:$E$1001=$A329)*(Movements!$C$2:$C$1001=$B329)*(Movements!$A$2:$A$1001&gt;$G329),Movements!$D$2:$D$1001)))</f>
        <v/>
      </c>
    </row>
    <row r="330" spans="1:16" x14ac:dyDescent="0.25">
      <c r="A330" s="12"/>
      <c r="B330" s="12"/>
      <c r="C330" s="18" t="str">
        <f>IF(COUNTA($A330:$B330,$D330:$G330)=0,"",IF(OR($B330="",SUMPRODUCT(--(Parts!$A$2:$A$201=$B330))=0),"n/a",INDEX(Parts!$B$2:$B$201,SUMPRODUCT(MAX((Parts!$A$2:$A$201=$B330)*(ROW(Parts!$A$2:$A$201)-MIN(ROW(Parts!$A$2:$A$201))+1))))))</f>
        <v/>
      </c>
      <c r="D330" s="19"/>
      <c r="E330" s="19"/>
      <c r="F330" s="19"/>
      <c r="G330" s="20"/>
      <c r="H330" s="15" t="str">
        <f>IF(COUNTA($A330:$B330,$D330:$G330)=0,"",IF(OR($A330="",$B330="",NOT(AND(ISNUMBER(G330),N(G330)&gt;=18264,N(G330)&lt;=73050))),"n/a",SUMPRODUCT(((Movements!$B$2:$B$1001="Used")+(Movements!$B$2:$B$1001="Transfer"))*(Movements!$E$2:$E$1001=$A330)*(Movements!$C$2:$C$1001=$B330)*(Movements!$A$2:$A$1001&gt;$G330),Movements!$D$2:$D$1001)))</f>
        <v/>
      </c>
      <c r="I330" s="15" t="str">
        <f>IF(COUNTA($A330:$B330,$D330:$G330)=0,"",IF(OR($A330="",$B330="",NOT(AND(ISNUMBER(G330),N(G330)&gt;=18264,N(G330)&lt;=73050))),"n/a",SUMPRODUCT(((Movements!$B$2:$B$1001="Restock")+(Movements!$B$2:$B$1001="Transfer"))*(Movements!$F$2:$F$1001=$A330)*(Movements!$C$2:$C$1001=$B330)*(Movements!$A$2:$A$1001&gt;$G330),Movements!$D$2:$D$1001)))</f>
        <v/>
      </c>
      <c r="J330" s="21" t="str">
        <f>IF(COUNTA($A330:$B330,$D330:$G330)=0,"",IF(OR(NOT(ISNUMBER($H330)),NOT(ISNUMBER($F330))),"n/a",$F330-$H330+$I330))</f>
        <v/>
      </c>
      <c r="K330" s="21" t="str">
        <f>IF(COUNTA($A330:$B330,$D330:$G330)=0,"",IF(OR(NOT(ISNUMBER($J330)),NOT(ISNUMBER($D330)),NOT(ISNUMBER($E330))),"n/a",IF($J330&lt;=$D330,$E330-$J330,0)))</f>
        <v/>
      </c>
      <c r="L330" s="16" t="str">
        <f>IF(COUNTA($A330:$B330,$D330:$G330)=0,"",IF(OR(NOT(ISNUMBER($J330)),NOT(ISNUMBER($D330)),NOT(ISNUMBER($E330))),"n/a",IF($J330&lt;0,"Check count",IF($J330&lt;=$D330,"Reorder",IF($J330&gt;$E330,"Over max","OK")))))</f>
        <v/>
      </c>
      <c r="M330" s="14" t="str">
        <f>IF(COUNTA($A330:$B330,$D330:$G330)=0,"",IF(OR($B330="",SUMPRODUCT(--(Parts!$A$2:$A$201=$B330))=0),"n/a",INDEX(Parts!$C$2:$C$201,SUMPRODUCT(MAX((Parts!$A$2:$A$201=$B330)*(ROW(Parts!$A$2:$A$201)-MIN(ROW(Parts!$A$2:$A$201))+1))))))</f>
        <v/>
      </c>
      <c r="N330" s="14" t="str">
        <f>IF(COUNTA($A330:$B330,$D330:$G330)=0,"",IF(AND(ISNUMBER($J330),ISNUMBER($M330)),$J330*$M330,"n/a"))</f>
        <v/>
      </c>
      <c r="O330" s="16" t="str">
        <f>IF(COUNTA($A330:$B330,$D330:$G330)=0,"",IF(OR($A330="",$B330="",SUMPRODUCT(--(Vans!$A$2:$A$51=$A330))=0,SUMPRODUCT(--(Parts!$A$2:$A$201=$B330))=0),"Check ID",IF(SUMPRODUCT(('Van Stock'!$A$2:$A$501=$A330)*('Van Stock'!$B$2:$B$501=$B330))&gt;1,"Duplicate line",IF(OR(NOT(AND(ISNUMBER(D330),N(D330)&gt;=0,N(D330)&lt;=10000,INT(N(D330))=N(D330))),NOT(AND(ISNUMBER(E330),N(E330)&gt;=0,N(E330)&lt;=10000,INT(N(E330))=N(E330))),N($D330)&gt;N($E330),NOT(AND(ISNUMBER(F330),N(F330)&gt;=0,N(F330)&lt;=100000,INT(N(F330))=N(F330))),NOT(AND(ISNUMBER(G330),N(G330)&gt;=18264,N(G330)&lt;=73050))),"Check inputs",IF(AND(ISNUMBER($J330),N($J330)&lt;0),"Check count","OK")))))</f>
        <v/>
      </c>
      <c r="P330" s="15" t="str">
        <f>IF(COUNTA($A330:$B330,$D330:$G330)=0,"",IF(OR($A330="",$B330="",NOT(AND(ISNUMBER(G330),N(G330)&gt;=18264,N(G330)&lt;=73050))),"n/a",SUMPRODUCT(((Movements!$B$2:$B$1001="Used"))*(Movements!$E$2:$E$1001=$A330)*(Movements!$C$2:$C$1001=$B330)*(Movements!$A$2:$A$1001&gt;$G330),Movements!$D$2:$D$1001)))</f>
        <v/>
      </c>
    </row>
    <row r="331" spans="1:16" x14ac:dyDescent="0.25">
      <c r="A331" s="12"/>
      <c r="B331" s="12"/>
      <c r="C331" s="18" t="str">
        <f>IF(COUNTA($A331:$B331,$D331:$G331)=0,"",IF(OR($B331="",SUMPRODUCT(--(Parts!$A$2:$A$201=$B331))=0),"n/a",INDEX(Parts!$B$2:$B$201,SUMPRODUCT(MAX((Parts!$A$2:$A$201=$B331)*(ROW(Parts!$A$2:$A$201)-MIN(ROW(Parts!$A$2:$A$201))+1))))))</f>
        <v/>
      </c>
      <c r="D331" s="19"/>
      <c r="E331" s="19"/>
      <c r="F331" s="19"/>
      <c r="G331" s="20"/>
      <c r="H331" s="15" t="str">
        <f>IF(COUNTA($A331:$B331,$D331:$G331)=0,"",IF(OR($A331="",$B331="",NOT(AND(ISNUMBER(G331),N(G331)&gt;=18264,N(G331)&lt;=73050))),"n/a",SUMPRODUCT(((Movements!$B$2:$B$1001="Used")+(Movements!$B$2:$B$1001="Transfer"))*(Movements!$E$2:$E$1001=$A331)*(Movements!$C$2:$C$1001=$B331)*(Movements!$A$2:$A$1001&gt;$G331),Movements!$D$2:$D$1001)))</f>
        <v/>
      </c>
      <c r="I331" s="15" t="str">
        <f>IF(COUNTA($A331:$B331,$D331:$G331)=0,"",IF(OR($A331="",$B331="",NOT(AND(ISNUMBER(G331),N(G331)&gt;=18264,N(G331)&lt;=73050))),"n/a",SUMPRODUCT(((Movements!$B$2:$B$1001="Restock")+(Movements!$B$2:$B$1001="Transfer"))*(Movements!$F$2:$F$1001=$A331)*(Movements!$C$2:$C$1001=$B331)*(Movements!$A$2:$A$1001&gt;$G331),Movements!$D$2:$D$1001)))</f>
        <v/>
      </c>
      <c r="J331" s="21" t="str">
        <f>IF(COUNTA($A331:$B331,$D331:$G331)=0,"",IF(OR(NOT(ISNUMBER($H331)),NOT(ISNUMBER($F331))),"n/a",$F331-$H331+$I331))</f>
        <v/>
      </c>
      <c r="K331" s="21" t="str">
        <f>IF(COUNTA($A331:$B331,$D331:$G331)=0,"",IF(OR(NOT(ISNUMBER($J331)),NOT(ISNUMBER($D331)),NOT(ISNUMBER($E331))),"n/a",IF($J331&lt;=$D331,$E331-$J331,0)))</f>
        <v/>
      </c>
      <c r="L331" s="16" t="str">
        <f>IF(COUNTA($A331:$B331,$D331:$G331)=0,"",IF(OR(NOT(ISNUMBER($J331)),NOT(ISNUMBER($D331)),NOT(ISNUMBER($E331))),"n/a",IF($J331&lt;0,"Check count",IF($J331&lt;=$D331,"Reorder",IF($J331&gt;$E331,"Over max","OK")))))</f>
        <v/>
      </c>
      <c r="M331" s="14" t="str">
        <f>IF(COUNTA($A331:$B331,$D331:$G331)=0,"",IF(OR($B331="",SUMPRODUCT(--(Parts!$A$2:$A$201=$B331))=0),"n/a",INDEX(Parts!$C$2:$C$201,SUMPRODUCT(MAX((Parts!$A$2:$A$201=$B331)*(ROW(Parts!$A$2:$A$201)-MIN(ROW(Parts!$A$2:$A$201))+1))))))</f>
        <v/>
      </c>
      <c r="N331" s="14" t="str">
        <f>IF(COUNTA($A331:$B331,$D331:$G331)=0,"",IF(AND(ISNUMBER($J331),ISNUMBER($M331)),$J331*$M331,"n/a"))</f>
        <v/>
      </c>
      <c r="O331" s="16" t="str">
        <f>IF(COUNTA($A331:$B331,$D331:$G331)=0,"",IF(OR($A331="",$B331="",SUMPRODUCT(--(Vans!$A$2:$A$51=$A331))=0,SUMPRODUCT(--(Parts!$A$2:$A$201=$B331))=0),"Check ID",IF(SUMPRODUCT(('Van Stock'!$A$2:$A$501=$A331)*('Van Stock'!$B$2:$B$501=$B331))&gt;1,"Duplicate line",IF(OR(NOT(AND(ISNUMBER(D331),N(D331)&gt;=0,N(D331)&lt;=10000,INT(N(D331))=N(D331))),NOT(AND(ISNUMBER(E331),N(E331)&gt;=0,N(E331)&lt;=10000,INT(N(E331))=N(E331))),N($D331)&gt;N($E331),NOT(AND(ISNUMBER(F331),N(F331)&gt;=0,N(F331)&lt;=100000,INT(N(F331))=N(F331))),NOT(AND(ISNUMBER(G331),N(G331)&gt;=18264,N(G331)&lt;=73050))),"Check inputs",IF(AND(ISNUMBER($J331),N($J331)&lt;0),"Check count","OK")))))</f>
        <v/>
      </c>
      <c r="P331" s="15" t="str">
        <f>IF(COUNTA($A331:$B331,$D331:$G331)=0,"",IF(OR($A331="",$B331="",NOT(AND(ISNUMBER(G331),N(G331)&gt;=18264,N(G331)&lt;=73050))),"n/a",SUMPRODUCT(((Movements!$B$2:$B$1001="Used"))*(Movements!$E$2:$E$1001=$A331)*(Movements!$C$2:$C$1001=$B331)*(Movements!$A$2:$A$1001&gt;$G331),Movements!$D$2:$D$1001)))</f>
        <v/>
      </c>
    </row>
    <row r="332" spans="1:16" x14ac:dyDescent="0.25">
      <c r="A332" s="12"/>
      <c r="B332" s="12"/>
      <c r="C332" s="18" t="str">
        <f>IF(COUNTA($A332:$B332,$D332:$G332)=0,"",IF(OR($B332="",SUMPRODUCT(--(Parts!$A$2:$A$201=$B332))=0),"n/a",INDEX(Parts!$B$2:$B$201,SUMPRODUCT(MAX((Parts!$A$2:$A$201=$B332)*(ROW(Parts!$A$2:$A$201)-MIN(ROW(Parts!$A$2:$A$201))+1))))))</f>
        <v/>
      </c>
      <c r="D332" s="19"/>
      <c r="E332" s="19"/>
      <c r="F332" s="19"/>
      <c r="G332" s="20"/>
      <c r="H332" s="15" t="str">
        <f>IF(COUNTA($A332:$B332,$D332:$G332)=0,"",IF(OR($A332="",$B332="",NOT(AND(ISNUMBER(G332),N(G332)&gt;=18264,N(G332)&lt;=73050))),"n/a",SUMPRODUCT(((Movements!$B$2:$B$1001="Used")+(Movements!$B$2:$B$1001="Transfer"))*(Movements!$E$2:$E$1001=$A332)*(Movements!$C$2:$C$1001=$B332)*(Movements!$A$2:$A$1001&gt;$G332),Movements!$D$2:$D$1001)))</f>
        <v/>
      </c>
      <c r="I332" s="15" t="str">
        <f>IF(COUNTA($A332:$B332,$D332:$G332)=0,"",IF(OR($A332="",$B332="",NOT(AND(ISNUMBER(G332),N(G332)&gt;=18264,N(G332)&lt;=73050))),"n/a",SUMPRODUCT(((Movements!$B$2:$B$1001="Restock")+(Movements!$B$2:$B$1001="Transfer"))*(Movements!$F$2:$F$1001=$A332)*(Movements!$C$2:$C$1001=$B332)*(Movements!$A$2:$A$1001&gt;$G332),Movements!$D$2:$D$1001)))</f>
        <v/>
      </c>
      <c r="J332" s="21" t="str">
        <f>IF(COUNTA($A332:$B332,$D332:$G332)=0,"",IF(OR(NOT(ISNUMBER($H332)),NOT(ISNUMBER($F332))),"n/a",$F332-$H332+$I332))</f>
        <v/>
      </c>
      <c r="K332" s="21" t="str">
        <f>IF(COUNTA($A332:$B332,$D332:$G332)=0,"",IF(OR(NOT(ISNUMBER($J332)),NOT(ISNUMBER($D332)),NOT(ISNUMBER($E332))),"n/a",IF($J332&lt;=$D332,$E332-$J332,0)))</f>
        <v/>
      </c>
      <c r="L332" s="16" t="str">
        <f>IF(COUNTA($A332:$B332,$D332:$G332)=0,"",IF(OR(NOT(ISNUMBER($J332)),NOT(ISNUMBER($D332)),NOT(ISNUMBER($E332))),"n/a",IF($J332&lt;0,"Check count",IF($J332&lt;=$D332,"Reorder",IF($J332&gt;$E332,"Over max","OK")))))</f>
        <v/>
      </c>
      <c r="M332" s="14" t="str">
        <f>IF(COUNTA($A332:$B332,$D332:$G332)=0,"",IF(OR($B332="",SUMPRODUCT(--(Parts!$A$2:$A$201=$B332))=0),"n/a",INDEX(Parts!$C$2:$C$201,SUMPRODUCT(MAX((Parts!$A$2:$A$201=$B332)*(ROW(Parts!$A$2:$A$201)-MIN(ROW(Parts!$A$2:$A$201))+1))))))</f>
        <v/>
      </c>
      <c r="N332" s="14" t="str">
        <f>IF(COUNTA($A332:$B332,$D332:$G332)=0,"",IF(AND(ISNUMBER($J332),ISNUMBER($M332)),$J332*$M332,"n/a"))</f>
        <v/>
      </c>
      <c r="O332" s="16" t="str">
        <f>IF(COUNTA($A332:$B332,$D332:$G332)=0,"",IF(OR($A332="",$B332="",SUMPRODUCT(--(Vans!$A$2:$A$51=$A332))=0,SUMPRODUCT(--(Parts!$A$2:$A$201=$B332))=0),"Check ID",IF(SUMPRODUCT(('Van Stock'!$A$2:$A$501=$A332)*('Van Stock'!$B$2:$B$501=$B332))&gt;1,"Duplicate line",IF(OR(NOT(AND(ISNUMBER(D332),N(D332)&gt;=0,N(D332)&lt;=10000,INT(N(D332))=N(D332))),NOT(AND(ISNUMBER(E332),N(E332)&gt;=0,N(E332)&lt;=10000,INT(N(E332))=N(E332))),N($D332)&gt;N($E332),NOT(AND(ISNUMBER(F332),N(F332)&gt;=0,N(F332)&lt;=100000,INT(N(F332))=N(F332))),NOT(AND(ISNUMBER(G332),N(G332)&gt;=18264,N(G332)&lt;=73050))),"Check inputs",IF(AND(ISNUMBER($J332),N($J332)&lt;0),"Check count","OK")))))</f>
        <v/>
      </c>
      <c r="P332" s="15" t="str">
        <f>IF(COUNTA($A332:$B332,$D332:$G332)=0,"",IF(OR($A332="",$B332="",NOT(AND(ISNUMBER(G332),N(G332)&gt;=18264,N(G332)&lt;=73050))),"n/a",SUMPRODUCT(((Movements!$B$2:$B$1001="Used"))*(Movements!$E$2:$E$1001=$A332)*(Movements!$C$2:$C$1001=$B332)*(Movements!$A$2:$A$1001&gt;$G332),Movements!$D$2:$D$1001)))</f>
        <v/>
      </c>
    </row>
    <row r="333" spans="1:16" x14ac:dyDescent="0.25">
      <c r="A333" s="12"/>
      <c r="B333" s="12"/>
      <c r="C333" s="18" t="str">
        <f>IF(COUNTA($A333:$B333,$D333:$G333)=0,"",IF(OR($B333="",SUMPRODUCT(--(Parts!$A$2:$A$201=$B333))=0),"n/a",INDEX(Parts!$B$2:$B$201,SUMPRODUCT(MAX((Parts!$A$2:$A$201=$B333)*(ROW(Parts!$A$2:$A$201)-MIN(ROW(Parts!$A$2:$A$201))+1))))))</f>
        <v/>
      </c>
      <c r="D333" s="19"/>
      <c r="E333" s="19"/>
      <c r="F333" s="19"/>
      <c r="G333" s="20"/>
      <c r="H333" s="15" t="str">
        <f>IF(COUNTA($A333:$B333,$D333:$G333)=0,"",IF(OR($A333="",$B333="",NOT(AND(ISNUMBER(G333),N(G333)&gt;=18264,N(G333)&lt;=73050))),"n/a",SUMPRODUCT(((Movements!$B$2:$B$1001="Used")+(Movements!$B$2:$B$1001="Transfer"))*(Movements!$E$2:$E$1001=$A333)*(Movements!$C$2:$C$1001=$B333)*(Movements!$A$2:$A$1001&gt;$G333),Movements!$D$2:$D$1001)))</f>
        <v/>
      </c>
      <c r="I333" s="15" t="str">
        <f>IF(COUNTA($A333:$B333,$D333:$G333)=0,"",IF(OR($A333="",$B333="",NOT(AND(ISNUMBER(G333),N(G333)&gt;=18264,N(G333)&lt;=73050))),"n/a",SUMPRODUCT(((Movements!$B$2:$B$1001="Restock")+(Movements!$B$2:$B$1001="Transfer"))*(Movements!$F$2:$F$1001=$A333)*(Movements!$C$2:$C$1001=$B333)*(Movements!$A$2:$A$1001&gt;$G333),Movements!$D$2:$D$1001)))</f>
        <v/>
      </c>
      <c r="J333" s="21" t="str">
        <f>IF(COUNTA($A333:$B333,$D333:$G333)=0,"",IF(OR(NOT(ISNUMBER($H333)),NOT(ISNUMBER($F333))),"n/a",$F333-$H333+$I333))</f>
        <v/>
      </c>
      <c r="K333" s="21" t="str">
        <f>IF(COUNTA($A333:$B333,$D333:$G333)=0,"",IF(OR(NOT(ISNUMBER($J333)),NOT(ISNUMBER($D333)),NOT(ISNUMBER($E333))),"n/a",IF($J333&lt;=$D333,$E333-$J333,0)))</f>
        <v/>
      </c>
      <c r="L333" s="16" t="str">
        <f>IF(COUNTA($A333:$B333,$D333:$G333)=0,"",IF(OR(NOT(ISNUMBER($J333)),NOT(ISNUMBER($D333)),NOT(ISNUMBER($E333))),"n/a",IF($J333&lt;0,"Check count",IF($J333&lt;=$D333,"Reorder",IF($J333&gt;$E333,"Over max","OK")))))</f>
        <v/>
      </c>
      <c r="M333" s="14" t="str">
        <f>IF(COUNTA($A333:$B333,$D333:$G333)=0,"",IF(OR($B333="",SUMPRODUCT(--(Parts!$A$2:$A$201=$B333))=0),"n/a",INDEX(Parts!$C$2:$C$201,SUMPRODUCT(MAX((Parts!$A$2:$A$201=$B333)*(ROW(Parts!$A$2:$A$201)-MIN(ROW(Parts!$A$2:$A$201))+1))))))</f>
        <v/>
      </c>
      <c r="N333" s="14" t="str">
        <f>IF(COUNTA($A333:$B333,$D333:$G333)=0,"",IF(AND(ISNUMBER($J333),ISNUMBER($M333)),$J333*$M333,"n/a"))</f>
        <v/>
      </c>
      <c r="O333" s="16" t="str">
        <f>IF(COUNTA($A333:$B333,$D333:$G333)=0,"",IF(OR($A333="",$B333="",SUMPRODUCT(--(Vans!$A$2:$A$51=$A333))=0,SUMPRODUCT(--(Parts!$A$2:$A$201=$B333))=0),"Check ID",IF(SUMPRODUCT(('Van Stock'!$A$2:$A$501=$A333)*('Van Stock'!$B$2:$B$501=$B333))&gt;1,"Duplicate line",IF(OR(NOT(AND(ISNUMBER(D333),N(D333)&gt;=0,N(D333)&lt;=10000,INT(N(D333))=N(D333))),NOT(AND(ISNUMBER(E333),N(E333)&gt;=0,N(E333)&lt;=10000,INT(N(E333))=N(E333))),N($D333)&gt;N($E333),NOT(AND(ISNUMBER(F333),N(F333)&gt;=0,N(F333)&lt;=100000,INT(N(F333))=N(F333))),NOT(AND(ISNUMBER(G333),N(G333)&gt;=18264,N(G333)&lt;=73050))),"Check inputs",IF(AND(ISNUMBER($J333),N($J333)&lt;0),"Check count","OK")))))</f>
        <v/>
      </c>
      <c r="P333" s="15" t="str">
        <f>IF(COUNTA($A333:$B333,$D333:$G333)=0,"",IF(OR($A333="",$B333="",NOT(AND(ISNUMBER(G333),N(G333)&gt;=18264,N(G333)&lt;=73050))),"n/a",SUMPRODUCT(((Movements!$B$2:$B$1001="Used"))*(Movements!$E$2:$E$1001=$A333)*(Movements!$C$2:$C$1001=$B333)*(Movements!$A$2:$A$1001&gt;$G333),Movements!$D$2:$D$1001)))</f>
        <v/>
      </c>
    </row>
    <row r="334" spans="1:16" x14ac:dyDescent="0.25">
      <c r="A334" s="12"/>
      <c r="B334" s="12"/>
      <c r="C334" s="18" t="str">
        <f>IF(COUNTA($A334:$B334,$D334:$G334)=0,"",IF(OR($B334="",SUMPRODUCT(--(Parts!$A$2:$A$201=$B334))=0),"n/a",INDEX(Parts!$B$2:$B$201,SUMPRODUCT(MAX((Parts!$A$2:$A$201=$B334)*(ROW(Parts!$A$2:$A$201)-MIN(ROW(Parts!$A$2:$A$201))+1))))))</f>
        <v/>
      </c>
      <c r="D334" s="19"/>
      <c r="E334" s="19"/>
      <c r="F334" s="19"/>
      <c r="G334" s="20"/>
      <c r="H334" s="15" t="str">
        <f>IF(COUNTA($A334:$B334,$D334:$G334)=0,"",IF(OR($A334="",$B334="",NOT(AND(ISNUMBER(G334),N(G334)&gt;=18264,N(G334)&lt;=73050))),"n/a",SUMPRODUCT(((Movements!$B$2:$B$1001="Used")+(Movements!$B$2:$B$1001="Transfer"))*(Movements!$E$2:$E$1001=$A334)*(Movements!$C$2:$C$1001=$B334)*(Movements!$A$2:$A$1001&gt;$G334),Movements!$D$2:$D$1001)))</f>
        <v/>
      </c>
      <c r="I334" s="15" t="str">
        <f>IF(COUNTA($A334:$B334,$D334:$G334)=0,"",IF(OR($A334="",$B334="",NOT(AND(ISNUMBER(G334),N(G334)&gt;=18264,N(G334)&lt;=73050))),"n/a",SUMPRODUCT(((Movements!$B$2:$B$1001="Restock")+(Movements!$B$2:$B$1001="Transfer"))*(Movements!$F$2:$F$1001=$A334)*(Movements!$C$2:$C$1001=$B334)*(Movements!$A$2:$A$1001&gt;$G334),Movements!$D$2:$D$1001)))</f>
        <v/>
      </c>
      <c r="J334" s="21" t="str">
        <f>IF(COUNTA($A334:$B334,$D334:$G334)=0,"",IF(OR(NOT(ISNUMBER($H334)),NOT(ISNUMBER($F334))),"n/a",$F334-$H334+$I334))</f>
        <v/>
      </c>
      <c r="K334" s="21" t="str">
        <f>IF(COUNTA($A334:$B334,$D334:$G334)=0,"",IF(OR(NOT(ISNUMBER($J334)),NOT(ISNUMBER($D334)),NOT(ISNUMBER($E334))),"n/a",IF($J334&lt;=$D334,$E334-$J334,0)))</f>
        <v/>
      </c>
      <c r="L334" s="16" t="str">
        <f>IF(COUNTA($A334:$B334,$D334:$G334)=0,"",IF(OR(NOT(ISNUMBER($J334)),NOT(ISNUMBER($D334)),NOT(ISNUMBER($E334))),"n/a",IF($J334&lt;0,"Check count",IF($J334&lt;=$D334,"Reorder",IF($J334&gt;$E334,"Over max","OK")))))</f>
        <v/>
      </c>
      <c r="M334" s="14" t="str">
        <f>IF(COUNTA($A334:$B334,$D334:$G334)=0,"",IF(OR($B334="",SUMPRODUCT(--(Parts!$A$2:$A$201=$B334))=0),"n/a",INDEX(Parts!$C$2:$C$201,SUMPRODUCT(MAX((Parts!$A$2:$A$201=$B334)*(ROW(Parts!$A$2:$A$201)-MIN(ROW(Parts!$A$2:$A$201))+1))))))</f>
        <v/>
      </c>
      <c r="N334" s="14" t="str">
        <f>IF(COUNTA($A334:$B334,$D334:$G334)=0,"",IF(AND(ISNUMBER($J334),ISNUMBER($M334)),$J334*$M334,"n/a"))</f>
        <v/>
      </c>
      <c r="O334" s="16" t="str">
        <f>IF(COUNTA($A334:$B334,$D334:$G334)=0,"",IF(OR($A334="",$B334="",SUMPRODUCT(--(Vans!$A$2:$A$51=$A334))=0,SUMPRODUCT(--(Parts!$A$2:$A$201=$B334))=0),"Check ID",IF(SUMPRODUCT(('Van Stock'!$A$2:$A$501=$A334)*('Van Stock'!$B$2:$B$501=$B334))&gt;1,"Duplicate line",IF(OR(NOT(AND(ISNUMBER(D334),N(D334)&gt;=0,N(D334)&lt;=10000,INT(N(D334))=N(D334))),NOT(AND(ISNUMBER(E334),N(E334)&gt;=0,N(E334)&lt;=10000,INT(N(E334))=N(E334))),N($D334)&gt;N($E334),NOT(AND(ISNUMBER(F334),N(F334)&gt;=0,N(F334)&lt;=100000,INT(N(F334))=N(F334))),NOT(AND(ISNUMBER(G334),N(G334)&gt;=18264,N(G334)&lt;=73050))),"Check inputs",IF(AND(ISNUMBER($J334),N($J334)&lt;0),"Check count","OK")))))</f>
        <v/>
      </c>
      <c r="P334" s="15" t="str">
        <f>IF(COUNTA($A334:$B334,$D334:$G334)=0,"",IF(OR($A334="",$B334="",NOT(AND(ISNUMBER(G334),N(G334)&gt;=18264,N(G334)&lt;=73050))),"n/a",SUMPRODUCT(((Movements!$B$2:$B$1001="Used"))*(Movements!$E$2:$E$1001=$A334)*(Movements!$C$2:$C$1001=$B334)*(Movements!$A$2:$A$1001&gt;$G334),Movements!$D$2:$D$1001)))</f>
        <v/>
      </c>
    </row>
    <row r="335" spans="1:16" x14ac:dyDescent="0.25">
      <c r="A335" s="12"/>
      <c r="B335" s="12"/>
      <c r="C335" s="18" t="str">
        <f>IF(COUNTA($A335:$B335,$D335:$G335)=0,"",IF(OR($B335="",SUMPRODUCT(--(Parts!$A$2:$A$201=$B335))=0),"n/a",INDEX(Parts!$B$2:$B$201,SUMPRODUCT(MAX((Parts!$A$2:$A$201=$B335)*(ROW(Parts!$A$2:$A$201)-MIN(ROW(Parts!$A$2:$A$201))+1))))))</f>
        <v/>
      </c>
      <c r="D335" s="19"/>
      <c r="E335" s="19"/>
      <c r="F335" s="19"/>
      <c r="G335" s="20"/>
      <c r="H335" s="15" t="str">
        <f>IF(COUNTA($A335:$B335,$D335:$G335)=0,"",IF(OR($A335="",$B335="",NOT(AND(ISNUMBER(G335),N(G335)&gt;=18264,N(G335)&lt;=73050))),"n/a",SUMPRODUCT(((Movements!$B$2:$B$1001="Used")+(Movements!$B$2:$B$1001="Transfer"))*(Movements!$E$2:$E$1001=$A335)*(Movements!$C$2:$C$1001=$B335)*(Movements!$A$2:$A$1001&gt;$G335),Movements!$D$2:$D$1001)))</f>
        <v/>
      </c>
      <c r="I335" s="15" t="str">
        <f>IF(COUNTA($A335:$B335,$D335:$G335)=0,"",IF(OR($A335="",$B335="",NOT(AND(ISNUMBER(G335),N(G335)&gt;=18264,N(G335)&lt;=73050))),"n/a",SUMPRODUCT(((Movements!$B$2:$B$1001="Restock")+(Movements!$B$2:$B$1001="Transfer"))*(Movements!$F$2:$F$1001=$A335)*(Movements!$C$2:$C$1001=$B335)*(Movements!$A$2:$A$1001&gt;$G335),Movements!$D$2:$D$1001)))</f>
        <v/>
      </c>
      <c r="J335" s="21" t="str">
        <f>IF(COUNTA($A335:$B335,$D335:$G335)=0,"",IF(OR(NOT(ISNUMBER($H335)),NOT(ISNUMBER($F335))),"n/a",$F335-$H335+$I335))</f>
        <v/>
      </c>
      <c r="K335" s="21" t="str">
        <f>IF(COUNTA($A335:$B335,$D335:$G335)=0,"",IF(OR(NOT(ISNUMBER($J335)),NOT(ISNUMBER($D335)),NOT(ISNUMBER($E335))),"n/a",IF($J335&lt;=$D335,$E335-$J335,0)))</f>
        <v/>
      </c>
      <c r="L335" s="16" t="str">
        <f>IF(COUNTA($A335:$B335,$D335:$G335)=0,"",IF(OR(NOT(ISNUMBER($J335)),NOT(ISNUMBER($D335)),NOT(ISNUMBER($E335))),"n/a",IF($J335&lt;0,"Check count",IF($J335&lt;=$D335,"Reorder",IF($J335&gt;$E335,"Over max","OK")))))</f>
        <v/>
      </c>
      <c r="M335" s="14" t="str">
        <f>IF(COUNTA($A335:$B335,$D335:$G335)=0,"",IF(OR($B335="",SUMPRODUCT(--(Parts!$A$2:$A$201=$B335))=0),"n/a",INDEX(Parts!$C$2:$C$201,SUMPRODUCT(MAX((Parts!$A$2:$A$201=$B335)*(ROW(Parts!$A$2:$A$201)-MIN(ROW(Parts!$A$2:$A$201))+1))))))</f>
        <v/>
      </c>
      <c r="N335" s="14" t="str">
        <f>IF(COUNTA($A335:$B335,$D335:$G335)=0,"",IF(AND(ISNUMBER($J335),ISNUMBER($M335)),$J335*$M335,"n/a"))</f>
        <v/>
      </c>
      <c r="O335" s="16" t="str">
        <f>IF(COUNTA($A335:$B335,$D335:$G335)=0,"",IF(OR($A335="",$B335="",SUMPRODUCT(--(Vans!$A$2:$A$51=$A335))=0,SUMPRODUCT(--(Parts!$A$2:$A$201=$B335))=0),"Check ID",IF(SUMPRODUCT(('Van Stock'!$A$2:$A$501=$A335)*('Van Stock'!$B$2:$B$501=$B335))&gt;1,"Duplicate line",IF(OR(NOT(AND(ISNUMBER(D335),N(D335)&gt;=0,N(D335)&lt;=10000,INT(N(D335))=N(D335))),NOT(AND(ISNUMBER(E335),N(E335)&gt;=0,N(E335)&lt;=10000,INT(N(E335))=N(E335))),N($D335)&gt;N($E335),NOT(AND(ISNUMBER(F335),N(F335)&gt;=0,N(F335)&lt;=100000,INT(N(F335))=N(F335))),NOT(AND(ISNUMBER(G335),N(G335)&gt;=18264,N(G335)&lt;=73050))),"Check inputs",IF(AND(ISNUMBER($J335),N($J335)&lt;0),"Check count","OK")))))</f>
        <v/>
      </c>
      <c r="P335" s="15" t="str">
        <f>IF(COUNTA($A335:$B335,$D335:$G335)=0,"",IF(OR($A335="",$B335="",NOT(AND(ISNUMBER(G335),N(G335)&gt;=18264,N(G335)&lt;=73050))),"n/a",SUMPRODUCT(((Movements!$B$2:$B$1001="Used"))*(Movements!$E$2:$E$1001=$A335)*(Movements!$C$2:$C$1001=$B335)*(Movements!$A$2:$A$1001&gt;$G335),Movements!$D$2:$D$1001)))</f>
        <v/>
      </c>
    </row>
    <row r="336" spans="1:16" x14ac:dyDescent="0.25">
      <c r="A336" s="12"/>
      <c r="B336" s="12"/>
      <c r="C336" s="18" t="str">
        <f>IF(COUNTA($A336:$B336,$D336:$G336)=0,"",IF(OR($B336="",SUMPRODUCT(--(Parts!$A$2:$A$201=$B336))=0),"n/a",INDEX(Parts!$B$2:$B$201,SUMPRODUCT(MAX((Parts!$A$2:$A$201=$B336)*(ROW(Parts!$A$2:$A$201)-MIN(ROW(Parts!$A$2:$A$201))+1))))))</f>
        <v/>
      </c>
      <c r="D336" s="19"/>
      <c r="E336" s="19"/>
      <c r="F336" s="19"/>
      <c r="G336" s="20"/>
      <c r="H336" s="15" t="str">
        <f>IF(COUNTA($A336:$B336,$D336:$G336)=0,"",IF(OR($A336="",$B336="",NOT(AND(ISNUMBER(G336),N(G336)&gt;=18264,N(G336)&lt;=73050))),"n/a",SUMPRODUCT(((Movements!$B$2:$B$1001="Used")+(Movements!$B$2:$B$1001="Transfer"))*(Movements!$E$2:$E$1001=$A336)*(Movements!$C$2:$C$1001=$B336)*(Movements!$A$2:$A$1001&gt;$G336),Movements!$D$2:$D$1001)))</f>
        <v/>
      </c>
      <c r="I336" s="15" t="str">
        <f>IF(COUNTA($A336:$B336,$D336:$G336)=0,"",IF(OR($A336="",$B336="",NOT(AND(ISNUMBER(G336),N(G336)&gt;=18264,N(G336)&lt;=73050))),"n/a",SUMPRODUCT(((Movements!$B$2:$B$1001="Restock")+(Movements!$B$2:$B$1001="Transfer"))*(Movements!$F$2:$F$1001=$A336)*(Movements!$C$2:$C$1001=$B336)*(Movements!$A$2:$A$1001&gt;$G336),Movements!$D$2:$D$1001)))</f>
        <v/>
      </c>
      <c r="J336" s="21" t="str">
        <f>IF(COUNTA($A336:$B336,$D336:$G336)=0,"",IF(OR(NOT(ISNUMBER($H336)),NOT(ISNUMBER($F336))),"n/a",$F336-$H336+$I336))</f>
        <v/>
      </c>
      <c r="K336" s="21" t="str">
        <f>IF(COUNTA($A336:$B336,$D336:$G336)=0,"",IF(OR(NOT(ISNUMBER($J336)),NOT(ISNUMBER($D336)),NOT(ISNUMBER($E336))),"n/a",IF($J336&lt;=$D336,$E336-$J336,0)))</f>
        <v/>
      </c>
      <c r="L336" s="16" t="str">
        <f>IF(COUNTA($A336:$B336,$D336:$G336)=0,"",IF(OR(NOT(ISNUMBER($J336)),NOT(ISNUMBER($D336)),NOT(ISNUMBER($E336))),"n/a",IF($J336&lt;0,"Check count",IF($J336&lt;=$D336,"Reorder",IF($J336&gt;$E336,"Over max","OK")))))</f>
        <v/>
      </c>
      <c r="M336" s="14" t="str">
        <f>IF(COUNTA($A336:$B336,$D336:$G336)=0,"",IF(OR($B336="",SUMPRODUCT(--(Parts!$A$2:$A$201=$B336))=0),"n/a",INDEX(Parts!$C$2:$C$201,SUMPRODUCT(MAX((Parts!$A$2:$A$201=$B336)*(ROW(Parts!$A$2:$A$201)-MIN(ROW(Parts!$A$2:$A$201))+1))))))</f>
        <v/>
      </c>
      <c r="N336" s="14" t="str">
        <f>IF(COUNTA($A336:$B336,$D336:$G336)=0,"",IF(AND(ISNUMBER($J336),ISNUMBER($M336)),$J336*$M336,"n/a"))</f>
        <v/>
      </c>
      <c r="O336" s="16" t="str">
        <f>IF(COUNTA($A336:$B336,$D336:$G336)=0,"",IF(OR($A336="",$B336="",SUMPRODUCT(--(Vans!$A$2:$A$51=$A336))=0,SUMPRODUCT(--(Parts!$A$2:$A$201=$B336))=0),"Check ID",IF(SUMPRODUCT(('Van Stock'!$A$2:$A$501=$A336)*('Van Stock'!$B$2:$B$501=$B336))&gt;1,"Duplicate line",IF(OR(NOT(AND(ISNUMBER(D336),N(D336)&gt;=0,N(D336)&lt;=10000,INT(N(D336))=N(D336))),NOT(AND(ISNUMBER(E336),N(E336)&gt;=0,N(E336)&lt;=10000,INT(N(E336))=N(E336))),N($D336)&gt;N($E336),NOT(AND(ISNUMBER(F336),N(F336)&gt;=0,N(F336)&lt;=100000,INT(N(F336))=N(F336))),NOT(AND(ISNUMBER(G336),N(G336)&gt;=18264,N(G336)&lt;=73050))),"Check inputs",IF(AND(ISNUMBER($J336),N($J336)&lt;0),"Check count","OK")))))</f>
        <v/>
      </c>
      <c r="P336" s="15" t="str">
        <f>IF(COUNTA($A336:$B336,$D336:$G336)=0,"",IF(OR($A336="",$B336="",NOT(AND(ISNUMBER(G336),N(G336)&gt;=18264,N(G336)&lt;=73050))),"n/a",SUMPRODUCT(((Movements!$B$2:$B$1001="Used"))*(Movements!$E$2:$E$1001=$A336)*(Movements!$C$2:$C$1001=$B336)*(Movements!$A$2:$A$1001&gt;$G336),Movements!$D$2:$D$1001)))</f>
        <v/>
      </c>
    </row>
    <row r="337" spans="1:16" x14ac:dyDescent="0.25">
      <c r="A337" s="12"/>
      <c r="B337" s="12"/>
      <c r="C337" s="18" t="str">
        <f>IF(COUNTA($A337:$B337,$D337:$G337)=0,"",IF(OR($B337="",SUMPRODUCT(--(Parts!$A$2:$A$201=$B337))=0),"n/a",INDEX(Parts!$B$2:$B$201,SUMPRODUCT(MAX((Parts!$A$2:$A$201=$B337)*(ROW(Parts!$A$2:$A$201)-MIN(ROW(Parts!$A$2:$A$201))+1))))))</f>
        <v/>
      </c>
      <c r="D337" s="19"/>
      <c r="E337" s="19"/>
      <c r="F337" s="19"/>
      <c r="G337" s="20"/>
      <c r="H337" s="15" t="str">
        <f>IF(COUNTA($A337:$B337,$D337:$G337)=0,"",IF(OR($A337="",$B337="",NOT(AND(ISNUMBER(G337),N(G337)&gt;=18264,N(G337)&lt;=73050))),"n/a",SUMPRODUCT(((Movements!$B$2:$B$1001="Used")+(Movements!$B$2:$B$1001="Transfer"))*(Movements!$E$2:$E$1001=$A337)*(Movements!$C$2:$C$1001=$B337)*(Movements!$A$2:$A$1001&gt;$G337),Movements!$D$2:$D$1001)))</f>
        <v/>
      </c>
      <c r="I337" s="15" t="str">
        <f>IF(COUNTA($A337:$B337,$D337:$G337)=0,"",IF(OR($A337="",$B337="",NOT(AND(ISNUMBER(G337),N(G337)&gt;=18264,N(G337)&lt;=73050))),"n/a",SUMPRODUCT(((Movements!$B$2:$B$1001="Restock")+(Movements!$B$2:$B$1001="Transfer"))*(Movements!$F$2:$F$1001=$A337)*(Movements!$C$2:$C$1001=$B337)*(Movements!$A$2:$A$1001&gt;$G337),Movements!$D$2:$D$1001)))</f>
        <v/>
      </c>
      <c r="J337" s="21" t="str">
        <f>IF(COUNTA($A337:$B337,$D337:$G337)=0,"",IF(OR(NOT(ISNUMBER($H337)),NOT(ISNUMBER($F337))),"n/a",$F337-$H337+$I337))</f>
        <v/>
      </c>
      <c r="K337" s="21" t="str">
        <f>IF(COUNTA($A337:$B337,$D337:$G337)=0,"",IF(OR(NOT(ISNUMBER($J337)),NOT(ISNUMBER($D337)),NOT(ISNUMBER($E337))),"n/a",IF($J337&lt;=$D337,$E337-$J337,0)))</f>
        <v/>
      </c>
      <c r="L337" s="16" t="str">
        <f>IF(COUNTA($A337:$B337,$D337:$G337)=0,"",IF(OR(NOT(ISNUMBER($J337)),NOT(ISNUMBER($D337)),NOT(ISNUMBER($E337))),"n/a",IF($J337&lt;0,"Check count",IF($J337&lt;=$D337,"Reorder",IF($J337&gt;$E337,"Over max","OK")))))</f>
        <v/>
      </c>
      <c r="M337" s="14" t="str">
        <f>IF(COUNTA($A337:$B337,$D337:$G337)=0,"",IF(OR($B337="",SUMPRODUCT(--(Parts!$A$2:$A$201=$B337))=0),"n/a",INDEX(Parts!$C$2:$C$201,SUMPRODUCT(MAX((Parts!$A$2:$A$201=$B337)*(ROW(Parts!$A$2:$A$201)-MIN(ROW(Parts!$A$2:$A$201))+1))))))</f>
        <v/>
      </c>
      <c r="N337" s="14" t="str">
        <f>IF(COUNTA($A337:$B337,$D337:$G337)=0,"",IF(AND(ISNUMBER($J337),ISNUMBER($M337)),$J337*$M337,"n/a"))</f>
        <v/>
      </c>
      <c r="O337" s="16" t="str">
        <f>IF(COUNTA($A337:$B337,$D337:$G337)=0,"",IF(OR($A337="",$B337="",SUMPRODUCT(--(Vans!$A$2:$A$51=$A337))=0,SUMPRODUCT(--(Parts!$A$2:$A$201=$B337))=0),"Check ID",IF(SUMPRODUCT(('Van Stock'!$A$2:$A$501=$A337)*('Van Stock'!$B$2:$B$501=$B337))&gt;1,"Duplicate line",IF(OR(NOT(AND(ISNUMBER(D337),N(D337)&gt;=0,N(D337)&lt;=10000,INT(N(D337))=N(D337))),NOT(AND(ISNUMBER(E337),N(E337)&gt;=0,N(E337)&lt;=10000,INT(N(E337))=N(E337))),N($D337)&gt;N($E337),NOT(AND(ISNUMBER(F337),N(F337)&gt;=0,N(F337)&lt;=100000,INT(N(F337))=N(F337))),NOT(AND(ISNUMBER(G337),N(G337)&gt;=18264,N(G337)&lt;=73050))),"Check inputs",IF(AND(ISNUMBER($J337),N($J337)&lt;0),"Check count","OK")))))</f>
        <v/>
      </c>
      <c r="P337" s="15" t="str">
        <f>IF(COUNTA($A337:$B337,$D337:$G337)=0,"",IF(OR($A337="",$B337="",NOT(AND(ISNUMBER(G337),N(G337)&gt;=18264,N(G337)&lt;=73050))),"n/a",SUMPRODUCT(((Movements!$B$2:$B$1001="Used"))*(Movements!$E$2:$E$1001=$A337)*(Movements!$C$2:$C$1001=$B337)*(Movements!$A$2:$A$1001&gt;$G337),Movements!$D$2:$D$1001)))</f>
        <v/>
      </c>
    </row>
    <row r="338" spans="1:16" x14ac:dyDescent="0.25">
      <c r="A338" s="12"/>
      <c r="B338" s="12"/>
      <c r="C338" s="18" t="str">
        <f>IF(COUNTA($A338:$B338,$D338:$G338)=0,"",IF(OR($B338="",SUMPRODUCT(--(Parts!$A$2:$A$201=$B338))=0),"n/a",INDEX(Parts!$B$2:$B$201,SUMPRODUCT(MAX((Parts!$A$2:$A$201=$B338)*(ROW(Parts!$A$2:$A$201)-MIN(ROW(Parts!$A$2:$A$201))+1))))))</f>
        <v/>
      </c>
      <c r="D338" s="19"/>
      <c r="E338" s="19"/>
      <c r="F338" s="19"/>
      <c r="G338" s="20"/>
      <c r="H338" s="15" t="str">
        <f>IF(COUNTA($A338:$B338,$D338:$G338)=0,"",IF(OR($A338="",$B338="",NOT(AND(ISNUMBER(G338),N(G338)&gt;=18264,N(G338)&lt;=73050))),"n/a",SUMPRODUCT(((Movements!$B$2:$B$1001="Used")+(Movements!$B$2:$B$1001="Transfer"))*(Movements!$E$2:$E$1001=$A338)*(Movements!$C$2:$C$1001=$B338)*(Movements!$A$2:$A$1001&gt;$G338),Movements!$D$2:$D$1001)))</f>
        <v/>
      </c>
      <c r="I338" s="15" t="str">
        <f>IF(COUNTA($A338:$B338,$D338:$G338)=0,"",IF(OR($A338="",$B338="",NOT(AND(ISNUMBER(G338),N(G338)&gt;=18264,N(G338)&lt;=73050))),"n/a",SUMPRODUCT(((Movements!$B$2:$B$1001="Restock")+(Movements!$B$2:$B$1001="Transfer"))*(Movements!$F$2:$F$1001=$A338)*(Movements!$C$2:$C$1001=$B338)*(Movements!$A$2:$A$1001&gt;$G338),Movements!$D$2:$D$1001)))</f>
        <v/>
      </c>
      <c r="J338" s="21" t="str">
        <f>IF(COUNTA($A338:$B338,$D338:$G338)=0,"",IF(OR(NOT(ISNUMBER($H338)),NOT(ISNUMBER($F338))),"n/a",$F338-$H338+$I338))</f>
        <v/>
      </c>
      <c r="K338" s="21" t="str">
        <f>IF(COUNTA($A338:$B338,$D338:$G338)=0,"",IF(OR(NOT(ISNUMBER($J338)),NOT(ISNUMBER($D338)),NOT(ISNUMBER($E338))),"n/a",IF($J338&lt;=$D338,$E338-$J338,0)))</f>
        <v/>
      </c>
      <c r="L338" s="16" t="str">
        <f>IF(COUNTA($A338:$B338,$D338:$G338)=0,"",IF(OR(NOT(ISNUMBER($J338)),NOT(ISNUMBER($D338)),NOT(ISNUMBER($E338))),"n/a",IF($J338&lt;0,"Check count",IF($J338&lt;=$D338,"Reorder",IF($J338&gt;$E338,"Over max","OK")))))</f>
        <v/>
      </c>
      <c r="M338" s="14" t="str">
        <f>IF(COUNTA($A338:$B338,$D338:$G338)=0,"",IF(OR($B338="",SUMPRODUCT(--(Parts!$A$2:$A$201=$B338))=0),"n/a",INDEX(Parts!$C$2:$C$201,SUMPRODUCT(MAX((Parts!$A$2:$A$201=$B338)*(ROW(Parts!$A$2:$A$201)-MIN(ROW(Parts!$A$2:$A$201))+1))))))</f>
        <v/>
      </c>
      <c r="N338" s="14" t="str">
        <f>IF(COUNTA($A338:$B338,$D338:$G338)=0,"",IF(AND(ISNUMBER($J338),ISNUMBER($M338)),$J338*$M338,"n/a"))</f>
        <v/>
      </c>
      <c r="O338" s="16" t="str">
        <f>IF(COUNTA($A338:$B338,$D338:$G338)=0,"",IF(OR($A338="",$B338="",SUMPRODUCT(--(Vans!$A$2:$A$51=$A338))=0,SUMPRODUCT(--(Parts!$A$2:$A$201=$B338))=0),"Check ID",IF(SUMPRODUCT(('Van Stock'!$A$2:$A$501=$A338)*('Van Stock'!$B$2:$B$501=$B338))&gt;1,"Duplicate line",IF(OR(NOT(AND(ISNUMBER(D338),N(D338)&gt;=0,N(D338)&lt;=10000,INT(N(D338))=N(D338))),NOT(AND(ISNUMBER(E338),N(E338)&gt;=0,N(E338)&lt;=10000,INT(N(E338))=N(E338))),N($D338)&gt;N($E338),NOT(AND(ISNUMBER(F338),N(F338)&gt;=0,N(F338)&lt;=100000,INT(N(F338))=N(F338))),NOT(AND(ISNUMBER(G338),N(G338)&gt;=18264,N(G338)&lt;=73050))),"Check inputs",IF(AND(ISNUMBER($J338),N($J338)&lt;0),"Check count","OK")))))</f>
        <v/>
      </c>
      <c r="P338" s="15" t="str">
        <f>IF(COUNTA($A338:$B338,$D338:$G338)=0,"",IF(OR($A338="",$B338="",NOT(AND(ISNUMBER(G338),N(G338)&gt;=18264,N(G338)&lt;=73050))),"n/a",SUMPRODUCT(((Movements!$B$2:$B$1001="Used"))*(Movements!$E$2:$E$1001=$A338)*(Movements!$C$2:$C$1001=$B338)*(Movements!$A$2:$A$1001&gt;$G338),Movements!$D$2:$D$1001)))</f>
        <v/>
      </c>
    </row>
    <row r="339" spans="1:16" x14ac:dyDescent="0.25">
      <c r="A339" s="12"/>
      <c r="B339" s="12"/>
      <c r="C339" s="18" t="str">
        <f>IF(COUNTA($A339:$B339,$D339:$G339)=0,"",IF(OR($B339="",SUMPRODUCT(--(Parts!$A$2:$A$201=$B339))=0),"n/a",INDEX(Parts!$B$2:$B$201,SUMPRODUCT(MAX((Parts!$A$2:$A$201=$B339)*(ROW(Parts!$A$2:$A$201)-MIN(ROW(Parts!$A$2:$A$201))+1))))))</f>
        <v/>
      </c>
      <c r="D339" s="19"/>
      <c r="E339" s="19"/>
      <c r="F339" s="19"/>
      <c r="G339" s="20"/>
      <c r="H339" s="15" t="str">
        <f>IF(COUNTA($A339:$B339,$D339:$G339)=0,"",IF(OR($A339="",$B339="",NOT(AND(ISNUMBER(G339),N(G339)&gt;=18264,N(G339)&lt;=73050))),"n/a",SUMPRODUCT(((Movements!$B$2:$B$1001="Used")+(Movements!$B$2:$B$1001="Transfer"))*(Movements!$E$2:$E$1001=$A339)*(Movements!$C$2:$C$1001=$B339)*(Movements!$A$2:$A$1001&gt;$G339),Movements!$D$2:$D$1001)))</f>
        <v/>
      </c>
      <c r="I339" s="15" t="str">
        <f>IF(COUNTA($A339:$B339,$D339:$G339)=0,"",IF(OR($A339="",$B339="",NOT(AND(ISNUMBER(G339),N(G339)&gt;=18264,N(G339)&lt;=73050))),"n/a",SUMPRODUCT(((Movements!$B$2:$B$1001="Restock")+(Movements!$B$2:$B$1001="Transfer"))*(Movements!$F$2:$F$1001=$A339)*(Movements!$C$2:$C$1001=$B339)*(Movements!$A$2:$A$1001&gt;$G339),Movements!$D$2:$D$1001)))</f>
        <v/>
      </c>
      <c r="J339" s="21" t="str">
        <f>IF(COUNTA($A339:$B339,$D339:$G339)=0,"",IF(OR(NOT(ISNUMBER($H339)),NOT(ISNUMBER($F339))),"n/a",$F339-$H339+$I339))</f>
        <v/>
      </c>
      <c r="K339" s="21" t="str">
        <f>IF(COUNTA($A339:$B339,$D339:$G339)=0,"",IF(OR(NOT(ISNUMBER($J339)),NOT(ISNUMBER($D339)),NOT(ISNUMBER($E339))),"n/a",IF($J339&lt;=$D339,$E339-$J339,0)))</f>
        <v/>
      </c>
      <c r="L339" s="16" t="str">
        <f>IF(COUNTA($A339:$B339,$D339:$G339)=0,"",IF(OR(NOT(ISNUMBER($J339)),NOT(ISNUMBER($D339)),NOT(ISNUMBER($E339))),"n/a",IF($J339&lt;0,"Check count",IF($J339&lt;=$D339,"Reorder",IF($J339&gt;$E339,"Over max","OK")))))</f>
        <v/>
      </c>
      <c r="M339" s="14" t="str">
        <f>IF(COUNTA($A339:$B339,$D339:$G339)=0,"",IF(OR($B339="",SUMPRODUCT(--(Parts!$A$2:$A$201=$B339))=0),"n/a",INDEX(Parts!$C$2:$C$201,SUMPRODUCT(MAX((Parts!$A$2:$A$201=$B339)*(ROW(Parts!$A$2:$A$201)-MIN(ROW(Parts!$A$2:$A$201))+1))))))</f>
        <v/>
      </c>
      <c r="N339" s="14" t="str">
        <f>IF(COUNTA($A339:$B339,$D339:$G339)=0,"",IF(AND(ISNUMBER($J339),ISNUMBER($M339)),$J339*$M339,"n/a"))</f>
        <v/>
      </c>
      <c r="O339" s="16" t="str">
        <f>IF(COUNTA($A339:$B339,$D339:$G339)=0,"",IF(OR($A339="",$B339="",SUMPRODUCT(--(Vans!$A$2:$A$51=$A339))=0,SUMPRODUCT(--(Parts!$A$2:$A$201=$B339))=0),"Check ID",IF(SUMPRODUCT(('Van Stock'!$A$2:$A$501=$A339)*('Van Stock'!$B$2:$B$501=$B339))&gt;1,"Duplicate line",IF(OR(NOT(AND(ISNUMBER(D339),N(D339)&gt;=0,N(D339)&lt;=10000,INT(N(D339))=N(D339))),NOT(AND(ISNUMBER(E339),N(E339)&gt;=0,N(E339)&lt;=10000,INT(N(E339))=N(E339))),N($D339)&gt;N($E339),NOT(AND(ISNUMBER(F339),N(F339)&gt;=0,N(F339)&lt;=100000,INT(N(F339))=N(F339))),NOT(AND(ISNUMBER(G339),N(G339)&gt;=18264,N(G339)&lt;=73050))),"Check inputs",IF(AND(ISNUMBER($J339),N($J339)&lt;0),"Check count","OK")))))</f>
        <v/>
      </c>
      <c r="P339" s="15" t="str">
        <f>IF(COUNTA($A339:$B339,$D339:$G339)=0,"",IF(OR($A339="",$B339="",NOT(AND(ISNUMBER(G339),N(G339)&gt;=18264,N(G339)&lt;=73050))),"n/a",SUMPRODUCT(((Movements!$B$2:$B$1001="Used"))*(Movements!$E$2:$E$1001=$A339)*(Movements!$C$2:$C$1001=$B339)*(Movements!$A$2:$A$1001&gt;$G339),Movements!$D$2:$D$1001)))</f>
        <v/>
      </c>
    </row>
    <row r="340" spans="1:16" x14ac:dyDescent="0.25">
      <c r="A340" s="12"/>
      <c r="B340" s="12"/>
      <c r="C340" s="18" t="str">
        <f>IF(COUNTA($A340:$B340,$D340:$G340)=0,"",IF(OR($B340="",SUMPRODUCT(--(Parts!$A$2:$A$201=$B340))=0),"n/a",INDEX(Parts!$B$2:$B$201,SUMPRODUCT(MAX((Parts!$A$2:$A$201=$B340)*(ROW(Parts!$A$2:$A$201)-MIN(ROW(Parts!$A$2:$A$201))+1))))))</f>
        <v/>
      </c>
      <c r="D340" s="19"/>
      <c r="E340" s="19"/>
      <c r="F340" s="19"/>
      <c r="G340" s="20"/>
      <c r="H340" s="15" t="str">
        <f>IF(COUNTA($A340:$B340,$D340:$G340)=0,"",IF(OR($A340="",$B340="",NOT(AND(ISNUMBER(G340),N(G340)&gt;=18264,N(G340)&lt;=73050))),"n/a",SUMPRODUCT(((Movements!$B$2:$B$1001="Used")+(Movements!$B$2:$B$1001="Transfer"))*(Movements!$E$2:$E$1001=$A340)*(Movements!$C$2:$C$1001=$B340)*(Movements!$A$2:$A$1001&gt;$G340),Movements!$D$2:$D$1001)))</f>
        <v/>
      </c>
      <c r="I340" s="15" t="str">
        <f>IF(COUNTA($A340:$B340,$D340:$G340)=0,"",IF(OR($A340="",$B340="",NOT(AND(ISNUMBER(G340),N(G340)&gt;=18264,N(G340)&lt;=73050))),"n/a",SUMPRODUCT(((Movements!$B$2:$B$1001="Restock")+(Movements!$B$2:$B$1001="Transfer"))*(Movements!$F$2:$F$1001=$A340)*(Movements!$C$2:$C$1001=$B340)*(Movements!$A$2:$A$1001&gt;$G340),Movements!$D$2:$D$1001)))</f>
        <v/>
      </c>
      <c r="J340" s="21" t="str">
        <f>IF(COUNTA($A340:$B340,$D340:$G340)=0,"",IF(OR(NOT(ISNUMBER($H340)),NOT(ISNUMBER($F340))),"n/a",$F340-$H340+$I340))</f>
        <v/>
      </c>
      <c r="K340" s="21" t="str">
        <f>IF(COUNTA($A340:$B340,$D340:$G340)=0,"",IF(OR(NOT(ISNUMBER($J340)),NOT(ISNUMBER($D340)),NOT(ISNUMBER($E340))),"n/a",IF($J340&lt;=$D340,$E340-$J340,0)))</f>
        <v/>
      </c>
      <c r="L340" s="16" t="str">
        <f>IF(COUNTA($A340:$B340,$D340:$G340)=0,"",IF(OR(NOT(ISNUMBER($J340)),NOT(ISNUMBER($D340)),NOT(ISNUMBER($E340))),"n/a",IF($J340&lt;0,"Check count",IF($J340&lt;=$D340,"Reorder",IF($J340&gt;$E340,"Over max","OK")))))</f>
        <v/>
      </c>
      <c r="M340" s="14" t="str">
        <f>IF(COUNTA($A340:$B340,$D340:$G340)=0,"",IF(OR($B340="",SUMPRODUCT(--(Parts!$A$2:$A$201=$B340))=0),"n/a",INDEX(Parts!$C$2:$C$201,SUMPRODUCT(MAX((Parts!$A$2:$A$201=$B340)*(ROW(Parts!$A$2:$A$201)-MIN(ROW(Parts!$A$2:$A$201))+1))))))</f>
        <v/>
      </c>
      <c r="N340" s="14" t="str">
        <f>IF(COUNTA($A340:$B340,$D340:$G340)=0,"",IF(AND(ISNUMBER($J340),ISNUMBER($M340)),$J340*$M340,"n/a"))</f>
        <v/>
      </c>
      <c r="O340" s="16" t="str">
        <f>IF(COUNTA($A340:$B340,$D340:$G340)=0,"",IF(OR($A340="",$B340="",SUMPRODUCT(--(Vans!$A$2:$A$51=$A340))=0,SUMPRODUCT(--(Parts!$A$2:$A$201=$B340))=0),"Check ID",IF(SUMPRODUCT(('Van Stock'!$A$2:$A$501=$A340)*('Van Stock'!$B$2:$B$501=$B340))&gt;1,"Duplicate line",IF(OR(NOT(AND(ISNUMBER(D340),N(D340)&gt;=0,N(D340)&lt;=10000,INT(N(D340))=N(D340))),NOT(AND(ISNUMBER(E340),N(E340)&gt;=0,N(E340)&lt;=10000,INT(N(E340))=N(E340))),N($D340)&gt;N($E340),NOT(AND(ISNUMBER(F340),N(F340)&gt;=0,N(F340)&lt;=100000,INT(N(F340))=N(F340))),NOT(AND(ISNUMBER(G340),N(G340)&gt;=18264,N(G340)&lt;=73050))),"Check inputs",IF(AND(ISNUMBER($J340),N($J340)&lt;0),"Check count","OK")))))</f>
        <v/>
      </c>
      <c r="P340" s="15" t="str">
        <f>IF(COUNTA($A340:$B340,$D340:$G340)=0,"",IF(OR($A340="",$B340="",NOT(AND(ISNUMBER(G340),N(G340)&gt;=18264,N(G340)&lt;=73050))),"n/a",SUMPRODUCT(((Movements!$B$2:$B$1001="Used"))*(Movements!$E$2:$E$1001=$A340)*(Movements!$C$2:$C$1001=$B340)*(Movements!$A$2:$A$1001&gt;$G340),Movements!$D$2:$D$1001)))</f>
        <v/>
      </c>
    </row>
    <row r="341" spans="1:16" x14ac:dyDescent="0.25">
      <c r="A341" s="12"/>
      <c r="B341" s="12"/>
      <c r="C341" s="18" t="str">
        <f>IF(COUNTA($A341:$B341,$D341:$G341)=0,"",IF(OR($B341="",SUMPRODUCT(--(Parts!$A$2:$A$201=$B341))=0),"n/a",INDEX(Parts!$B$2:$B$201,SUMPRODUCT(MAX((Parts!$A$2:$A$201=$B341)*(ROW(Parts!$A$2:$A$201)-MIN(ROW(Parts!$A$2:$A$201))+1))))))</f>
        <v/>
      </c>
      <c r="D341" s="19"/>
      <c r="E341" s="19"/>
      <c r="F341" s="19"/>
      <c r="G341" s="20"/>
      <c r="H341" s="15" t="str">
        <f>IF(COUNTA($A341:$B341,$D341:$G341)=0,"",IF(OR($A341="",$B341="",NOT(AND(ISNUMBER(G341),N(G341)&gt;=18264,N(G341)&lt;=73050))),"n/a",SUMPRODUCT(((Movements!$B$2:$B$1001="Used")+(Movements!$B$2:$B$1001="Transfer"))*(Movements!$E$2:$E$1001=$A341)*(Movements!$C$2:$C$1001=$B341)*(Movements!$A$2:$A$1001&gt;$G341),Movements!$D$2:$D$1001)))</f>
        <v/>
      </c>
      <c r="I341" s="15" t="str">
        <f>IF(COUNTA($A341:$B341,$D341:$G341)=0,"",IF(OR($A341="",$B341="",NOT(AND(ISNUMBER(G341),N(G341)&gt;=18264,N(G341)&lt;=73050))),"n/a",SUMPRODUCT(((Movements!$B$2:$B$1001="Restock")+(Movements!$B$2:$B$1001="Transfer"))*(Movements!$F$2:$F$1001=$A341)*(Movements!$C$2:$C$1001=$B341)*(Movements!$A$2:$A$1001&gt;$G341),Movements!$D$2:$D$1001)))</f>
        <v/>
      </c>
      <c r="J341" s="21" t="str">
        <f>IF(COUNTA($A341:$B341,$D341:$G341)=0,"",IF(OR(NOT(ISNUMBER($H341)),NOT(ISNUMBER($F341))),"n/a",$F341-$H341+$I341))</f>
        <v/>
      </c>
      <c r="K341" s="21" t="str">
        <f>IF(COUNTA($A341:$B341,$D341:$G341)=0,"",IF(OR(NOT(ISNUMBER($J341)),NOT(ISNUMBER($D341)),NOT(ISNUMBER($E341))),"n/a",IF($J341&lt;=$D341,$E341-$J341,0)))</f>
        <v/>
      </c>
      <c r="L341" s="16" t="str">
        <f>IF(COUNTA($A341:$B341,$D341:$G341)=0,"",IF(OR(NOT(ISNUMBER($J341)),NOT(ISNUMBER($D341)),NOT(ISNUMBER($E341))),"n/a",IF($J341&lt;0,"Check count",IF($J341&lt;=$D341,"Reorder",IF($J341&gt;$E341,"Over max","OK")))))</f>
        <v/>
      </c>
      <c r="M341" s="14" t="str">
        <f>IF(COUNTA($A341:$B341,$D341:$G341)=0,"",IF(OR($B341="",SUMPRODUCT(--(Parts!$A$2:$A$201=$B341))=0),"n/a",INDEX(Parts!$C$2:$C$201,SUMPRODUCT(MAX((Parts!$A$2:$A$201=$B341)*(ROW(Parts!$A$2:$A$201)-MIN(ROW(Parts!$A$2:$A$201))+1))))))</f>
        <v/>
      </c>
      <c r="N341" s="14" t="str">
        <f>IF(COUNTA($A341:$B341,$D341:$G341)=0,"",IF(AND(ISNUMBER($J341),ISNUMBER($M341)),$J341*$M341,"n/a"))</f>
        <v/>
      </c>
      <c r="O341" s="16" t="str">
        <f>IF(COUNTA($A341:$B341,$D341:$G341)=0,"",IF(OR($A341="",$B341="",SUMPRODUCT(--(Vans!$A$2:$A$51=$A341))=0,SUMPRODUCT(--(Parts!$A$2:$A$201=$B341))=0),"Check ID",IF(SUMPRODUCT(('Van Stock'!$A$2:$A$501=$A341)*('Van Stock'!$B$2:$B$501=$B341))&gt;1,"Duplicate line",IF(OR(NOT(AND(ISNUMBER(D341),N(D341)&gt;=0,N(D341)&lt;=10000,INT(N(D341))=N(D341))),NOT(AND(ISNUMBER(E341),N(E341)&gt;=0,N(E341)&lt;=10000,INT(N(E341))=N(E341))),N($D341)&gt;N($E341),NOT(AND(ISNUMBER(F341),N(F341)&gt;=0,N(F341)&lt;=100000,INT(N(F341))=N(F341))),NOT(AND(ISNUMBER(G341),N(G341)&gt;=18264,N(G341)&lt;=73050))),"Check inputs",IF(AND(ISNUMBER($J341),N($J341)&lt;0),"Check count","OK")))))</f>
        <v/>
      </c>
      <c r="P341" s="15" t="str">
        <f>IF(COUNTA($A341:$B341,$D341:$G341)=0,"",IF(OR($A341="",$B341="",NOT(AND(ISNUMBER(G341),N(G341)&gt;=18264,N(G341)&lt;=73050))),"n/a",SUMPRODUCT(((Movements!$B$2:$B$1001="Used"))*(Movements!$E$2:$E$1001=$A341)*(Movements!$C$2:$C$1001=$B341)*(Movements!$A$2:$A$1001&gt;$G341),Movements!$D$2:$D$1001)))</f>
        <v/>
      </c>
    </row>
    <row r="342" spans="1:16" x14ac:dyDescent="0.25">
      <c r="A342" s="12"/>
      <c r="B342" s="12"/>
      <c r="C342" s="18" t="str">
        <f>IF(COUNTA($A342:$B342,$D342:$G342)=0,"",IF(OR($B342="",SUMPRODUCT(--(Parts!$A$2:$A$201=$B342))=0),"n/a",INDEX(Parts!$B$2:$B$201,SUMPRODUCT(MAX((Parts!$A$2:$A$201=$B342)*(ROW(Parts!$A$2:$A$201)-MIN(ROW(Parts!$A$2:$A$201))+1))))))</f>
        <v/>
      </c>
      <c r="D342" s="19"/>
      <c r="E342" s="19"/>
      <c r="F342" s="19"/>
      <c r="G342" s="20"/>
      <c r="H342" s="15" t="str">
        <f>IF(COUNTA($A342:$B342,$D342:$G342)=0,"",IF(OR($A342="",$B342="",NOT(AND(ISNUMBER(G342),N(G342)&gt;=18264,N(G342)&lt;=73050))),"n/a",SUMPRODUCT(((Movements!$B$2:$B$1001="Used")+(Movements!$B$2:$B$1001="Transfer"))*(Movements!$E$2:$E$1001=$A342)*(Movements!$C$2:$C$1001=$B342)*(Movements!$A$2:$A$1001&gt;$G342),Movements!$D$2:$D$1001)))</f>
        <v/>
      </c>
      <c r="I342" s="15" t="str">
        <f>IF(COUNTA($A342:$B342,$D342:$G342)=0,"",IF(OR($A342="",$B342="",NOT(AND(ISNUMBER(G342),N(G342)&gt;=18264,N(G342)&lt;=73050))),"n/a",SUMPRODUCT(((Movements!$B$2:$B$1001="Restock")+(Movements!$B$2:$B$1001="Transfer"))*(Movements!$F$2:$F$1001=$A342)*(Movements!$C$2:$C$1001=$B342)*(Movements!$A$2:$A$1001&gt;$G342),Movements!$D$2:$D$1001)))</f>
        <v/>
      </c>
      <c r="J342" s="21" t="str">
        <f>IF(COUNTA($A342:$B342,$D342:$G342)=0,"",IF(OR(NOT(ISNUMBER($H342)),NOT(ISNUMBER($F342))),"n/a",$F342-$H342+$I342))</f>
        <v/>
      </c>
      <c r="K342" s="21" t="str">
        <f>IF(COUNTA($A342:$B342,$D342:$G342)=0,"",IF(OR(NOT(ISNUMBER($J342)),NOT(ISNUMBER($D342)),NOT(ISNUMBER($E342))),"n/a",IF($J342&lt;=$D342,$E342-$J342,0)))</f>
        <v/>
      </c>
      <c r="L342" s="16" t="str">
        <f>IF(COUNTA($A342:$B342,$D342:$G342)=0,"",IF(OR(NOT(ISNUMBER($J342)),NOT(ISNUMBER($D342)),NOT(ISNUMBER($E342))),"n/a",IF($J342&lt;0,"Check count",IF($J342&lt;=$D342,"Reorder",IF($J342&gt;$E342,"Over max","OK")))))</f>
        <v/>
      </c>
      <c r="M342" s="14" t="str">
        <f>IF(COUNTA($A342:$B342,$D342:$G342)=0,"",IF(OR($B342="",SUMPRODUCT(--(Parts!$A$2:$A$201=$B342))=0),"n/a",INDEX(Parts!$C$2:$C$201,SUMPRODUCT(MAX((Parts!$A$2:$A$201=$B342)*(ROW(Parts!$A$2:$A$201)-MIN(ROW(Parts!$A$2:$A$201))+1))))))</f>
        <v/>
      </c>
      <c r="N342" s="14" t="str">
        <f>IF(COUNTA($A342:$B342,$D342:$G342)=0,"",IF(AND(ISNUMBER($J342),ISNUMBER($M342)),$J342*$M342,"n/a"))</f>
        <v/>
      </c>
      <c r="O342" s="16" t="str">
        <f>IF(COUNTA($A342:$B342,$D342:$G342)=0,"",IF(OR($A342="",$B342="",SUMPRODUCT(--(Vans!$A$2:$A$51=$A342))=0,SUMPRODUCT(--(Parts!$A$2:$A$201=$B342))=0),"Check ID",IF(SUMPRODUCT(('Van Stock'!$A$2:$A$501=$A342)*('Van Stock'!$B$2:$B$501=$B342))&gt;1,"Duplicate line",IF(OR(NOT(AND(ISNUMBER(D342),N(D342)&gt;=0,N(D342)&lt;=10000,INT(N(D342))=N(D342))),NOT(AND(ISNUMBER(E342),N(E342)&gt;=0,N(E342)&lt;=10000,INT(N(E342))=N(E342))),N($D342)&gt;N($E342),NOT(AND(ISNUMBER(F342),N(F342)&gt;=0,N(F342)&lt;=100000,INT(N(F342))=N(F342))),NOT(AND(ISNUMBER(G342),N(G342)&gt;=18264,N(G342)&lt;=73050))),"Check inputs",IF(AND(ISNUMBER($J342),N($J342)&lt;0),"Check count","OK")))))</f>
        <v/>
      </c>
      <c r="P342" s="15" t="str">
        <f>IF(COUNTA($A342:$B342,$D342:$G342)=0,"",IF(OR($A342="",$B342="",NOT(AND(ISNUMBER(G342),N(G342)&gt;=18264,N(G342)&lt;=73050))),"n/a",SUMPRODUCT(((Movements!$B$2:$B$1001="Used"))*(Movements!$E$2:$E$1001=$A342)*(Movements!$C$2:$C$1001=$B342)*(Movements!$A$2:$A$1001&gt;$G342),Movements!$D$2:$D$1001)))</f>
        <v/>
      </c>
    </row>
    <row r="343" spans="1:16" x14ac:dyDescent="0.25">
      <c r="A343" s="12"/>
      <c r="B343" s="12"/>
      <c r="C343" s="18" t="str">
        <f>IF(COUNTA($A343:$B343,$D343:$G343)=0,"",IF(OR($B343="",SUMPRODUCT(--(Parts!$A$2:$A$201=$B343))=0),"n/a",INDEX(Parts!$B$2:$B$201,SUMPRODUCT(MAX((Parts!$A$2:$A$201=$B343)*(ROW(Parts!$A$2:$A$201)-MIN(ROW(Parts!$A$2:$A$201))+1))))))</f>
        <v/>
      </c>
      <c r="D343" s="19"/>
      <c r="E343" s="19"/>
      <c r="F343" s="19"/>
      <c r="G343" s="20"/>
      <c r="H343" s="15" t="str">
        <f>IF(COUNTA($A343:$B343,$D343:$G343)=0,"",IF(OR($A343="",$B343="",NOT(AND(ISNUMBER(G343),N(G343)&gt;=18264,N(G343)&lt;=73050))),"n/a",SUMPRODUCT(((Movements!$B$2:$B$1001="Used")+(Movements!$B$2:$B$1001="Transfer"))*(Movements!$E$2:$E$1001=$A343)*(Movements!$C$2:$C$1001=$B343)*(Movements!$A$2:$A$1001&gt;$G343),Movements!$D$2:$D$1001)))</f>
        <v/>
      </c>
      <c r="I343" s="15" t="str">
        <f>IF(COUNTA($A343:$B343,$D343:$G343)=0,"",IF(OR($A343="",$B343="",NOT(AND(ISNUMBER(G343),N(G343)&gt;=18264,N(G343)&lt;=73050))),"n/a",SUMPRODUCT(((Movements!$B$2:$B$1001="Restock")+(Movements!$B$2:$B$1001="Transfer"))*(Movements!$F$2:$F$1001=$A343)*(Movements!$C$2:$C$1001=$B343)*(Movements!$A$2:$A$1001&gt;$G343),Movements!$D$2:$D$1001)))</f>
        <v/>
      </c>
      <c r="J343" s="21" t="str">
        <f>IF(COUNTA($A343:$B343,$D343:$G343)=0,"",IF(OR(NOT(ISNUMBER($H343)),NOT(ISNUMBER($F343))),"n/a",$F343-$H343+$I343))</f>
        <v/>
      </c>
      <c r="K343" s="21" t="str">
        <f>IF(COUNTA($A343:$B343,$D343:$G343)=0,"",IF(OR(NOT(ISNUMBER($J343)),NOT(ISNUMBER($D343)),NOT(ISNUMBER($E343))),"n/a",IF($J343&lt;=$D343,$E343-$J343,0)))</f>
        <v/>
      </c>
      <c r="L343" s="16" t="str">
        <f>IF(COUNTA($A343:$B343,$D343:$G343)=0,"",IF(OR(NOT(ISNUMBER($J343)),NOT(ISNUMBER($D343)),NOT(ISNUMBER($E343))),"n/a",IF($J343&lt;0,"Check count",IF($J343&lt;=$D343,"Reorder",IF($J343&gt;$E343,"Over max","OK")))))</f>
        <v/>
      </c>
      <c r="M343" s="14" t="str">
        <f>IF(COUNTA($A343:$B343,$D343:$G343)=0,"",IF(OR($B343="",SUMPRODUCT(--(Parts!$A$2:$A$201=$B343))=0),"n/a",INDEX(Parts!$C$2:$C$201,SUMPRODUCT(MAX((Parts!$A$2:$A$201=$B343)*(ROW(Parts!$A$2:$A$201)-MIN(ROW(Parts!$A$2:$A$201))+1))))))</f>
        <v/>
      </c>
      <c r="N343" s="14" t="str">
        <f>IF(COUNTA($A343:$B343,$D343:$G343)=0,"",IF(AND(ISNUMBER($J343),ISNUMBER($M343)),$J343*$M343,"n/a"))</f>
        <v/>
      </c>
      <c r="O343" s="16" t="str">
        <f>IF(COUNTA($A343:$B343,$D343:$G343)=0,"",IF(OR($A343="",$B343="",SUMPRODUCT(--(Vans!$A$2:$A$51=$A343))=0,SUMPRODUCT(--(Parts!$A$2:$A$201=$B343))=0),"Check ID",IF(SUMPRODUCT(('Van Stock'!$A$2:$A$501=$A343)*('Van Stock'!$B$2:$B$501=$B343))&gt;1,"Duplicate line",IF(OR(NOT(AND(ISNUMBER(D343),N(D343)&gt;=0,N(D343)&lt;=10000,INT(N(D343))=N(D343))),NOT(AND(ISNUMBER(E343),N(E343)&gt;=0,N(E343)&lt;=10000,INT(N(E343))=N(E343))),N($D343)&gt;N($E343),NOT(AND(ISNUMBER(F343),N(F343)&gt;=0,N(F343)&lt;=100000,INT(N(F343))=N(F343))),NOT(AND(ISNUMBER(G343),N(G343)&gt;=18264,N(G343)&lt;=73050))),"Check inputs",IF(AND(ISNUMBER($J343),N($J343)&lt;0),"Check count","OK")))))</f>
        <v/>
      </c>
      <c r="P343" s="15" t="str">
        <f>IF(COUNTA($A343:$B343,$D343:$G343)=0,"",IF(OR($A343="",$B343="",NOT(AND(ISNUMBER(G343),N(G343)&gt;=18264,N(G343)&lt;=73050))),"n/a",SUMPRODUCT(((Movements!$B$2:$B$1001="Used"))*(Movements!$E$2:$E$1001=$A343)*(Movements!$C$2:$C$1001=$B343)*(Movements!$A$2:$A$1001&gt;$G343),Movements!$D$2:$D$1001)))</f>
        <v/>
      </c>
    </row>
    <row r="344" spans="1:16" x14ac:dyDescent="0.25">
      <c r="A344" s="12"/>
      <c r="B344" s="12"/>
      <c r="C344" s="18" t="str">
        <f>IF(COUNTA($A344:$B344,$D344:$G344)=0,"",IF(OR($B344="",SUMPRODUCT(--(Parts!$A$2:$A$201=$B344))=0),"n/a",INDEX(Parts!$B$2:$B$201,SUMPRODUCT(MAX((Parts!$A$2:$A$201=$B344)*(ROW(Parts!$A$2:$A$201)-MIN(ROW(Parts!$A$2:$A$201))+1))))))</f>
        <v/>
      </c>
      <c r="D344" s="19"/>
      <c r="E344" s="19"/>
      <c r="F344" s="19"/>
      <c r="G344" s="20"/>
      <c r="H344" s="15" t="str">
        <f>IF(COUNTA($A344:$B344,$D344:$G344)=0,"",IF(OR($A344="",$B344="",NOT(AND(ISNUMBER(G344),N(G344)&gt;=18264,N(G344)&lt;=73050))),"n/a",SUMPRODUCT(((Movements!$B$2:$B$1001="Used")+(Movements!$B$2:$B$1001="Transfer"))*(Movements!$E$2:$E$1001=$A344)*(Movements!$C$2:$C$1001=$B344)*(Movements!$A$2:$A$1001&gt;$G344),Movements!$D$2:$D$1001)))</f>
        <v/>
      </c>
      <c r="I344" s="15" t="str">
        <f>IF(COUNTA($A344:$B344,$D344:$G344)=0,"",IF(OR($A344="",$B344="",NOT(AND(ISNUMBER(G344),N(G344)&gt;=18264,N(G344)&lt;=73050))),"n/a",SUMPRODUCT(((Movements!$B$2:$B$1001="Restock")+(Movements!$B$2:$B$1001="Transfer"))*(Movements!$F$2:$F$1001=$A344)*(Movements!$C$2:$C$1001=$B344)*(Movements!$A$2:$A$1001&gt;$G344),Movements!$D$2:$D$1001)))</f>
        <v/>
      </c>
      <c r="J344" s="21" t="str">
        <f>IF(COUNTA($A344:$B344,$D344:$G344)=0,"",IF(OR(NOT(ISNUMBER($H344)),NOT(ISNUMBER($F344))),"n/a",$F344-$H344+$I344))</f>
        <v/>
      </c>
      <c r="K344" s="21" t="str">
        <f>IF(COUNTA($A344:$B344,$D344:$G344)=0,"",IF(OR(NOT(ISNUMBER($J344)),NOT(ISNUMBER($D344)),NOT(ISNUMBER($E344))),"n/a",IF($J344&lt;=$D344,$E344-$J344,0)))</f>
        <v/>
      </c>
      <c r="L344" s="16" t="str">
        <f>IF(COUNTA($A344:$B344,$D344:$G344)=0,"",IF(OR(NOT(ISNUMBER($J344)),NOT(ISNUMBER($D344)),NOT(ISNUMBER($E344))),"n/a",IF($J344&lt;0,"Check count",IF($J344&lt;=$D344,"Reorder",IF($J344&gt;$E344,"Over max","OK")))))</f>
        <v/>
      </c>
      <c r="M344" s="14" t="str">
        <f>IF(COUNTA($A344:$B344,$D344:$G344)=0,"",IF(OR($B344="",SUMPRODUCT(--(Parts!$A$2:$A$201=$B344))=0),"n/a",INDEX(Parts!$C$2:$C$201,SUMPRODUCT(MAX((Parts!$A$2:$A$201=$B344)*(ROW(Parts!$A$2:$A$201)-MIN(ROW(Parts!$A$2:$A$201))+1))))))</f>
        <v/>
      </c>
      <c r="N344" s="14" t="str">
        <f>IF(COUNTA($A344:$B344,$D344:$G344)=0,"",IF(AND(ISNUMBER($J344),ISNUMBER($M344)),$J344*$M344,"n/a"))</f>
        <v/>
      </c>
      <c r="O344" s="16" t="str">
        <f>IF(COUNTA($A344:$B344,$D344:$G344)=0,"",IF(OR($A344="",$B344="",SUMPRODUCT(--(Vans!$A$2:$A$51=$A344))=0,SUMPRODUCT(--(Parts!$A$2:$A$201=$B344))=0),"Check ID",IF(SUMPRODUCT(('Van Stock'!$A$2:$A$501=$A344)*('Van Stock'!$B$2:$B$501=$B344))&gt;1,"Duplicate line",IF(OR(NOT(AND(ISNUMBER(D344),N(D344)&gt;=0,N(D344)&lt;=10000,INT(N(D344))=N(D344))),NOT(AND(ISNUMBER(E344),N(E344)&gt;=0,N(E344)&lt;=10000,INT(N(E344))=N(E344))),N($D344)&gt;N($E344),NOT(AND(ISNUMBER(F344),N(F344)&gt;=0,N(F344)&lt;=100000,INT(N(F344))=N(F344))),NOT(AND(ISNUMBER(G344),N(G344)&gt;=18264,N(G344)&lt;=73050))),"Check inputs",IF(AND(ISNUMBER($J344),N($J344)&lt;0),"Check count","OK")))))</f>
        <v/>
      </c>
      <c r="P344" s="15" t="str">
        <f>IF(COUNTA($A344:$B344,$D344:$G344)=0,"",IF(OR($A344="",$B344="",NOT(AND(ISNUMBER(G344),N(G344)&gt;=18264,N(G344)&lt;=73050))),"n/a",SUMPRODUCT(((Movements!$B$2:$B$1001="Used"))*(Movements!$E$2:$E$1001=$A344)*(Movements!$C$2:$C$1001=$B344)*(Movements!$A$2:$A$1001&gt;$G344),Movements!$D$2:$D$1001)))</f>
        <v/>
      </c>
    </row>
    <row r="345" spans="1:16" x14ac:dyDescent="0.25">
      <c r="A345" s="12"/>
      <c r="B345" s="12"/>
      <c r="C345" s="18" t="str">
        <f>IF(COUNTA($A345:$B345,$D345:$G345)=0,"",IF(OR($B345="",SUMPRODUCT(--(Parts!$A$2:$A$201=$B345))=0),"n/a",INDEX(Parts!$B$2:$B$201,SUMPRODUCT(MAX((Parts!$A$2:$A$201=$B345)*(ROW(Parts!$A$2:$A$201)-MIN(ROW(Parts!$A$2:$A$201))+1))))))</f>
        <v/>
      </c>
      <c r="D345" s="19"/>
      <c r="E345" s="19"/>
      <c r="F345" s="19"/>
      <c r="G345" s="20"/>
      <c r="H345" s="15" t="str">
        <f>IF(COUNTA($A345:$B345,$D345:$G345)=0,"",IF(OR($A345="",$B345="",NOT(AND(ISNUMBER(G345),N(G345)&gt;=18264,N(G345)&lt;=73050))),"n/a",SUMPRODUCT(((Movements!$B$2:$B$1001="Used")+(Movements!$B$2:$B$1001="Transfer"))*(Movements!$E$2:$E$1001=$A345)*(Movements!$C$2:$C$1001=$B345)*(Movements!$A$2:$A$1001&gt;$G345),Movements!$D$2:$D$1001)))</f>
        <v/>
      </c>
      <c r="I345" s="15" t="str">
        <f>IF(COUNTA($A345:$B345,$D345:$G345)=0,"",IF(OR($A345="",$B345="",NOT(AND(ISNUMBER(G345),N(G345)&gt;=18264,N(G345)&lt;=73050))),"n/a",SUMPRODUCT(((Movements!$B$2:$B$1001="Restock")+(Movements!$B$2:$B$1001="Transfer"))*(Movements!$F$2:$F$1001=$A345)*(Movements!$C$2:$C$1001=$B345)*(Movements!$A$2:$A$1001&gt;$G345),Movements!$D$2:$D$1001)))</f>
        <v/>
      </c>
      <c r="J345" s="21" t="str">
        <f>IF(COUNTA($A345:$B345,$D345:$G345)=0,"",IF(OR(NOT(ISNUMBER($H345)),NOT(ISNUMBER($F345))),"n/a",$F345-$H345+$I345))</f>
        <v/>
      </c>
      <c r="K345" s="21" t="str">
        <f>IF(COUNTA($A345:$B345,$D345:$G345)=0,"",IF(OR(NOT(ISNUMBER($J345)),NOT(ISNUMBER($D345)),NOT(ISNUMBER($E345))),"n/a",IF($J345&lt;=$D345,$E345-$J345,0)))</f>
        <v/>
      </c>
      <c r="L345" s="16" t="str">
        <f>IF(COUNTA($A345:$B345,$D345:$G345)=0,"",IF(OR(NOT(ISNUMBER($J345)),NOT(ISNUMBER($D345)),NOT(ISNUMBER($E345))),"n/a",IF($J345&lt;0,"Check count",IF($J345&lt;=$D345,"Reorder",IF($J345&gt;$E345,"Over max","OK")))))</f>
        <v/>
      </c>
      <c r="M345" s="14" t="str">
        <f>IF(COUNTA($A345:$B345,$D345:$G345)=0,"",IF(OR($B345="",SUMPRODUCT(--(Parts!$A$2:$A$201=$B345))=0),"n/a",INDEX(Parts!$C$2:$C$201,SUMPRODUCT(MAX((Parts!$A$2:$A$201=$B345)*(ROW(Parts!$A$2:$A$201)-MIN(ROW(Parts!$A$2:$A$201))+1))))))</f>
        <v/>
      </c>
      <c r="N345" s="14" t="str">
        <f>IF(COUNTA($A345:$B345,$D345:$G345)=0,"",IF(AND(ISNUMBER($J345),ISNUMBER($M345)),$J345*$M345,"n/a"))</f>
        <v/>
      </c>
      <c r="O345" s="16" t="str">
        <f>IF(COUNTA($A345:$B345,$D345:$G345)=0,"",IF(OR($A345="",$B345="",SUMPRODUCT(--(Vans!$A$2:$A$51=$A345))=0,SUMPRODUCT(--(Parts!$A$2:$A$201=$B345))=0),"Check ID",IF(SUMPRODUCT(('Van Stock'!$A$2:$A$501=$A345)*('Van Stock'!$B$2:$B$501=$B345))&gt;1,"Duplicate line",IF(OR(NOT(AND(ISNUMBER(D345),N(D345)&gt;=0,N(D345)&lt;=10000,INT(N(D345))=N(D345))),NOT(AND(ISNUMBER(E345),N(E345)&gt;=0,N(E345)&lt;=10000,INT(N(E345))=N(E345))),N($D345)&gt;N($E345),NOT(AND(ISNUMBER(F345),N(F345)&gt;=0,N(F345)&lt;=100000,INT(N(F345))=N(F345))),NOT(AND(ISNUMBER(G345),N(G345)&gt;=18264,N(G345)&lt;=73050))),"Check inputs",IF(AND(ISNUMBER($J345),N($J345)&lt;0),"Check count","OK")))))</f>
        <v/>
      </c>
      <c r="P345" s="15" t="str">
        <f>IF(COUNTA($A345:$B345,$D345:$G345)=0,"",IF(OR($A345="",$B345="",NOT(AND(ISNUMBER(G345),N(G345)&gt;=18264,N(G345)&lt;=73050))),"n/a",SUMPRODUCT(((Movements!$B$2:$B$1001="Used"))*(Movements!$E$2:$E$1001=$A345)*(Movements!$C$2:$C$1001=$B345)*(Movements!$A$2:$A$1001&gt;$G345),Movements!$D$2:$D$1001)))</f>
        <v/>
      </c>
    </row>
    <row r="346" spans="1:16" x14ac:dyDescent="0.25">
      <c r="A346" s="12"/>
      <c r="B346" s="12"/>
      <c r="C346" s="18" t="str">
        <f>IF(COUNTA($A346:$B346,$D346:$G346)=0,"",IF(OR($B346="",SUMPRODUCT(--(Parts!$A$2:$A$201=$B346))=0),"n/a",INDEX(Parts!$B$2:$B$201,SUMPRODUCT(MAX((Parts!$A$2:$A$201=$B346)*(ROW(Parts!$A$2:$A$201)-MIN(ROW(Parts!$A$2:$A$201))+1))))))</f>
        <v/>
      </c>
      <c r="D346" s="19"/>
      <c r="E346" s="19"/>
      <c r="F346" s="19"/>
      <c r="G346" s="20"/>
      <c r="H346" s="15" t="str">
        <f>IF(COUNTA($A346:$B346,$D346:$G346)=0,"",IF(OR($A346="",$B346="",NOT(AND(ISNUMBER(G346),N(G346)&gt;=18264,N(G346)&lt;=73050))),"n/a",SUMPRODUCT(((Movements!$B$2:$B$1001="Used")+(Movements!$B$2:$B$1001="Transfer"))*(Movements!$E$2:$E$1001=$A346)*(Movements!$C$2:$C$1001=$B346)*(Movements!$A$2:$A$1001&gt;$G346),Movements!$D$2:$D$1001)))</f>
        <v/>
      </c>
      <c r="I346" s="15" t="str">
        <f>IF(COUNTA($A346:$B346,$D346:$G346)=0,"",IF(OR($A346="",$B346="",NOT(AND(ISNUMBER(G346),N(G346)&gt;=18264,N(G346)&lt;=73050))),"n/a",SUMPRODUCT(((Movements!$B$2:$B$1001="Restock")+(Movements!$B$2:$B$1001="Transfer"))*(Movements!$F$2:$F$1001=$A346)*(Movements!$C$2:$C$1001=$B346)*(Movements!$A$2:$A$1001&gt;$G346),Movements!$D$2:$D$1001)))</f>
        <v/>
      </c>
      <c r="J346" s="21" t="str">
        <f>IF(COUNTA($A346:$B346,$D346:$G346)=0,"",IF(OR(NOT(ISNUMBER($H346)),NOT(ISNUMBER($F346))),"n/a",$F346-$H346+$I346))</f>
        <v/>
      </c>
      <c r="K346" s="21" t="str">
        <f>IF(COUNTA($A346:$B346,$D346:$G346)=0,"",IF(OR(NOT(ISNUMBER($J346)),NOT(ISNUMBER($D346)),NOT(ISNUMBER($E346))),"n/a",IF($J346&lt;=$D346,$E346-$J346,0)))</f>
        <v/>
      </c>
      <c r="L346" s="16" t="str">
        <f>IF(COUNTA($A346:$B346,$D346:$G346)=0,"",IF(OR(NOT(ISNUMBER($J346)),NOT(ISNUMBER($D346)),NOT(ISNUMBER($E346))),"n/a",IF($J346&lt;0,"Check count",IF($J346&lt;=$D346,"Reorder",IF($J346&gt;$E346,"Over max","OK")))))</f>
        <v/>
      </c>
      <c r="M346" s="14" t="str">
        <f>IF(COUNTA($A346:$B346,$D346:$G346)=0,"",IF(OR($B346="",SUMPRODUCT(--(Parts!$A$2:$A$201=$B346))=0),"n/a",INDEX(Parts!$C$2:$C$201,SUMPRODUCT(MAX((Parts!$A$2:$A$201=$B346)*(ROW(Parts!$A$2:$A$201)-MIN(ROW(Parts!$A$2:$A$201))+1))))))</f>
        <v/>
      </c>
      <c r="N346" s="14" t="str">
        <f>IF(COUNTA($A346:$B346,$D346:$G346)=0,"",IF(AND(ISNUMBER($J346),ISNUMBER($M346)),$J346*$M346,"n/a"))</f>
        <v/>
      </c>
      <c r="O346" s="16" t="str">
        <f>IF(COUNTA($A346:$B346,$D346:$G346)=0,"",IF(OR($A346="",$B346="",SUMPRODUCT(--(Vans!$A$2:$A$51=$A346))=0,SUMPRODUCT(--(Parts!$A$2:$A$201=$B346))=0),"Check ID",IF(SUMPRODUCT(('Van Stock'!$A$2:$A$501=$A346)*('Van Stock'!$B$2:$B$501=$B346))&gt;1,"Duplicate line",IF(OR(NOT(AND(ISNUMBER(D346),N(D346)&gt;=0,N(D346)&lt;=10000,INT(N(D346))=N(D346))),NOT(AND(ISNUMBER(E346),N(E346)&gt;=0,N(E346)&lt;=10000,INT(N(E346))=N(E346))),N($D346)&gt;N($E346),NOT(AND(ISNUMBER(F346),N(F346)&gt;=0,N(F346)&lt;=100000,INT(N(F346))=N(F346))),NOT(AND(ISNUMBER(G346),N(G346)&gt;=18264,N(G346)&lt;=73050))),"Check inputs",IF(AND(ISNUMBER($J346),N($J346)&lt;0),"Check count","OK")))))</f>
        <v/>
      </c>
      <c r="P346" s="15" t="str">
        <f>IF(COUNTA($A346:$B346,$D346:$G346)=0,"",IF(OR($A346="",$B346="",NOT(AND(ISNUMBER(G346),N(G346)&gt;=18264,N(G346)&lt;=73050))),"n/a",SUMPRODUCT(((Movements!$B$2:$B$1001="Used"))*(Movements!$E$2:$E$1001=$A346)*(Movements!$C$2:$C$1001=$B346)*(Movements!$A$2:$A$1001&gt;$G346),Movements!$D$2:$D$1001)))</f>
        <v/>
      </c>
    </row>
    <row r="347" spans="1:16" x14ac:dyDescent="0.25">
      <c r="A347" s="12"/>
      <c r="B347" s="12"/>
      <c r="C347" s="18" t="str">
        <f>IF(COUNTA($A347:$B347,$D347:$G347)=0,"",IF(OR($B347="",SUMPRODUCT(--(Parts!$A$2:$A$201=$B347))=0),"n/a",INDEX(Parts!$B$2:$B$201,SUMPRODUCT(MAX((Parts!$A$2:$A$201=$B347)*(ROW(Parts!$A$2:$A$201)-MIN(ROW(Parts!$A$2:$A$201))+1))))))</f>
        <v/>
      </c>
      <c r="D347" s="19"/>
      <c r="E347" s="19"/>
      <c r="F347" s="19"/>
      <c r="G347" s="20"/>
      <c r="H347" s="15" t="str">
        <f>IF(COUNTA($A347:$B347,$D347:$G347)=0,"",IF(OR($A347="",$B347="",NOT(AND(ISNUMBER(G347),N(G347)&gt;=18264,N(G347)&lt;=73050))),"n/a",SUMPRODUCT(((Movements!$B$2:$B$1001="Used")+(Movements!$B$2:$B$1001="Transfer"))*(Movements!$E$2:$E$1001=$A347)*(Movements!$C$2:$C$1001=$B347)*(Movements!$A$2:$A$1001&gt;$G347),Movements!$D$2:$D$1001)))</f>
        <v/>
      </c>
      <c r="I347" s="15" t="str">
        <f>IF(COUNTA($A347:$B347,$D347:$G347)=0,"",IF(OR($A347="",$B347="",NOT(AND(ISNUMBER(G347),N(G347)&gt;=18264,N(G347)&lt;=73050))),"n/a",SUMPRODUCT(((Movements!$B$2:$B$1001="Restock")+(Movements!$B$2:$B$1001="Transfer"))*(Movements!$F$2:$F$1001=$A347)*(Movements!$C$2:$C$1001=$B347)*(Movements!$A$2:$A$1001&gt;$G347),Movements!$D$2:$D$1001)))</f>
        <v/>
      </c>
      <c r="J347" s="21" t="str">
        <f>IF(COUNTA($A347:$B347,$D347:$G347)=0,"",IF(OR(NOT(ISNUMBER($H347)),NOT(ISNUMBER($F347))),"n/a",$F347-$H347+$I347))</f>
        <v/>
      </c>
      <c r="K347" s="21" t="str">
        <f>IF(COUNTA($A347:$B347,$D347:$G347)=0,"",IF(OR(NOT(ISNUMBER($J347)),NOT(ISNUMBER($D347)),NOT(ISNUMBER($E347))),"n/a",IF($J347&lt;=$D347,$E347-$J347,0)))</f>
        <v/>
      </c>
      <c r="L347" s="16" t="str">
        <f>IF(COUNTA($A347:$B347,$D347:$G347)=0,"",IF(OR(NOT(ISNUMBER($J347)),NOT(ISNUMBER($D347)),NOT(ISNUMBER($E347))),"n/a",IF($J347&lt;0,"Check count",IF($J347&lt;=$D347,"Reorder",IF($J347&gt;$E347,"Over max","OK")))))</f>
        <v/>
      </c>
      <c r="M347" s="14" t="str">
        <f>IF(COUNTA($A347:$B347,$D347:$G347)=0,"",IF(OR($B347="",SUMPRODUCT(--(Parts!$A$2:$A$201=$B347))=0),"n/a",INDEX(Parts!$C$2:$C$201,SUMPRODUCT(MAX((Parts!$A$2:$A$201=$B347)*(ROW(Parts!$A$2:$A$201)-MIN(ROW(Parts!$A$2:$A$201))+1))))))</f>
        <v/>
      </c>
      <c r="N347" s="14" t="str">
        <f>IF(COUNTA($A347:$B347,$D347:$G347)=0,"",IF(AND(ISNUMBER($J347),ISNUMBER($M347)),$J347*$M347,"n/a"))</f>
        <v/>
      </c>
      <c r="O347" s="16" t="str">
        <f>IF(COUNTA($A347:$B347,$D347:$G347)=0,"",IF(OR($A347="",$B347="",SUMPRODUCT(--(Vans!$A$2:$A$51=$A347))=0,SUMPRODUCT(--(Parts!$A$2:$A$201=$B347))=0),"Check ID",IF(SUMPRODUCT(('Van Stock'!$A$2:$A$501=$A347)*('Van Stock'!$B$2:$B$501=$B347))&gt;1,"Duplicate line",IF(OR(NOT(AND(ISNUMBER(D347),N(D347)&gt;=0,N(D347)&lt;=10000,INT(N(D347))=N(D347))),NOT(AND(ISNUMBER(E347),N(E347)&gt;=0,N(E347)&lt;=10000,INT(N(E347))=N(E347))),N($D347)&gt;N($E347),NOT(AND(ISNUMBER(F347),N(F347)&gt;=0,N(F347)&lt;=100000,INT(N(F347))=N(F347))),NOT(AND(ISNUMBER(G347),N(G347)&gt;=18264,N(G347)&lt;=73050))),"Check inputs",IF(AND(ISNUMBER($J347),N($J347)&lt;0),"Check count","OK")))))</f>
        <v/>
      </c>
      <c r="P347" s="15" t="str">
        <f>IF(COUNTA($A347:$B347,$D347:$G347)=0,"",IF(OR($A347="",$B347="",NOT(AND(ISNUMBER(G347),N(G347)&gt;=18264,N(G347)&lt;=73050))),"n/a",SUMPRODUCT(((Movements!$B$2:$B$1001="Used"))*(Movements!$E$2:$E$1001=$A347)*(Movements!$C$2:$C$1001=$B347)*(Movements!$A$2:$A$1001&gt;$G347),Movements!$D$2:$D$1001)))</f>
        <v/>
      </c>
    </row>
    <row r="348" spans="1:16" x14ac:dyDescent="0.25">
      <c r="A348" s="12"/>
      <c r="B348" s="12"/>
      <c r="C348" s="18" t="str">
        <f>IF(COUNTA($A348:$B348,$D348:$G348)=0,"",IF(OR($B348="",SUMPRODUCT(--(Parts!$A$2:$A$201=$B348))=0),"n/a",INDEX(Parts!$B$2:$B$201,SUMPRODUCT(MAX((Parts!$A$2:$A$201=$B348)*(ROW(Parts!$A$2:$A$201)-MIN(ROW(Parts!$A$2:$A$201))+1))))))</f>
        <v/>
      </c>
      <c r="D348" s="19"/>
      <c r="E348" s="19"/>
      <c r="F348" s="19"/>
      <c r="G348" s="20"/>
      <c r="H348" s="15" t="str">
        <f>IF(COUNTA($A348:$B348,$D348:$G348)=0,"",IF(OR($A348="",$B348="",NOT(AND(ISNUMBER(G348),N(G348)&gt;=18264,N(G348)&lt;=73050))),"n/a",SUMPRODUCT(((Movements!$B$2:$B$1001="Used")+(Movements!$B$2:$B$1001="Transfer"))*(Movements!$E$2:$E$1001=$A348)*(Movements!$C$2:$C$1001=$B348)*(Movements!$A$2:$A$1001&gt;$G348),Movements!$D$2:$D$1001)))</f>
        <v/>
      </c>
      <c r="I348" s="15" t="str">
        <f>IF(COUNTA($A348:$B348,$D348:$G348)=0,"",IF(OR($A348="",$B348="",NOT(AND(ISNUMBER(G348),N(G348)&gt;=18264,N(G348)&lt;=73050))),"n/a",SUMPRODUCT(((Movements!$B$2:$B$1001="Restock")+(Movements!$B$2:$B$1001="Transfer"))*(Movements!$F$2:$F$1001=$A348)*(Movements!$C$2:$C$1001=$B348)*(Movements!$A$2:$A$1001&gt;$G348),Movements!$D$2:$D$1001)))</f>
        <v/>
      </c>
      <c r="J348" s="21" t="str">
        <f>IF(COUNTA($A348:$B348,$D348:$G348)=0,"",IF(OR(NOT(ISNUMBER($H348)),NOT(ISNUMBER($F348))),"n/a",$F348-$H348+$I348))</f>
        <v/>
      </c>
      <c r="K348" s="21" t="str">
        <f>IF(COUNTA($A348:$B348,$D348:$G348)=0,"",IF(OR(NOT(ISNUMBER($J348)),NOT(ISNUMBER($D348)),NOT(ISNUMBER($E348))),"n/a",IF($J348&lt;=$D348,$E348-$J348,0)))</f>
        <v/>
      </c>
      <c r="L348" s="16" t="str">
        <f>IF(COUNTA($A348:$B348,$D348:$G348)=0,"",IF(OR(NOT(ISNUMBER($J348)),NOT(ISNUMBER($D348)),NOT(ISNUMBER($E348))),"n/a",IF($J348&lt;0,"Check count",IF($J348&lt;=$D348,"Reorder",IF($J348&gt;$E348,"Over max","OK")))))</f>
        <v/>
      </c>
      <c r="M348" s="14" t="str">
        <f>IF(COUNTA($A348:$B348,$D348:$G348)=0,"",IF(OR($B348="",SUMPRODUCT(--(Parts!$A$2:$A$201=$B348))=0),"n/a",INDEX(Parts!$C$2:$C$201,SUMPRODUCT(MAX((Parts!$A$2:$A$201=$B348)*(ROW(Parts!$A$2:$A$201)-MIN(ROW(Parts!$A$2:$A$201))+1))))))</f>
        <v/>
      </c>
      <c r="N348" s="14" t="str">
        <f>IF(COUNTA($A348:$B348,$D348:$G348)=0,"",IF(AND(ISNUMBER($J348),ISNUMBER($M348)),$J348*$M348,"n/a"))</f>
        <v/>
      </c>
      <c r="O348" s="16" t="str">
        <f>IF(COUNTA($A348:$B348,$D348:$G348)=0,"",IF(OR($A348="",$B348="",SUMPRODUCT(--(Vans!$A$2:$A$51=$A348))=0,SUMPRODUCT(--(Parts!$A$2:$A$201=$B348))=0),"Check ID",IF(SUMPRODUCT(('Van Stock'!$A$2:$A$501=$A348)*('Van Stock'!$B$2:$B$501=$B348))&gt;1,"Duplicate line",IF(OR(NOT(AND(ISNUMBER(D348),N(D348)&gt;=0,N(D348)&lt;=10000,INT(N(D348))=N(D348))),NOT(AND(ISNUMBER(E348),N(E348)&gt;=0,N(E348)&lt;=10000,INT(N(E348))=N(E348))),N($D348)&gt;N($E348),NOT(AND(ISNUMBER(F348),N(F348)&gt;=0,N(F348)&lt;=100000,INT(N(F348))=N(F348))),NOT(AND(ISNUMBER(G348),N(G348)&gt;=18264,N(G348)&lt;=73050))),"Check inputs",IF(AND(ISNUMBER($J348),N($J348)&lt;0),"Check count","OK")))))</f>
        <v/>
      </c>
      <c r="P348" s="15" t="str">
        <f>IF(COUNTA($A348:$B348,$D348:$G348)=0,"",IF(OR($A348="",$B348="",NOT(AND(ISNUMBER(G348),N(G348)&gt;=18264,N(G348)&lt;=73050))),"n/a",SUMPRODUCT(((Movements!$B$2:$B$1001="Used"))*(Movements!$E$2:$E$1001=$A348)*(Movements!$C$2:$C$1001=$B348)*(Movements!$A$2:$A$1001&gt;$G348),Movements!$D$2:$D$1001)))</f>
        <v/>
      </c>
    </row>
    <row r="349" spans="1:16" x14ac:dyDescent="0.25">
      <c r="A349" s="12"/>
      <c r="B349" s="12"/>
      <c r="C349" s="18" t="str">
        <f>IF(COUNTA($A349:$B349,$D349:$G349)=0,"",IF(OR($B349="",SUMPRODUCT(--(Parts!$A$2:$A$201=$B349))=0),"n/a",INDEX(Parts!$B$2:$B$201,SUMPRODUCT(MAX((Parts!$A$2:$A$201=$B349)*(ROW(Parts!$A$2:$A$201)-MIN(ROW(Parts!$A$2:$A$201))+1))))))</f>
        <v/>
      </c>
      <c r="D349" s="19"/>
      <c r="E349" s="19"/>
      <c r="F349" s="19"/>
      <c r="G349" s="20"/>
      <c r="H349" s="15" t="str">
        <f>IF(COUNTA($A349:$B349,$D349:$G349)=0,"",IF(OR($A349="",$B349="",NOT(AND(ISNUMBER(G349),N(G349)&gt;=18264,N(G349)&lt;=73050))),"n/a",SUMPRODUCT(((Movements!$B$2:$B$1001="Used")+(Movements!$B$2:$B$1001="Transfer"))*(Movements!$E$2:$E$1001=$A349)*(Movements!$C$2:$C$1001=$B349)*(Movements!$A$2:$A$1001&gt;$G349),Movements!$D$2:$D$1001)))</f>
        <v/>
      </c>
      <c r="I349" s="15" t="str">
        <f>IF(COUNTA($A349:$B349,$D349:$G349)=0,"",IF(OR($A349="",$B349="",NOT(AND(ISNUMBER(G349),N(G349)&gt;=18264,N(G349)&lt;=73050))),"n/a",SUMPRODUCT(((Movements!$B$2:$B$1001="Restock")+(Movements!$B$2:$B$1001="Transfer"))*(Movements!$F$2:$F$1001=$A349)*(Movements!$C$2:$C$1001=$B349)*(Movements!$A$2:$A$1001&gt;$G349),Movements!$D$2:$D$1001)))</f>
        <v/>
      </c>
      <c r="J349" s="21" t="str">
        <f>IF(COUNTA($A349:$B349,$D349:$G349)=0,"",IF(OR(NOT(ISNUMBER($H349)),NOT(ISNUMBER($F349))),"n/a",$F349-$H349+$I349))</f>
        <v/>
      </c>
      <c r="K349" s="21" t="str">
        <f>IF(COUNTA($A349:$B349,$D349:$G349)=0,"",IF(OR(NOT(ISNUMBER($J349)),NOT(ISNUMBER($D349)),NOT(ISNUMBER($E349))),"n/a",IF($J349&lt;=$D349,$E349-$J349,0)))</f>
        <v/>
      </c>
      <c r="L349" s="16" t="str">
        <f>IF(COUNTA($A349:$B349,$D349:$G349)=0,"",IF(OR(NOT(ISNUMBER($J349)),NOT(ISNUMBER($D349)),NOT(ISNUMBER($E349))),"n/a",IF($J349&lt;0,"Check count",IF($J349&lt;=$D349,"Reorder",IF($J349&gt;$E349,"Over max","OK")))))</f>
        <v/>
      </c>
      <c r="M349" s="14" t="str">
        <f>IF(COUNTA($A349:$B349,$D349:$G349)=0,"",IF(OR($B349="",SUMPRODUCT(--(Parts!$A$2:$A$201=$B349))=0),"n/a",INDEX(Parts!$C$2:$C$201,SUMPRODUCT(MAX((Parts!$A$2:$A$201=$B349)*(ROW(Parts!$A$2:$A$201)-MIN(ROW(Parts!$A$2:$A$201))+1))))))</f>
        <v/>
      </c>
      <c r="N349" s="14" t="str">
        <f>IF(COUNTA($A349:$B349,$D349:$G349)=0,"",IF(AND(ISNUMBER($J349),ISNUMBER($M349)),$J349*$M349,"n/a"))</f>
        <v/>
      </c>
      <c r="O349" s="16" t="str">
        <f>IF(COUNTA($A349:$B349,$D349:$G349)=0,"",IF(OR($A349="",$B349="",SUMPRODUCT(--(Vans!$A$2:$A$51=$A349))=0,SUMPRODUCT(--(Parts!$A$2:$A$201=$B349))=0),"Check ID",IF(SUMPRODUCT(('Van Stock'!$A$2:$A$501=$A349)*('Van Stock'!$B$2:$B$501=$B349))&gt;1,"Duplicate line",IF(OR(NOT(AND(ISNUMBER(D349),N(D349)&gt;=0,N(D349)&lt;=10000,INT(N(D349))=N(D349))),NOT(AND(ISNUMBER(E349),N(E349)&gt;=0,N(E349)&lt;=10000,INT(N(E349))=N(E349))),N($D349)&gt;N($E349),NOT(AND(ISNUMBER(F349),N(F349)&gt;=0,N(F349)&lt;=100000,INT(N(F349))=N(F349))),NOT(AND(ISNUMBER(G349),N(G349)&gt;=18264,N(G349)&lt;=73050))),"Check inputs",IF(AND(ISNUMBER($J349),N($J349)&lt;0),"Check count","OK")))))</f>
        <v/>
      </c>
      <c r="P349" s="15" t="str">
        <f>IF(COUNTA($A349:$B349,$D349:$G349)=0,"",IF(OR($A349="",$B349="",NOT(AND(ISNUMBER(G349),N(G349)&gt;=18264,N(G349)&lt;=73050))),"n/a",SUMPRODUCT(((Movements!$B$2:$B$1001="Used"))*(Movements!$E$2:$E$1001=$A349)*(Movements!$C$2:$C$1001=$B349)*(Movements!$A$2:$A$1001&gt;$G349),Movements!$D$2:$D$1001)))</f>
        <v/>
      </c>
    </row>
    <row r="350" spans="1:16" x14ac:dyDescent="0.25">
      <c r="A350" s="12"/>
      <c r="B350" s="12"/>
      <c r="C350" s="18" t="str">
        <f>IF(COUNTA($A350:$B350,$D350:$G350)=0,"",IF(OR($B350="",SUMPRODUCT(--(Parts!$A$2:$A$201=$B350))=0),"n/a",INDEX(Parts!$B$2:$B$201,SUMPRODUCT(MAX((Parts!$A$2:$A$201=$B350)*(ROW(Parts!$A$2:$A$201)-MIN(ROW(Parts!$A$2:$A$201))+1))))))</f>
        <v/>
      </c>
      <c r="D350" s="19"/>
      <c r="E350" s="19"/>
      <c r="F350" s="19"/>
      <c r="G350" s="20"/>
      <c r="H350" s="15" t="str">
        <f>IF(COUNTA($A350:$B350,$D350:$G350)=0,"",IF(OR($A350="",$B350="",NOT(AND(ISNUMBER(G350),N(G350)&gt;=18264,N(G350)&lt;=73050))),"n/a",SUMPRODUCT(((Movements!$B$2:$B$1001="Used")+(Movements!$B$2:$B$1001="Transfer"))*(Movements!$E$2:$E$1001=$A350)*(Movements!$C$2:$C$1001=$B350)*(Movements!$A$2:$A$1001&gt;$G350),Movements!$D$2:$D$1001)))</f>
        <v/>
      </c>
      <c r="I350" s="15" t="str">
        <f>IF(COUNTA($A350:$B350,$D350:$G350)=0,"",IF(OR($A350="",$B350="",NOT(AND(ISNUMBER(G350),N(G350)&gt;=18264,N(G350)&lt;=73050))),"n/a",SUMPRODUCT(((Movements!$B$2:$B$1001="Restock")+(Movements!$B$2:$B$1001="Transfer"))*(Movements!$F$2:$F$1001=$A350)*(Movements!$C$2:$C$1001=$B350)*(Movements!$A$2:$A$1001&gt;$G350),Movements!$D$2:$D$1001)))</f>
        <v/>
      </c>
      <c r="J350" s="21" t="str">
        <f>IF(COUNTA($A350:$B350,$D350:$G350)=0,"",IF(OR(NOT(ISNUMBER($H350)),NOT(ISNUMBER($F350))),"n/a",$F350-$H350+$I350))</f>
        <v/>
      </c>
      <c r="K350" s="21" t="str">
        <f>IF(COUNTA($A350:$B350,$D350:$G350)=0,"",IF(OR(NOT(ISNUMBER($J350)),NOT(ISNUMBER($D350)),NOT(ISNUMBER($E350))),"n/a",IF($J350&lt;=$D350,$E350-$J350,0)))</f>
        <v/>
      </c>
      <c r="L350" s="16" t="str">
        <f>IF(COUNTA($A350:$B350,$D350:$G350)=0,"",IF(OR(NOT(ISNUMBER($J350)),NOT(ISNUMBER($D350)),NOT(ISNUMBER($E350))),"n/a",IF($J350&lt;0,"Check count",IF($J350&lt;=$D350,"Reorder",IF($J350&gt;$E350,"Over max","OK")))))</f>
        <v/>
      </c>
      <c r="M350" s="14" t="str">
        <f>IF(COUNTA($A350:$B350,$D350:$G350)=0,"",IF(OR($B350="",SUMPRODUCT(--(Parts!$A$2:$A$201=$B350))=0),"n/a",INDEX(Parts!$C$2:$C$201,SUMPRODUCT(MAX((Parts!$A$2:$A$201=$B350)*(ROW(Parts!$A$2:$A$201)-MIN(ROW(Parts!$A$2:$A$201))+1))))))</f>
        <v/>
      </c>
      <c r="N350" s="14" t="str">
        <f>IF(COUNTA($A350:$B350,$D350:$G350)=0,"",IF(AND(ISNUMBER($J350),ISNUMBER($M350)),$J350*$M350,"n/a"))</f>
        <v/>
      </c>
      <c r="O350" s="16" t="str">
        <f>IF(COUNTA($A350:$B350,$D350:$G350)=0,"",IF(OR($A350="",$B350="",SUMPRODUCT(--(Vans!$A$2:$A$51=$A350))=0,SUMPRODUCT(--(Parts!$A$2:$A$201=$B350))=0),"Check ID",IF(SUMPRODUCT(('Van Stock'!$A$2:$A$501=$A350)*('Van Stock'!$B$2:$B$501=$B350))&gt;1,"Duplicate line",IF(OR(NOT(AND(ISNUMBER(D350),N(D350)&gt;=0,N(D350)&lt;=10000,INT(N(D350))=N(D350))),NOT(AND(ISNUMBER(E350),N(E350)&gt;=0,N(E350)&lt;=10000,INT(N(E350))=N(E350))),N($D350)&gt;N($E350),NOT(AND(ISNUMBER(F350),N(F350)&gt;=0,N(F350)&lt;=100000,INT(N(F350))=N(F350))),NOT(AND(ISNUMBER(G350),N(G350)&gt;=18264,N(G350)&lt;=73050))),"Check inputs",IF(AND(ISNUMBER($J350),N($J350)&lt;0),"Check count","OK")))))</f>
        <v/>
      </c>
      <c r="P350" s="15" t="str">
        <f>IF(COUNTA($A350:$B350,$D350:$G350)=0,"",IF(OR($A350="",$B350="",NOT(AND(ISNUMBER(G350),N(G350)&gt;=18264,N(G350)&lt;=73050))),"n/a",SUMPRODUCT(((Movements!$B$2:$B$1001="Used"))*(Movements!$E$2:$E$1001=$A350)*(Movements!$C$2:$C$1001=$B350)*(Movements!$A$2:$A$1001&gt;$G350),Movements!$D$2:$D$1001)))</f>
        <v/>
      </c>
    </row>
    <row r="351" spans="1:16" x14ac:dyDescent="0.25">
      <c r="A351" s="12"/>
      <c r="B351" s="12"/>
      <c r="C351" s="18" t="str">
        <f>IF(COUNTA($A351:$B351,$D351:$G351)=0,"",IF(OR($B351="",SUMPRODUCT(--(Parts!$A$2:$A$201=$B351))=0),"n/a",INDEX(Parts!$B$2:$B$201,SUMPRODUCT(MAX((Parts!$A$2:$A$201=$B351)*(ROW(Parts!$A$2:$A$201)-MIN(ROW(Parts!$A$2:$A$201))+1))))))</f>
        <v/>
      </c>
      <c r="D351" s="19"/>
      <c r="E351" s="19"/>
      <c r="F351" s="19"/>
      <c r="G351" s="20"/>
      <c r="H351" s="15" t="str">
        <f>IF(COUNTA($A351:$B351,$D351:$G351)=0,"",IF(OR($A351="",$B351="",NOT(AND(ISNUMBER(G351),N(G351)&gt;=18264,N(G351)&lt;=73050))),"n/a",SUMPRODUCT(((Movements!$B$2:$B$1001="Used")+(Movements!$B$2:$B$1001="Transfer"))*(Movements!$E$2:$E$1001=$A351)*(Movements!$C$2:$C$1001=$B351)*(Movements!$A$2:$A$1001&gt;$G351),Movements!$D$2:$D$1001)))</f>
        <v/>
      </c>
      <c r="I351" s="15" t="str">
        <f>IF(COUNTA($A351:$B351,$D351:$G351)=0,"",IF(OR($A351="",$B351="",NOT(AND(ISNUMBER(G351),N(G351)&gt;=18264,N(G351)&lt;=73050))),"n/a",SUMPRODUCT(((Movements!$B$2:$B$1001="Restock")+(Movements!$B$2:$B$1001="Transfer"))*(Movements!$F$2:$F$1001=$A351)*(Movements!$C$2:$C$1001=$B351)*(Movements!$A$2:$A$1001&gt;$G351),Movements!$D$2:$D$1001)))</f>
        <v/>
      </c>
      <c r="J351" s="21" t="str">
        <f>IF(COUNTA($A351:$B351,$D351:$G351)=0,"",IF(OR(NOT(ISNUMBER($H351)),NOT(ISNUMBER($F351))),"n/a",$F351-$H351+$I351))</f>
        <v/>
      </c>
      <c r="K351" s="21" t="str">
        <f>IF(COUNTA($A351:$B351,$D351:$G351)=0,"",IF(OR(NOT(ISNUMBER($J351)),NOT(ISNUMBER($D351)),NOT(ISNUMBER($E351))),"n/a",IF($J351&lt;=$D351,$E351-$J351,0)))</f>
        <v/>
      </c>
      <c r="L351" s="16" t="str">
        <f>IF(COUNTA($A351:$B351,$D351:$G351)=0,"",IF(OR(NOT(ISNUMBER($J351)),NOT(ISNUMBER($D351)),NOT(ISNUMBER($E351))),"n/a",IF($J351&lt;0,"Check count",IF($J351&lt;=$D351,"Reorder",IF($J351&gt;$E351,"Over max","OK")))))</f>
        <v/>
      </c>
      <c r="M351" s="14" t="str">
        <f>IF(COUNTA($A351:$B351,$D351:$G351)=0,"",IF(OR($B351="",SUMPRODUCT(--(Parts!$A$2:$A$201=$B351))=0),"n/a",INDEX(Parts!$C$2:$C$201,SUMPRODUCT(MAX((Parts!$A$2:$A$201=$B351)*(ROW(Parts!$A$2:$A$201)-MIN(ROW(Parts!$A$2:$A$201))+1))))))</f>
        <v/>
      </c>
      <c r="N351" s="14" t="str">
        <f>IF(COUNTA($A351:$B351,$D351:$G351)=0,"",IF(AND(ISNUMBER($J351),ISNUMBER($M351)),$J351*$M351,"n/a"))</f>
        <v/>
      </c>
      <c r="O351" s="16" t="str">
        <f>IF(COUNTA($A351:$B351,$D351:$G351)=0,"",IF(OR($A351="",$B351="",SUMPRODUCT(--(Vans!$A$2:$A$51=$A351))=0,SUMPRODUCT(--(Parts!$A$2:$A$201=$B351))=0),"Check ID",IF(SUMPRODUCT(('Van Stock'!$A$2:$A$501=$A351)*('Van Stock'!$B$2:$B$501=$B351))&gt;1,"Duplicate line",IF(OR(NOT(AND(ISNUMBER(D351),N(D351)&gt;=0,N(D351)&lt;=10000,INT(N(D351))=N(D351))),NOT(AND(ISNUMBER(E351),N(E351)&gt;=0,N(E351)&lt;=10000,INT(N(E351))=N(E351))),N($D351)&gt;N($E351),NOT(AND(ISNUMBER(F351),N(F351)&gt;=0,N(F351)&lt;=100000,INT(N(F351))=N(F351))),NOT(AND(ISNUMBER(G351),N(G351)&gt;=18264,N(G351)&lt;=73050))),"Check inputs",IF(AND(ISNUMBER($J351),N($J351)&lt;0),"Check count","OK")))))</f>
        <v/>
      </c>
      <c r="P351" s="15" t="str">
        <f>IF(COUNTA($A351:$B351,$D351:$G351)=0,"",IF(OR($A351="",$B351="",NOT(AND(ISNUMBER(G351),N(G351)&gt;=18264,N(G351)&lt;=73050))),"n/a",SUMPRODUCT(((Movements!$B$2:$B$1001="Used"))*(Movements!$E$2:$E$1001=$A351)*(Movements!$C$2:$C$1001=$B351)*(Movements!$A$2:$A$1001&gt;$G351),Movements!$D$2:$D$1001)))</f>
        <v/>
      </c>
    </row>
    <row r="352" spans="1:16" x14ac:dyDescent="0.25">
      <c r="A352" s="12"/>
      <c r="B352" s="12"/>
      <c r="C352" s="18" t="str">
        <f>IF(COUNTA($A352:$B352,$D352:$G352)=0,"",IF(OR($B352="",SUMPRODUCT(--(Parts!$A$2:$A$201=$B352))=0),"n/a",INDEX(Parts!$B$2:$B$201,SUMPRODUCT(MAX((Parts!$A$2:$A$201=$B352)*(ROW(Parts!$A$2:$A$201)-MIN(ROW(Parts!$A$2:$A$201))+1))))))</f>
        <v/>
      </c>
      <c r="D352" s="19"/>
      <c r="E352" s="19"/>
      <c r="F352" s="19"/>
      <c r="G352" s="20"/>
      <c r="H352" s="15" t="str">
        <f>IF(COUNTA($A352:$B352,$D352:$G352)=0,"",IF(OR($A352="",$B352="",NOT(AND(ISNUMBER(G352),N(G352)&gt;=18264,N(G352)&lt;=73050))),"n/a",SUMPRODUCT(((Movements!$B$2:$B$1001="Used")+(Movements!$B$2:$B$1001="Transfer"))*(Movements!$E$2:$E$1001=$A352)*(Movements!$C$2:$C$1001=$B352)*(Movements!$A$2:$A$1001&gt;$G352),Movements!$D$2:$D$1001)))</f>
        <v/>
      </c>
      <c r="I352" s="15" t="str">
        <f>IF(COUNTA($A352:$B352,$D352:$G352)=0,"",IF(OR($A352="",$B352="",NOT(AND(ISNUMBER(G352),N(G352)&gt;=18264,N(G352)&lt;=73050))),"n/a",SUMPRODUCT(((Movements!$B$2:$B$1001="Restock")+(Movements!$B$2:$B$1001="Transfer"))*(Movements!$F$2:$F$1001=$A352)*(Movements!$C$2:$C$1001=$B352)*(Movements!$A$2:$A$1001&gt;$G352),Movements!$D$2:$D$1001)))</f>
        <v/>
      </c>
      <c r="J352" s="21" t="str">
        <f>IF(COUNTA($A352:$B352,$D352:$G352)=0,"",IF(OR(NOT(ISNUMBER($H352)),NOT(ISNUMBER($F352))),"n/a",$F352-$H352+$I352))</f>
        <v/>
      </c>
      <c r="K352" s="21" t="str">
        <f>IF(COUNTA($A352:$B352,$D352:$G352)=0,"",IF(OR(NOT(ISNUMBER($J352)),NOT(ISNUMBER($D352)),NOT(ISNUMBER($E352))),"n/a",IF($J352&lt;=$D352,$E352-$J352,0)))</f>
        <v/>
      </c>
      <c r="L352" s="16" t="str">
        <f>IF(COUNTA($A352:$B352,$D352:$G352)=0,"",IF(OR(NOT(ISNUMBER($J352)),NOT(ISNUMBER($D352)),NOT(ISNUMBER($E352))),"n/a",IF($J352&lt;0,"Check count",IF($J352&lt;=$D352,"Reorder",IF($J352&gt;$E352,"Over max","OK")))))</f>
        <v/>
      </c>
      <c r="M352" s="14" t="str">
        <f>IF(COUNTA($A352:$B352,$D352:$G352)=0,"",IF(OR($B352="",SUMPRODUCT(--(Parts!$A$2:$A$201=$B352))=0),"n/a",INDEX(Parts!$C$2:$C$201,SUMPRODUCT(MAX((Parts!$A$2:$A$201=$B352)*(ROW(Parts!$A$2:$A$201)-MIN(ROW(Parts!$A$2:$A$201))+1))))))</f>
        <v/>
      </c>
      <c r="N352" s="14" t="str">
        <f>IF(COUNTA($A352:$B352,$D352:$G352)=0,"",IF(AND(ISNUMBER($J352),ISNUMBER($M352)),$J352*$M352,"n/a"))</f>
        <v/>
      </c>
      <c r="O352" s="16" t="str">
        <f>IF(COUNTA($A352:$B352,$D352:$G352)=0,"",IF(OR($A352="",$B352="",SUMPRODUCT(--(Vans!$A$2:$A$51=$A352))=0,SUMPRODUCT(--(Parts!$A$2:$A$201=$B352))=0),"Check ID",IF(SUMPRODUCT(('Van Stock'!$A$2:$A$501=$A352)*('Van Stock'!$B$2:$B$501=$B352))&gt;1,"Duplicate line",IF(OR(NOT(AND(ISNUMBER(D352),N(D352)&gt;=0,N(D352)&lt;=10000,INT(N(D352))=N(D352))),NOT(AND(ISNUMBER(E352),N(E352)&gt;=0,N(E352)&lt;=10000,INT(N(E352))=N(E352))),N($D352)&gt;N($E352),NOT(AND(ISNUMBER(F352),N(F352)&gt;=0,N(F352)&lt;=100000,INT(N(F352))=N(F352))),NOT(AND(ISNUMBER(G352),N(G352)&gt;=18264,N(G352)&lt;=73050))),"Check inputs",IF(AND(ISNUMBER($J352),N($J352)&lt;0),"Check count","OK")))))</f>
        <v/>
      </c>
      <c r="P352" s="15" t="str">
        <f>IF(COUNTA($A352:$B352,$D352:$G352)=0,"",IF(OR($A352="",$B352="",NOT(AND(ISNUMBER(G352),N(G352)&gt;=18264,N(G352)&lt;=73050))),"n/a",SUMPRODUCT(((Movements!$B$2:$B$1001="Used"))*(Movements!$E$2:$E$1001=$A352)*(Movements!$C$2:$C$1001=$B352)*(Movements!$A$2:$A$1001&gt;$G352),Movements!$D$2:$D$1001)))</f>
        <v/>
      </c>
    </row>
    <row r="353" spans="1:16" x14ac:dyDescent="0.25">
      <c r="A353" s="12"/>
      <c r="B353" s="12"/>
      <c r="C353" s="18" t="str">
        <f>IF(COUNTA($A353:$B353,$D353:$G353)=0,"",IF(OR($B353="",SUMPRODUCT(--(Parts!$A$2:$A$201=$B353))=0),"n/a",INDEX(Parts!$B$2:$B$201,SUMPRODUCT(MAX((Parts!$A$2:$A$201=$B353)*(ROW(Parts!$A$2:$A$201)-MIN(ROW(Parts!$A$2:$A$201))+1))))))</f>
        <v/>
      </c>
      <c r="D353" s="19"/>
      <c r="E353" s="19"/>
      <c r="F353" s="19"/>
      <c r="G353" s="20"/>
      <c r="H353" s="15" t="str">
        <f>IF(COUNTA($A353:$B353,$D353:$G353)=0,"",IF(OR($A353="",$B353="",NOT(AND(ISNUMBER(G353),N(G353)&gt;=18264,N(G353)&lt;=73050))),"n/a",SUMPRODUCT(((Movements!$B$2:$B$1001="Used")+(Movements!$B$2:$B$1001="Transfer"))*(Movements!$E$2:$E$1001=$A353)*(Movements!$C$2:$C$1001=$B353)*(Movements!$A$2:$A$1001&gt;$G353),Movements!$D$2:$D$1001)))</f>
        <v/>
      </c>
      <c r="I353" s="15" t="str">
        <f>IF(COUNTA($A353:$B353,$D353:$G353)=0,"",IF(OR($A353="",$B353="",NOT(AND(ISNUMBER(G353),N(G353)&gt;=18264,N(G353)&lt;=73050))),"n/a",SUMPRODUCT(((Movements!$B$2:$B$1001="Restock")+(Movements!$B$2:$B$1001="Transfer"))*(Movements!$F$2:$F$1001=$A353)*(Movements!$C$2:$C$1001=$B353)*(Movements!$A$2:$A$1001&gt;$G353),Movements!$D$2:$D$1001)))</f>
        <v/>
      </c>
      <c r="J353" s="21" t="str">
        <f>IF(COUNTA($A353:$B353,$D353:$G353)=0,"",IF(OR(NOT(ISNUMBER($H353)),NOT(ISNUMBER($F353))),"n/a",$F353-$H353+$I353))</f>
        <v/>
      </c>
      <c r="K353" s="21" t="str">
        <f>IF(COUNTA($A353:$B353,$D353:$G353)=0,"",IF(OR(NOT(ISNUMBER($J353)),NOT(ISNUMBER($D353)),NOT(ISNUMBER($E353))),"n/a",IF($J353&lt;=$D353,$E353-$J353,0)))</f>
        <v/>
      </c>
      <c r="L353" s="16" t="str">
        <f>IF(COUNTA($A353:$B353,$D353:$G353)=0,"",IF(OR(NOT(ISNUMBER($J353)),NOT(ISNUMBER($D353)),NOT(ISNUMBER($E353))),"n/a",IF($J353&lt;0,"Check count",IF($J353&lt;=$D353,"Reorder",IF($J353&gt;$E353,"Over max","OK")))))</f>
        <v/>
      </c>
      <c r="M353" s="14" t="str">
        <f>IF(COUNTA($A353:$B353,$D353:$G353)=0,"",IF(OR($B353="",SUMPRODUCT(--(Parts!$A$2:$A$201=$B353))=0),"n/a",INDEX(Parts!$C$2:$C$201,SUMPRODUCT(MAX((Parts!$A$2:$A$201=$B353)*(ROW(Parts!$A$2:$A$201)-MIN(ROW(Parts!$A$2:$A$201))+1))))))</f>
        <v/>
      </c>
      <c r="N353" s="14" t="str">
        <f>IF(COUNTA($A353:$B353,$D353:$G353)=0,"",IF(AND(ISNUMBER($J353),ISNUMBER($M353)),$J353*$M353,"n/a"))</f>
        <v/>
      </c>
      <c r="O353" s="16" t="str">
        <f>IF(COUNTA($A353:$B353,$D353:$G353)=0,"",IF(OR($A353="",$B353="",SUMPRODUCT(--(Vans!$A$2:$A$51=$A353))=0,SUMPRODUCT(--(Parts!$A$2:$A$201=$B353))=0),"Check ID",IF(SUMPRODUCT(('Van Stock'!$A$2:$A$501=$A353)*('Van Stock'!$B$2:$B$501=$B353))&gt;1,"Duplicate line",IF(OR(NOT(AND(ISNUMBER(D353),N(D353)&gt;=0,N(D353)&lt;=10000,INT(N(D353))=N(D353))),NOT(AND(ISNUMBER(E353),N(E353)&gt;=0,N(E353)&lt;=10000,INT(N(E353))=N(E353))),N($D353)&gt;N($E353),NOT(AND(ISNUMBER(F353),N(F353)&gt;=0,N(F353)&lt;=100000,INT(N(F353))=N(F353))),NOT(AND(ISNUMBER(G353),N(G353)&gt;=18264,N(G353)&lt;=73050))),"Check inputs",IF(AND(ISNUMBER($J353),N($J353)&lt;0),"Check count","OK")))))</f>
        <v/>
      </c>
      <c r="P353" s="15" t="str">
        <f>IF(COUNTA($A353:$B353,$D353:$G353)=0,"",IF(OR($A353="",$B353="",NOT(AND(ISNUMBER(G353),N(G353)&gt;=18264,N(G353)&lt;=73050))),"n/a",SUMPRODUCT(((Movements!$B$2:$B$1001="Used"))*(Movements!$E$2:$E$1001=$A353)*(Movements!$C$2:$C$1001=$B353)*(Movements!$A$2:$A$1001&gt;$G353),Movements!$D$2:$D$1001)))</f>
        <v/>
      </c>
    </row>
    <row r="354" spans="1:16" x14ac:dyDescent="0.25">
      <c r="A354" s="12"/>
      <c r="B354" s="12"/>
      <c r="C354" s="18" t="str">
        <f>IF(COUNTA($A354:$B354,$D354:$G354)=0,"",IF(OR($B354="",SUMPRODUCT(--(Parts!$A$2:$A$201=$B354))=0),"n/a",INDEX(Parts!$B$2:$B$201,SUMPRODUCT(MAX((Parts!$A$2:$A$201=$B354)*(ROW(Parts!$A$2:$A$201)-MIN(ROW(Parts!$A$2:$A$201))+1))))))</f>
        <v/>
      </c>
      <c r="D354" s="19"/>
      <c r="E354" s="19"/>
      <c r="F354" s="19"/>
      <c r="G354" s="20"/>
      <c r="H354" s="15" t="str">
        <f>IF(COUNTA($A354:$B354,$D354:$G354)=0,"",IF(OR($A354="",$B354="",NOT(AND(ISNUMBER(G354),N(G354)&gt;=18264,N(G354)&lt;=73050))),"n/a",SUMPRODUCT(((Movements!$B$2:$B$1001="Used")+(Movements!$B$2:$B$1001="Transfer"))*(Movements!$E$2:$E$1001=$A354)*(Movements!$C$2:$C$1001=$B354)*(Movements!$A$2:$A$1001&gt;$G354),Movements!$D$2:$D$1001)))</f>
        <v/>
      </c>
      <c r="I354" s="15" t="str">
        <f>IF(COUNTA($A354:$B354,$D354:$G354)=0,"",IF(OR($A354="",$B354="",NOT(AND(ISNUMBER(G354),N(G354)&gt;=18264,N(G354)&lt;=73050))),"n/a",SUMPRODUCT(((Movements!$B$2:$B$1001="Restock")+(Movements!$B$2:$B$1001="Transfer"))*(Movements!$F$2:$F$1001=$A354)*(Movements!$C$2:$C$1001=$B354)*(Movements!$A$2:$A$1001&gt;$G354),Movements!$D$2:$D$1001)))</f>
        <v/>
      </c>
      <c r="J354" s="21" t="str">
        <f>IF(COUNTA($A354:$B354,$D354:$G354)=0,"",IF(OR(NOT(ISNUMBER($H354)),NOT(ISNUMBER($F354))),"n/a",$F354-$H354+$I354))</f>
        <v/>
      </c>
      <c r="K354" s="21" t="str">
        <f>IF(COUNTA($A354:$B354,$D354:$G354)=0,"",IF(OR(NOT(ISNUMBER($J354)),NOT(ISNUMBER($D354)),NOT(ISNUMBER($E354))),"n/a",IF($J354&lt;=$D354,$E354-$J354,0)))</f>
        <v/>
      </c>
      <c r="L354" s="16" t="str">
        <f>IF(COUNTA($A354:$B354,$D354:$G354)=0,"",IF(OR(NOT(ISNUMBER($J354)),NOT(ISNUMBER($D354)),NOT(ISNUMBER($E354))),"n/a",IF($J354&lt;0,"Check count",IF($J354&lt;=$D354,"Reorder",IF($J354&gt;$E354,"Over max","OK")))))</f>
        <v/>
      </c>
      <c r="M354" s="14" t="str">
        <f>IF(COUNTA($A354:$B354,$D354:$G354)=0,"",IF(OR($B354="",SUMPRODUCT(--(Parts!$A$2:$A$201=$B354))=0),"n/a",INDEX(Parts!$C$2:$C$201,SUMPRODUCT(MAX((Parts!$A$2:$A$201=$B354)*(ROW(Parts!$A$2:$A$201)-MIN(ROW(Parts!$A$2:$A$201))+1))))))</f>
        <v/>
      </c>
      <c r="N354" s="14" t="str">
        <f>IF(COUNTA($A354:$B354,$D354:$G354)=0,"",IF(AND(ISNUMBER($J354),ISNUMBER($M354)),$J354*$M354,"n/a"))</f>
        <v/>
      </c>
      <c r="O354" s="16" t="str">
        <f>IF(COUNTA($A354:$B354,$D354:$G354)=0,"",IF(OR($A354="",$B354="",SUMPRODUCT(--(Vans!$A$2:$A$51=$A354))=0,SUMPRODUCT(--(Parts!$A$2:$A$201=$B354))=0),"Check ID",IF(SUMPRODUCT(('Van Stock'!$A$2:$A$501=$A354)*('Van Stock'!$B$2:$B$501=$B354))&gt;1,"Duplicate line",IF(OR(NOT(AND(ISNUMBER(D354),N(D354)&gt;=0,N(D354)&lt;=10000,INT(N(D354))=N(D354))),NOT(AND(ISNUMBER(E354),N(E354)&gt;=0,N(E354)&lt;=10000,INT(N(E354))=N(E354))),N($D354)&gt;N($E354),NOT(AND(ISNUMBER(F354),N(F354)&gt;=0,N(F354)&lt;=100000,INT(N(F354))=N(F354))),NOT(AND(ISNUMBER(G354),N(G354)&gt;=18264,N(G354)&lt;=73050))),"Check inputs",IF(AND(ISNUMBER($J354),N($J354)&lt;0),"Check count","OK")))))</f>
        <v/>
      </c>
      <c r="P354" s="15" t="str">
        <f>IF(COUNTA($A354:$B354,$D354:$G354)=0,"",IF(OR($A354="",$B354="",NOT(AND(ISNUMBER(G354),N(G354)&gt;=18264,N(G354)&lt;=73050))),"n/a",SUMPRODUCT(((Movements!$B$2:$B$1001="Used"))*(Movements!$E$2:$E$1001=$A354)*(Movements!$C$2:$C$1001=$B354)*(Movements!$A$2:$A$1001&gt;$G354),Movements!$D$2:$D$1001)))</f>
        <v/>
      </c>
    </row>
    <row r="355" spans="1:16" x14ac:dyDescent="0.25">
      <c r="A355" s="12"/>
      <c r="B355" s="12"/>
      <c r="C355" s="18" t="str">
        <f>IF(COUNTA($A355:$B355,$D355:$G355)=0,"",IF(OR($B355="",SUMPRODUCT(--(Parts!$A$2:$A$201=$B355))=0),"n/a",INDEX(Parts!$B$2:$B$201,SUMPRODUCT(MAX((Parts!$A$2:$A$201=$B355)*(ROW(Parts!$A$2:$A$201)-MIN(ROW(Parts!$A$2:$A$201))+1))))))</f>
        <v/>
      </c>
      <c r="D355" s="19"/>
      <c r="E355" s="19"/>
      <c r="F355" s="19"/>
      <c r="G355" s="20"/>
      <c r="H355" s="15" t="str">
        <f>IF(COUNTA($A355:$B355,$D355:$G355)=0,"",IF(OR($A355="",$B355="",NOT(AND(ISNUMBER(G355),N(G355)&gt;=18264,N(G355)&lt;=73050))),"n/a",SUMPRODUCT(((Movements!$B$2:$B$1001="Used")+(Movements!$B$2:$B$1001="Transfer"))*(Movements!$E$2:$E$1001=$A355)*(Movements!$C$2:$C$1001=$B355)*(Movements!$A$2:$A$1001&gt;$G355),Movements!$D$2:$D$1001)))</f>
        <v/>
      </c>
      <c r="I355" s="15" t="str">
        <f>IF(COUNTA($A355:$B355,$D355:$G355)=0,"",IF(OR($A355="",$B355="",NOT(AND(ISNUMBER(G355),N(G355)&gt;=18264,N(G355)&lt;=73050))),"n/a",SUMPRODUCT(((Movements!$B$2:$B$1001="Restock")+(Movements!$B$2:$B$1001="Transfer"))*(Movements!$F$2:$F$1001=$A355)*(Movements!$C$2:$C$1001=$B355)*(Movements!$A$2:$A$1001&gt;$G355),Movements!$D$2:$D$1001)))</f>
        <v/>
      </c>
      <c r="J355" s="21" t="str">
        <f>IF(COUNTA($A355:$B355,$D355:$G355)=0,"",IF(OR(NOT(ISNUMBER($H355)),NOT(ISNUMBER($F355))),"n/a",$F355-$H355+$I355))</f>
        <v/>
      </c>
      <c r="K355" s="21" t="str">
        <f>IF(COUNTA($A355:$B355,$D355:$G355)=0,"",IF(OR(NOT(ISNUMBER($J355)),NOT(ISNUMBER($D355)),NOT(ISNUMBER($E355))),"n/a",IF($J355&lt;=$D355,$E355-$J355,0)))</f>
        <v/>
      </c>
      <c r="L355" s="16" t="str">
        <f>IF(COUNTA($A355:$B355,$D355:$G355)=0,"",IF(OR(NOT(ISNUMBER($J355)),NOT(ISNUMBER($D355)),NOT(ISNUMBER($E355))),"n/a",IF($J355&lt;0,"Check count",IF($J355&lt;=$D355,"Reorder",IF($J355&gt;$E355,"Over max","OK")))))</f>
        <v/>
      </c>
      <c r="M355" s="14" t="str">
        <f>IF(COUNTA($A355:$B355,$D355:$G355)=0,"",IF(OR($B355="",SUMPRODUCT(--(Parts!$A$2:$A$201=$B355))=0),"n/a",INDEX(Parts!$C$2:$C$201,SUMPRODUCT(MAX((Parts!$A$2:$A$201=$B355)*(ROW(Parts!$A$2:$A$201)-MIN(ROW(Parts!$A$2:$A$201))+1))))))</f>
        <v/>
      </c>
      <c r="N355" s="14" t="str">
        <f>IF(COUNTA($A355:$B355,$D355:$G355)=0,"",IF(AND(ISNUMBER($J355),ISNUMBER($M355)),$J355*$M355,"n/a"))</f>
        <v/>
      </c>
      <c r="O355" s="16" t="str">
        <f>IF(COUNTA($A355:$B355,$D355:$G355)=0,"",IF(OR($A355="",$B355="",SUMPRODUCT(--(Vans!$A$2:$A$51=$A355))=0,SUMPRODUCT(--(Parts!$A$2:$A$201=$B355))=0),"Check ID",IF(SUMPRODUCT(('Van Stock'!$A$2:$A$501=$A355)*('Van Stock'!$B$2:$B$501=$B355))&gt;1,"Duplicate line",IF(OR(NOT(AND(ISNUMBER(D355),N(D355)&gt;=0,N(D355)&lt;=10000,INT(N(D355))=N(D355))),NOT(AND(ISNUMBER(E355),N(E355)&gt;=0,N(E355)&lt;=10000,INT(N(E355))=N(E355))),N($D355)&gt;N($E355),NOT(AND(ISNUMBER(F355),N(F355)&gt;=0,N(F355)&lt;=100000,INT(N(F355))=N(F355))),NOT(AND(ISNUMBER(G355),N(G355)&gt;=18264,N(G355)&lt;=73050))),"Check inputs",IF(AND(ISNUMBER($J355),N($J355)&lt;0),"Check count","OK")))))</f>
        <v/>
      </c>
      <c r="P355" s="15" t="str">
        <f>IF(COUNTA($A355:$B355,$D355:$G355)=0,"",IF(OR($A355="",$B355="",NOT(AND(ISNUMBER(G355),N(G355)&gt;=18264,N(G355)&lt;=73050))),"n/a",SUMPRODUCT(((Movements!$B$2:$B$1001="Used"))*(Movements!$E$2:$E$1001=$A355)*(Movements!$C$2:$C$1001=$B355)*(Movements!$A$2:$A$1001&gt;$G355),Movements!$D$2:$D$1001)))</f>
        <v/>
      </c>
    </row>
    <row r="356" spans="1:16" x14ac:dyDescent="0.25">
      <c r="A356" s="12"/>
      <c r="B356" s="12"/>
      <c r="C356" s="18" t="str">
        <f>IF(COUNTA($A356:$B356,$D356:$G356)=0,"",IF(OR($B356="",SUMPRODUCT(--(Parts!$A$2:$A$201=$B356))=0),"n/a",INDEX(Parts!$B$2:$B$201,SUMPRODUCT(MAX((Parts!$A$2:$A$201=$B356)*(ROW(Parts!$A$2:$A$201)-MIN(ROW(Parts!$A$2:$A$201))+1))))))</f>
        <v/>
      </c>
      <c r="D356" s="19"/>
      <c r="E356" s="19"/>
      <c r="F356" s="19"/>
      <c r="G356" s="20"/>
      <c r="H356" s="15" t="str">
        <f>IF(COUNTA($A356:$B356,$D356:$G356)=0,"",IF(OR($A356="",$B356="",NOT(AND(ISNUMBER(G356),N(G356)&gt;=18264,N(G356)&lt;=73050))),"n/a",SUMPRODUCT(((Movements!$B$2:$B$1001="Used")+(Movements!$B$2:$B$1001="Transfer"))*(Movements!$E$2:$E$1001=$A356)*(Movements!$C$2:$C$1001=$B356)*(Movements!$A$2:$A$1001&gt;$G356),Movements!$D$2:$D$1001)))</f>
        <v/>
      </c>
      <c r="I356" s="15" t="str">
        <f>IF(COUNTA($A356:$B356,$D356:$G356)=0,"",IF(OR($A356="",$B356="",NOT(AND(ISNUMBER(G356),N(G356)&gt;=18264,N(G356)&lt;=73050))),"n/a",SUMPRODUCT(((Movements!$B$2:$B$1001="Restock")+(Movements!$B$2:$B$1001="Transfer"))*(Movements!$F$2:$F$1001=$A356)*(Movements!$C$2:$C$1001=$B356)*(Movements!$A$2:$A$1001&gt;$G356),Movements!$D$2:$D$1001)))</f>
        <v/>
      </c>
      <c r="J356" s="21" t="str">
        <f>IF(COUNTA($A356:$B356,$D356:$G356)=0,"",IF(OR(NOT(ISNUMBER($H356)),NOT(ISNUMBER($F356))),"n/a",$F356-$H356+$I356))</f>
        <v/>
      </c>
      <c r="K356" s="21" t="str">
        <f>IF(COUNTA($A356:$B356,$D356:$G356)=0,"",IF(OR(NOT(ISNUMBER($J356)),NOT(ISNUMBER($D356)),NOT(ISNUMBER($E356))),"n/a",IF($J356&lt;=$D356,$E356-$J356,0)))</f>
        <v/>
      </c>
      <c r="L356" s="16" t="str">
        <f>IF(COUNTA($A356:$B356,$D356:$G356)=0,"",IF(OR(NOT(ISNUMBER($J356)),NOT(ISNUMBER($D356)),NOT(ISNUMBER($E356))),"n/a",IF($J356&lt;0,"Check count",IF($J356&lt;=$D356,"Reorder",IF($J356&gt;$E356,"Over max","OK")))))</f>
        <v/>
      </c>
      <c r="M356" s="14" t="str">
        <f>IF(COUNTA($A356:$B356,$D356:$G356)=0,"",IF(OR($B356="",SUMPRODUCT(--(Parts!$A$2:$A$201=$B356))=0),"n/a",INDEX(Parts!$C$2:$C$201,SUMPRODUCT(MAX((Parts!$A$2:$A$201=$B356)*(ROW(Parts!$A$2:$A$201)-MIN(ROW(Parts!$A$2:$A$201))+1))))))</f>
        <v/>
      </c>
      <c r="N356" s="14" t="str">
        <f>IF(COUNTA($A356:$B356,$D356:$G356)=0,"",IF(AND(ISNUMBER($J356),ISNUMBER($M356)),$J356*$M356,"n/a"))</f>
        <v/>
      </c>
      <c r="O356" s="16" t="str">
        <f>IF(COUNTA($A356:$B356,$D356:$G356)=0,"",IF(OR($A356="",$B356="",SUMPRODUCT(--(Vans!$A$2:$A$51=$A356))=0,SUMPRODUCT(--(Parts!$A$2:$A$201=$B356))=0),"Check ID",IF(SUMPRODUCT(('Van Stock'!$A$2:$A$501=$A356)*('Van Stock'!$B$2:$B$501=$B356))&gt;1,"Duplicate line",IF(OR(NOT(AND(ISNUMBER(D356),N(D356)&gt;=0,N(D356)&lt;=10000,INT(N(D356))=N(D356))),NOT(AND(ISNUMBER(E356),N(E356)&gt;=0,N(E356)&lt;=10000,INT(N(E356))=N(E356))),N($D356)&gt;N($E356),NOT(AND(ISNUMBER(F356),N(F356)&gt;=0,N(F356)&lt;=100000,INT(N(F356))=N(F356))),NOT(AND(ISNUMBER(G356),N(G356)&gt;=18264,N(G356)&lt;=73050))),"Check inputs",IF(AND(ISNUMBER($J356),N($J356)&lt;0),"Check count","OK")))))</f>
        <v/>
      </c>
      <c r="P356" s="15" t="str">
        <f>IF(COUNTA($A356:$B356,$D356:$G356)=0,"",IF(OR($A356="",$B356="",NOT(AND(ISNUMBER(G356),N(G356)&gt;=18264,N(G356)&lt;=73050))),"n/a",SUMPRODUCT(((Movements!$B$2:$B$1001="Used"))*(Movements!$E$2:$E$1001=$A356)*(Movements!$C$2:$C$1001=$B356)*(Movements!$A$2:$A$1001&gt;$G356),Movements!$D$2:$D$1001)))</f>
        <v/>
      </c>
    </row>
    <row r="357" spans="1:16" x14ac:dyDescent="0.25">
      <c r="A357" s="12"/>
      <c r="B357" s="12"/>
      <c r="C357" s="18" t="str">
        <f>IF(COUNTA($A357:$B357,$D357:$G357)=0,"",IF(OR($B357="",SUMPRODUCT(--(Parts!$A$2:$A$201=$B357))=0),"n/a",INDEX(Parts!$B$2:$B$201,SUMPRODUCT(MAX((Parts!$A$2:$A$201=$B357)*(ROW(Parts!$A$2:$A$201)-MIN(ROW(Parts!$A$2:$A$201))+1))))))</f>
        <v/>
      </c>
      <c r="D357" s="19"/>
      <c r="E357" s="19"/>
      <c r="F357" s="19"/>
      <c r="G357" s="20"/>
      <c r="H357" s="15" t="str">
        <f>IF(COUNTA($A357:$B357,$D357:$G357)=0,"",IF(OR($A357="",$B357="",NOT(AND(ISNUMBER(G357),N(G357)&gt;=18264,N(G357)&lt;=73050))),"n/a",SUMPRODUCT(((Movements!$B$2:$B$1001="Used")+(Movements!$B$2:$B$1001="Transfer"))*(Movements!$E$2:$E$1001=$A357)*(Movements!$C$2:$C$1001=$B357)*(Movements!$A$2:$A$1001&gt;$G357),Movements!$D$2:$D$1001)))</f>
        <v/>
      </c>
      <c r="I357" s="15" t="str">
        <f>IF(COUNTA($A357:$B357,$D357:$G357)=0,"",IF(OR($A357="",$B357="",NOT(AND(ISNUMBER(G357),N(G357)&gt;=18264,N(G357)&lt;=73050))),"n/a",SUMPRODUCT(((Movements!$B$2:$B$1001="Restock")+(Movements!$B$2:$B$1001="Transfer"))*(Movements!$F$2:$F$1001=$A357)*(Movements!$C$2:$C$1001=$B357)*(Movements!$A$2:$A$1001&gt;$G357),Movements!$D$2:$D$1001)))</f>
        <v/>
      </c>
      <c r="J357" s="21" t="str">
        <f>IF(COUNTA($A357:$B357,$D357:$G357)=0,"",IF(OR(NOT(ISNUMBER($H357)),NOT(ISNUMBER($F357))),"n/a",$F357-$H357+$I357))</f>
        <v/>
      </c>
      <c r="K357" s="21" t="str">
        <f>IF(COUNTA($A357:$B357,$D357:$G357)=0,"",IF(OR(NOT(ISNUMBER($J357)),NOT(ISNUMBER($D357)),NOT(ISNUMBER($E357))),"n/a",IF($J357&lt;=$D357,$E357-$J357,0)))</f>
        <v/>
      </c>
      <c r="L357" s="16" t="str">
        <f>IF(COUNTA($A357:$B357,$D357:$G357)=0,"",IF(OR(NOT(ISNUMBER($J357)),NOT(ISNUMBER($D357)),NOT(ISNUMBER($E357))),"n/a",IF($J357&lt;0,"Check count",IF($J357&lt;=$D357,"Reorder",IF($J357&gt;$E357,"Over max","OK")))))</f>
        <v/>
      </c>
      <c r="M357" s="14" t="str">
        <f>IF(COUNTA($A357:$B357,$D357:$G357)=0,"",IF(OR($B357="",SUMPRODUCT(--(Parts!$A$2:$A$201=$B357))=0),"n/a",INDEX(Parts!$C$2:$C$201,SUMPRODUCT(MAX((Parts!$A$2:$A$201=$B357)*(ROW(Parts!$A$2:$A$201)-MIN(ROW(Parts!$A$2:$A$201))+1))))))</f>
        <v/>
      </c>
      <c r="N357" s="14" t="str">
        <f>IF(COUNTA($A357:$B357,$D357:$G357)=0,"",IF(AND(ISNUMBER($J357),ISNUMBER($M357)),$J357*$M357,"n/a"))</f>
        <v/>
      </c>
      <c r="O357" s="16" t="str">
        <f>IF(COUNTA($A357:$B357,$D357:$G357)=0,"",IF(OR($A357="",$B357="",SUMPRODUCT(--(Vans!$A$2:$A$51=$A357))=0,SUMPRODUCT(--(Parts!$A$2:$A$201=$B357))=0),"Check ID",IF(SUMPRODUCT(('Van Stock'!$A$2:$A$501=$A357)*('Van Stock'!$B$2:$B$501=$B357))&gt;1,"Duplicate line",IF(OR(NOT(AND(ISNUMBER(D357),N(D357)&gt;=0,N(D357)&lt;=10000,INT(N(D357))=N(D357))),NOT(AND(ISNUMBER(E357),N(E357)&gt;=0,N(E357)&lt;=10000,INT(N(E357))=N(E357))),N($D357)&gt;N($E357),NOT(AND(ISNUMBER(F357),N(F357)&gt;=0,N(F357)&lt;=100000,INT(N(F357))=N(F357))),NOT(AND(ISNUMBER(G357),N(G357)&gt;=18264,N(G357)&lt;=73050))),"Check inputs",IF(AND(ISNUMBER($J357),N($J357)&lt;0),"Check count","OK")))))</f>
        <v/>
      </c>
      <c r="P357" s="15" t="str">
        <f>IF(COUNTA($A357:$B357,$D357:$G357)=0,"",IF(OR($A357="",$B357="",NOT(AND(ISNUMBER(G357),N(G357)&gt;=18264,N(G357)&lt;=73050))),"n/a",SUMPRODUCT(((Movements!$B$2:$B$1001="Used"))*(Movements!$E$2:$E$1001=$A357)*(Movements!$C$2:$C$1001=$B357)*(Movements!$A$2:$A$1001&gt;$G357),Movements!$D$2:$D$1001)))</f>
        <v/>
      </c>
    </row>
    <row r="358" spans="1:16" x14ac:dyDescent="0.25">
      <c r="A358" s="12"/>
      <c r="B358" s="12"/>
      <c r="C358" s="18" t="str">
        <f>IF(COUNTA($A358:$B358,$D358:$G358)=0,"",IF(OR($B358="",SUMPRODUCT(--(Parts!$A$2:$A$201=$B358))=0),"n/a",INDEX(Parts!$B$2:$B$201,SUMPRODUCT(MAX((Parts!$A$2:$A$201=$B358)*(ROW(Parts!$A$2:$A$201)-MIN(ROW(Parts!$A$2:$A$201))+1))))))</f>
        <v/>
      </c>
      <c r="D358" s="19"/>
      <c r="E358" s="19"/>
      <c r="F358" s="19"/>
      <c r="G358" s="20"/>
      <c r="H358" s="15" t="str">
        <f>IF(COUNTA($A358:$B358,$D358:$G358)=0,"",IF(OR($A358="",$B358="",NOT(AND(ISNUMBER(G358),N(G358)&gt;=18264,N(G358)&lt;=73050))),"n/a",SUMPRODUCT(((Movements!$B$2:$B$1001="Used")+(Movements!$B$2:$B$1001="Transfer"))*(Movements!$E$2:$E$1001=$A358)*(Movements!$C$2:$C$1001=$B358)*(Movements!$A$2:$A$1001&gt;$G358),Movements!$D$2:$D$1001)))</f>
        <v/>
      </c>
      <c r="I358" s="15" t="str">
        <f>IF(COUNTA($A358:$B358,$D358:$G358)=0,"",IF(OR($A358="",$B358="",NOT(AND(ISNUMBER(G358),N(G358)&gt;=18264,N(G358)&lt;=73050))),"n/a",SUMPRODUCT(((Movements!$B$2:$B$1001="Restock")+(Movements!$B$2:$B$1001="Transfer"))*(Movements!$F$2:$F$1001=$A358)*(Movements!$C$2:$C$1001=$B358)*(Movements!$A$2:$A$1001&gt;$G358),Movements!$D$2:$D$1001)))</f>
        <v/>
      </c>
      <c r="J358" s="21" t="str">
        <f>IF(COUNTA($A358:$B358,$D358:$G358)=0,"",IF(OR(NOT(ISNUMBER($H358)),NOT(ISNUMBER($F358))),"n/a",$F358-$H358+$I358))</f>
        <v/>
      </c>
      <c r="K358" s="21" t="str">
        <f>IF(COUNTA($A358:$B358,$D358:$G358)=0,"",IF(OR(NOT(ISNUMBER($J358)),NOT(ISNUMBER($D358)),NOT(ISNUMBER($E358))),"n/a",IF($J358&lt;=$D358,$E358-$J358,0)))</f>
        <v/>
      </c>
      <c r="L358" s="16" t="str">
        <f>IF(COUNTA($A358:$B358,$D358:$G358)=0,"",IF(OR(NOT(ISNUMBER($J358)),NOT(ISNUMBER($D358)),NOT(ISNUMBER($E358))),"n/a",IF($J358&lt;0,"Check count",IF($J358&lt;=$D358,"Reorder",IF($J358&gt;$E358,"Over max","OK")))))</f>
        <v/>
      </c>
      <c r="M358" s="14" t="str">
        <f>IF(COUNTA($A358:$B358,$D358:$G358)=0,"",IF(OR($B358="",SUMPRODUCT(--(Parts!$A$2:$A$201=$B358))=0),"n/a",INDEX(Parts!$C$2:$C$201,SUMPRODUCT(MAX((Parts!$A$2:$A$201=$B358)*(ROW(Parts!$A$2:$A$201)-MIN(ROW(Parts!$A$2:$A$201))+1))))))</f>
        <v/>
      </c>
      <c r="N358" s="14" t="str">
        <f>IF(COUNTA($A358:$B358,$D358:$G358)=0,"",IF(AND(ISNUMBER($J358),ISNUMBER($M358)),$J358*$M358,"n/a"))</f>
        <v/>
      </c>
      <c r="O358" s="16" t="str">
        <f>IF(COUNTA($A358:$B358,$D358:$G358)=0,"",IF(OR($A358="",$B358="",SUMPRODUCT(--(Vans!$A$2:$A$51=$A358))=0,SUMPRODUCT(--(Parts!$A$2:$A$201=$B358))=0),"Check ID",IF(SUMPRODUCT(('Van Stock'!$A$2:$A$501=$A358)*('Van Stock'!$B$2:$B$501=$B358))&gt;1,"Duplicate line",IF(OR(NOT(AND(ISNUMBER(D358),N(D358)&gt;=0,N(D358)&lt;=10000,INT(N(D358))=N(D358))),NOT(AND(ISNUMBER(E358),N(E358)&gt;=0,N(E358)&lt;=10000,INT(N(E358))=N(E358))),N($D358)&gt;N($E358),NOT(AND(ISNUMBER(F358),N(F358)&gt;=0,N(F358)&lt;=100000,INT(N(F358))=N(F358))),NOT(AND(ISNUMBER(G358),N(G358)&gt;=18264,N(G358)&lt;=73050))),"Check inputs",IF(AND(ISNUMBER($J358),N($J358)&lt;0),"Check count","OK")))))</f>
        <v/>
      </c>
      <c r="P358" s="15" t="str">
        <f>IF(COUNTA($A358:$B358,$D358:$G358)=0,"",IF(OR($A358="",$B358="",NOT(AND(ISNUMBER(G358),N(G358)&gt;=18264,N(G358)&lt;=73050))),"n/a",SUMPRODUCT(((Movements!$B$2:$B$1001="Used"))*(Movements!$E$2:$E$1001=$A358)*(Movements!$C$2:$C$1001=$B358)*(Movements!$A$2:$A$1001&gt;$G358),Movements!$D$2:$D$1001)))</f>
        <v/>
      </c>
    </row>
    <row r="359" spans="1:16" x14ac:dyDescent="0.25">
      <c r="A359" s="12"/>
      <c r="B359" s="12"/>
      <c r="C359" s="18" t="str">
        <f>IF(COUNTA($A359:$B359,$D359:$G359)=0,"",IF(OR($B359="",SUMPRODUCT(--(Parts!$A$2:$A$201=$B359))=0),"n/a",INDEX(Parts!$B$2:$B$201,SUMPRODUCT(MAX((Parts!$A$2:$A$201=$B359)*(ROW(Parts!$A$2:$A$201)-MIN(ROW(Parts!$A$2:$A$201))+1))))))</f>
        <v/>
      </c>
      <c r="D359" s="19"/>
      <c r="E359" s="19"/>
      <c r="F359" s="19"/>
      <c r="G359" s="20"/>
      <c r="H359" s="15" t="str">
        <f>IF(COUNTA($A359:$B359,$D359:$G359)=0,"",IF(OR($A359="",$B359="",NOT(AND(ISNUMBER(G359),N(G359)&gt;=18264,N(G359)&lt;=73050))),"n/a",SUMPRODUCT(((Movements!$B$2:$B$1001="Used")+(Movements!$B$2:$B$1001="Transfer"))*(Movements!$E$2:$E$1001=$A359)*(Movements!$C$2:$C$1001=$B359)*(Movements!$A$2:$A$1001&gt;$G359),Movements!$D$2:$D$1001)))</f>
        <v/>
      </c>
      <c r="I359" s="15" t="str">
        <f>IF(COUNTA($A359:$B359,$D359:$G359)=0,"",IF(OR($A359="",$B359="",NOT(AND(ISNUMBER(G359),N(G359)&gt;=18264,N(G359)&lt;=73050))),"n/a",SUMPRODUCT(((Movements!$B$2:$B$1001="Restock")+(Movements!$B$2:$B$1001="Transfer"))*(Movements!$F$2:$F$1001=$A359)*(Movements!$C$2:$C$1001=$B359)*(Movements!$A$2:$A$1001&gt;$G359),Movements!$D$2:$D$1001)))</f>
        <v/>
      </c>
      <c r="J359" s="21" t="str">
        <f>IF(COUNTA($A359:$B359,$D359:$G359)=0,"",IF(OR(NOT(ISNUMBER($H359)),NOT(ISNUMBER($F359))),"n/a",$F359-$H359+$I359))</f>
        <v/>
      </c>
      <c r="K359" s="21" t="str">
        <f>IF(COUNTA($A359:$B359,$D359:$G359)=0,"",IF(OR(NOT(ISNUMBER($J359)),NOT(ISNUMBER($D359)),NOT(ISNUMBER($E359))),"n/a",IF($J359&lt;=$D359,$E359-$J359,0)))</f>
        <v/>
      </c>
      <c r="L359" s="16" t="str">
        <f>IF(COUNTA($A359:$B359,$D359:$G359)=0,"",IF(OR(NOT(ISNUMBER($J359)),NOT(ISNUMBER($D359)),NOT(ISNUMBER($E359))),"n/a",IF($J359&lt;0,"Check count",IF($J359&lt;=$D359,"Reorder",IF($J359&gt;$E359,"Over max","OK")))))</f>
        <v/>
      </c>
      <c r="M359" s="14" t="str">
        <f>IF(COUNTA($A359:$B359,$D359:$G359)=0,"",IF(OR($B359="",SUMPRODUCT(--(Parts!$A$2:$A$201=$B359))=0),"n/a",INDEX(Parts!$C$2:$C$201,SUMPRODUCT(MAX((Parts!$A$2:$A$201=$B359)*(ROW(Parts!$A$2:$A$201)-MIN(ROW(Parts!$A$2:$A$201))+1))))))</f>
        <v/>
      </c>
      <c r="N359" s="14" t="str">
        <f>IF(COUNTA($A359:$B359,$D359:$G359)=0,"",IF(AND(ISNUMBER($J359),ISNUMBER($M359)),$J359*$M359,"n/a"))</f>
        <v/>
      </c>
      <c r="O359" s="16" t="str">
        <f>IF(COUNTA($A359:$B359,$D359:$G359)=0,"",IF(OR($A359="",$B359="",SUMPRODUCT(--(Vans!$A$2:$A$51=$A359))=0,SUMPRODUCT(--(Parts!$A$2:$A$201=$B359))=0),"Check ID",IF(SUMPRODUCT(('Van Stock'!$A$2:$A$501=$A359)*('Van Stock'!$B$2:$B$501=$B359))&gt;1,"Duplicate line",IF(OR(NOT(AND(ISNUMBER(D359),N(D359)&gt;=0,N(D359)&lt;=10000,INT(N(D359))=N(D359))),NOT(AND(ISNUMBER(E359),N(E359)&gt;=0,N(E359)&lt;=10000,INT(N(E359))=N(E359))),N($D359)&gt;N($E359),NOT(AND(ISNUMBER(F359),N(F359)&gt;=0,N(F359)&lt;=100000,INT(N(F359))=N(F359))),NOT(AND(ISNUMBER(G359),N(G359)&gt;=18264,N(G359)&lt;=73050))),"Check inputs",IF(AND(ISNUMBER($J359),N($J359)&lt;0),"Check count","OK")))))</f>
        <v/>
      </c>
      <c r="P359" s="15" t="str">
        <f>IF(COUNTA($A359:$B359,$D359:$G359)=0,"",IF(OR($A359="",$B359="",NOT(AND(ISNUMBER(G359),N(G359)&gt;=18264,N(G359)&lt;=73050))),"n/a",SUMPRODUCT(((Movements!$B$2:$B$1001="Used"))*(Movements!$E$2:$E$1001=$A359)*(Movements!$C$2:$C$1001=$B359)*(Movements!$A$2:$A$1001&gt;$G359),Movements!$D$2:$D$1001)))</f>
        <v/>
      </c>
    </row>
    <row r="360" spans="1:16" x14ac:dyDescent="0.25">
      <c r="A360" s="12"/>
      <c r="B360" s="12"/>
      <c r="C360" s="18" t="str">
        <f>IF(COUNTA($A360:$B360,$D360:$G360)=0,"",IF(OR($B360="",SUMPRODUCT(--(Parts!$A$2:$A$201=$B360))=0),"n/a",INDEX(Parts!$B$2:$B$201,SUMPRODUCT(MAX((Parts!$A$2:$A$201=$B360)*(ROW(Parts!$A$2:$A$201)-MIN(ROW(Parts!$A$2:$A$201))+1))))))</f>
        <v/>
      </c>
      <c r="D360" s="19"/>
      <c r="E360" s="19"/>
      <c r="F360" s="19"/>
      <c r="G360" s="20"/>
      <c r="H360" s="15" t="str">
        <f>IF(COUNTA($A360:$B360,$D360:$G360)=0,"",IF(OR($A360="",$B360="",NOT(AND(ISNUMBER(G360),N(G360)&gt;=18264,N(G360)&lt;=73050))),"n/a",SUMPRODUCT(((Movements!$B$2:$B$1001="Used")+(Movements!$B$2:$B$1001="Transfer"))*(Movements!$E$2:$E$1001=$A360)*(Movements!$C$2:$C$1001=$B360)*(Movements!$A$2:$A$1001&gt;$G360),Movements!$D$2:$D$1001)))</f>
        <v/>
      </c>
      <c r="I360" s="15" t="str">
        <f>IF(COUNTA($A360:$B360,$D360:$G360)=0,"",IF(OR($A360="",$B360="",NOT(AND(ISNUMBER(G360),N(G360)&gt;=18264,N(G360)&lt;=73050))),"n/a",SUMPRODUCT(((Movements!$B$2:$B$1001="Restock")+(Movements!$B$2:$B$1001="Transfer"))*(Movements!$F$2:$F$1001=$A360)*(Movements!$C$2:$C$1001=$B360)*(Movements!$A$2:$A$1001&gt;$G360),Movements!$D$2:$D$1001)))</f>
        <v/>
      </c>
      <c r="J360" s="21" t="str">
        <f>IF(COUNTA($A360:$B360,$D360:$G360)=0,"",IF(OR(NOT(ISNUMBER($H360)),NOT(ISNUMBER($F360))),"n/a",$F360-$H360+$I360))</f>
        <v/>
      </c>
      <c r="K360" s="21" t="str">
        <f>IF(COUNTA($A360:$B360,$D360:$G360)=0,"",IF(OR(NOT(ISNUMBER($J360)),NOT(ISNUMBER($D360)),NOT(ISNUMBER($E360))),"n/a",IF($J360&lt;=$D360,$E360-$J360,0)))</f>
        <v/>
      </c>
      <c r="L360" s="16" t="str">
        <f>IF(COUNTA($A360:$B360,$D360:$G360)=0,"",IF(OR(NOT(ISNUMBER($J360)),NOT(ISNUMBER($D360)),NOT(ISNUMBER($E360))),"n/a",IF($J360&lt;0,"Check count",IF($J360&lt;=$D360,"Reorder",IF($J360&gt;$E360,"Over max","OK")))))</f>
        <v/>
      </c>
      <c r="M360" s="14" t="str">
        <f>IF(COUNTA($A360:$B360,$D360:$G360)=0,"",IF(OR($B360="",SUMPRODUCT(--(Parts!$A$2:$A$201=$B360))=0),"n/a",INDEX(Parts!$C$2:$C$201,SUMPRODUCT(MAX((Parts!$A$2:$A$201=$B360)*(ROW(Parts!$A$2:$A$201)-MIN(ROW(Parts!$A$2:$A$201))+1))))))</f>
        <v/>
      </c>
      <c r="N360" s="14" t="str">
        <f>IF(COUNTA($A360:$B360,$D360:$G360)=0,"",IF(AND(ISNUMBER($J360),ISNUMBER($M360)),$J360*$M360,"n/a"))</f>
        <v/>
      </c>
      <c r="O360" s="16" t="str">
        <f>IF(COUNTA($A360:$B360,$D360:$G360)=0,"",IF(OR($A360="",$B360="",SUMPRODUCT(--(Vans!$A$2:$A$51=$A360))=0,SUMPRODUCT(--(Parts!$A$2:$A$201=$B360))=0),"Check ID",IF(SUMPRODUCT(('Van Stock'!$A$2:$A$501=$A360)*('Van Stock'!$B$2:$B$501=$B360))&gt;1,"Duplicate line",IF(OR(NOT(AND(ISNUMBER(D360),N(D360)&gt;=0,N(D360)&lt;=10000,INT(N(D360))=N(D360))),NOT(AND(ISNUMBER(E360),N(E360)&gt;=0,N(E360)&lt;=10000,INT(N(E360))=N(E360))),N($D360)&gt;N($E360),NOT(AND(ISNUMBER(F360),N(F360)&gt;=0,N(F360)&lt;=100000,INT(N(F360))=N(F360))),NOT(AND(ISNUMBER(G360),N(G360)&gt;=18264,N(G360)&lt;=73050))),"Check inputs",IF(AND(ISNUMBER($J360),N($J360)&lt;0),"Check count","OK")))))</f>
        <v/>
      </c>
      <c r="P360" s="15" t="str">
        <f>IF(COUNTA($A360:$B360,$D360:$G360)=0,"",IF(OR($A360="",$B360="",NOT(AND(ISNUMBER(G360),N(G360)&gt;=18264,N(G360)&lt;=73050))),"n/a",SUMPRODUCT(((Movements!$B$2:$B$1001="Used"))*(Movements!$E$2:$E$1001=$A360)*(Movements!$C$2:$C$1001=$B360)*(Movements!$A$2:$A$1001&gt;$G360),Movements!$D$2:$D$1001)))</f>
        <v/>
      </c>
    </row>
    <row r="361" spans="1:16" x14ac:dyDescent="0.25">
      <c r="A361" s="12"/>
      <c r="B361" s="12"/>
      <c r="C361" s="18" t="str">
        <f>IF(COUNTA($A361:$B361,$D361:$G361)=0,"",IF(OR($B361="",SUMPRODUCT(--(Parts!$A$2:$A$201=$B361))=0),"n/a",INDEX(Parts!$B$2:$B$201,SUMPRODUCT(MAX((Parts!$A$2:$A$201=$B361)*(ROW(Parts!$A$2:$A$201)-MIN(ROW(Parts!$A$2:$A$201))+1))))))</f>
        <v/>
      </c>
      <c r="D361" s="19"/>
      <c r="E361" s="19"/>
      <c r="F361" s="19"/>
      <c r="G361" s="20"/>
      <c r="H361" s="15" t="str">
        <f>IF(COUNTA($A361:$B361,$D361:$G361)=0,"",IF(OR($A361="",$B361="",NOT(AND(ISNUMBER(G361),N(G361)&gt;=18264,N(G361)&lt;=73050))),"n/a",SUMPRODUCT(((Movements!$B$2:$B$1001="Used")+(Movements!$B$2:$B$1001="Transfer"))*(Movements!$E$2:$E$1001=$A361)*(Movements!$C$2:$C$1001=$B361)*(Movements!$A$2:$A$1001&gt;$G361),Movements!$D$2:$D$1001)))</f>
        <v/>
      </c>
      <c r="I361" s="15" t="str">
        <f>IF(COUNTA($A361:$B361,$D361:$G361)=0,"",IF(OR($A361="",$B361="",NOT(AND(ISNUMBER(G361),N(G361)&gt;=18264,N(G361)&lt;=73050))),"n/a",SUMPRODUCT(((Movements!$B$2:$B$1001="Restock")+(Movements!$B$2:$B$1001="Transfer"))*(Movements!$F$2:$F$1001=$A361)*(Movements!$C$2:$C$1001=$B361)*(Movements!$A$2:$A$1001&gt;$G361),Movements!$D$2:$D$1001)))</f>
        <v/>
      </c>
      <c r="J361" s="21" t="str">
        <f>IF(COUNTA($A361:$B361,$D361:$G361)=0,"",IF(OR(NOT(ISNUMBER($H361)),NOT(ISNUMBER($F361))),"n/a",$F361-$H361+$I361))</f>
        <v/>
      </c>
      <c r="K361" s="21" t="str">
        <f>IF(COUNTA($A361:$B361,$D361:$G361)=0,"",IF(OR(NOT(ISNUMBER($J361)),NOT(ISNUMBER($D361)),NOT(ISNUMBER($E361))),"n/a",IF($J361&lt;=$D361,$E361-$J361,0)))</f>
        <v/>
      </c>
      <c r="L361" s="16" t="str">
        <f>IF(COUNTA($A361:$B361,$D361:$G361)=0,"",IF(OR(NOT(ISNUMBER($J361)),NOT(ISNUMBER($D361)),NOT(ISNUMBER($E361))),"n/a",IF($J361&lt;0,"Check count",IF($J361&lt;=$D361,"Reorder",IF($J361&gt;$E361,"Over max","OK")))))</f>
        <v/>
      </c>
      <c r="M361" s="14" t="str">
        <f>IF(COUNTA($A361:$B361,$D361:$G361)=0,"",IF(OR($B361="",SUMPRODUCT(--(Parts!$A$2:$A$201=$B361))=0),"n/a",INDEX(Parts!$C$2:$C$201,SUMPRODUCT(MAX((Parts!$A$2:$A$201=$B361)*(ROW(Parts!$A$2:$A$201)-MIN(ROW(Parts!$A$2:$A$201))+1))))))</f>
        <v/>
      </c>
      <c r="N361" s="14" t="str">
        <f>IF(COUNTA($A361:$B361,$D361:$G361)=0,"",IF(AND(ISNUMBER($J361),ISNUMBER($M361)),$J361*$M361,"n/a"))</f>
        <v/>
      </c>
      <c r="O361" s="16" t="str">
        <f>IF(COUNTA($A361:$B361,$D361:$G361)=0,"",IF(OR($A361="",$B361="",SUMPRODUCT(--(Vans!$A$2:$A$51=$A361))=0,SUMPRODUCT(--(Parts!$A$2:$A$201=$B361))=0),"Check ID",IF(SUMPRODUCT(('Van Stock'!$A$2:$A$501=$A361)*('Van Stock'!$B$2:$B$501=$B361))&gt;1,"Duplicate line",IF(OR(NOT(AND(ISNUMBER(D361),N(D361)&gt;=0,N(D361)&lt;=10000,INT(N(D361))=N(D361))),NOT(AND(ISNUMBER(E361),N(E361)&gt;=0,N(E361)&lt;=10000,INT(N(E361))=N(E361))),N($D361)&gt;N($E361),NOT(AND(ISNUMBER(F361),N(F361)&gt;=0,N(F361)&lt;=100000,INT(N(F361))=N(F361))),NOT(AND(ISNUMBER(G361),N(G361)&gt;=18264,N(G361)&lt;=73050))),"Check inputs",IF(AND(ISNUMBER($J361),N($J361)&lt;0),"Check count","OK")))))</f>
        <v/>
      </c>
      <c r="P361" s="15" t="str">
        <f>IF(COUNTA($A361:$B361,$D361:$G361)=0,"",IF(OR($A361="",$B361="",NOT(AND(ISNUMBER(G361),N(G361)&gt;=18264,N(G361)&lt;=73050))),"n/a",SUMPRODUCT(((Movements!$B$2:$B$1001="Used"))*(Movements!$E$2:$E$1001=$A361)*(Movements!$C$2:$C$1001=$B361)*(Movements!$A$2:$A$1001&gt;$G361),Movements!$D$2:$D$1001)))</f>
        <v/>
      </c>
    </row>
    <row r="362" spans="1:16" x14ac:dyDescent="0.25">
      <c r="A362" s="12"/>
      <c r="B362" s="12"/>
      <c r="C362" s="18" t="str">
        <f>IF(COUNTA($A362:$B362,$D362:$G362)=0,"",IF(OR($B362="",SUMPRODUCT(--(Parts!$A$2:$A$201=$B362))=0),"n/a",INDEX(Parts!$B$2:$B$201,SUMPRODUCT(MAX((Parts!$A$2:$A$201=$B362)*(ROW(Parts!$A$2:$A$201)-MIN(ROW(Parts!$A$2:$A$201))+1))))))</f>
        <v/>
      </c>
      <c r="D362" s="19"/>
      <c r="E362" s="19"/>
      <c r="F362" s="19"/>
      <c r="G362" s="20"/>
      <c r="H362" s="15" t="str">
        <f>IF(COUNTA($A362:$B362,$D362:$G362)=0,"",IF(OR($A362="",$B362="",NOT(AND(ISNUMBER(G362),N(G362)&gt;=18264,N(G362)&lt;=73050))),"n/a",SUMPRODUCT(((Movements!$B$2:$B$1001="Used")+(Movements!$B$2:$B$1001="Transfer"))*(Movements!$E$2:$E$1001=$A362)*(Movements!$C$2:$C$1001=$B362)*(Movements!$A$2:$A$1001&gt;$G362),Movements!$D$2:$D$1001)))</f>
        <v/>
      </c>
      <c r="I362" s="15" t="str">
        <f>IF(COUNTA($A362:$B362,$D362:$G362)=0,"",IF(OR($A362="",$B362="",NOT(AND(ISNUMBER(G362),N(G362)&gt;=18264,N(G362)&lt;=73050))),"n/a",SUMPRODUCT(((Movements!$B$2:$B$1001="Restock")+(Movements!$B$2:$B$1001="Transfer"))*(Movements!$F$2:$F$1001=$A362)*(Movements!$C$2:$C$1001=$B362)*(Movements!$A$2:$A$1001&gt;$G362),Movements!$D$2:$D$1001)))</f>
        <v/>
      </c>
      <c r="J362" s="21" t="str">
        <f>IF(COUNTA($A362:$B362,$D362:$G362)=0,"",IF(OR(NOT(ISNUMBER($H362)),NOT(ISNUMBER($F362))),"n/a",$F362-$H362+$I362))</f>
        <v/>
      </c>
      <c r="K362" s="21" t="str">
        <f>IF(COUNTA($A362:$B362,$D362:$G362)=0,"",IF(OR(NOT(ISNUMBER($J362)),NOT(ISNUMBER($D362)),NOT(ISNUMBER($E362))),"n/a",IF($J362&lt;=$D362,$E362-$J362,0)))</f>
        <v/>
      </c>
      <c r="L362" s="16" t="str">
        <f>IF(COUNTA($A362:$B362,$D362:$G362)=0,"",IF(OR(NOT(ISNUMBER($J362)),NOT(ISNUMBER($D362)),NOT(ISNUMBER($E362))),"n/a",IF($J362&lt;0,"Check count",IF($J362&lt;=$D362,"Reorder",IF($J362&gt;$E362,"Over max","OK")))))</f>
        <v/>
      </c>
      <c r="M362" s="14" t="str">
        <f>IF(COUNTA($A362:$B362,$D362:$G362)=0,"",IF(OR($B362="",SUMPRODUCT(--(Parts!$A$2:$A$201=$B362))=0),"n/a",INDEX(Parts!$C$2:$C$201,SUMPRODUCT(MAX((Parts!$A$2:$A$201=$B362)*(ROW(Parts!$A$2:$A$201)-MIN(ROW(Parts!$A$2:$A$201))+1))))))</f>
        <v/>
      </c>
      <c r="N362" s="14" t="str">
        <f>IF(COUNTA($A362:$B362,$D362:$G362)=0,"",IF(AND(ISNUMBER($J362),ISNUMBER($M362)),$J362*$M362,"n/a"))</f>
        <v/>
      </c>
      <c r="O362" s="16" t="str">
        <f>IF(COUNTA($A362:$B362,$D362:$G362)=0,"",IF(OR($A362="",$B362="",SUMPRODUCT(--(Vans!$A$2:$A$51=$A362))=0,SUMPRODUCT(--(Parts!$A$2:$A$201=$B362))=0),"Check ID",IF(SUMPRODUCT(('Van Stock'!$A$2:$A$501=$A362)*('Van Stock'!$B$2:$B$501=$B362))&gt;1,"Duplicate line",IF(OR(NOT(AND(ISNUMBER(D362),N(D362)&gt;=0,N(D362)&lt;=10000,INT(N(D362))=N(D362))),NOT(AND(ISNUMBER(E362),N(E362)&gt;=0,N(E362)&lt;=10000,INT(N(E362))=N(E362))),N($D362)&gt;N($E362),NOT(AND(ISNUMBER(F362),N(F362)&gt;=0,N(F362)&lt;=100000,INT(N(F362))=N(F362))),NOT(AND(ISNUMBER(G362),N(G362)&gt;=18264,N(G362)&lt;=73050))),"Check inputs",IF(AND(ISNUMBER($J362),N($J362)&lt;0),"Check count","OK")))))</f>
        <v/>
      </c>
      <c r="P362" s="15" t="str">
        <f>IF(COUNTA($A362:$B362,$D362:$G362)=0,"",IF(OR($A362="",$B362="",NOT(AND(ISNUMBER(G362),N(G362)&gt;=18264,N(G362)&lt;=73050))),"n/a",SUMPRODUCT(((Movements!$B$2:$B$1001="Used"))*(Movements!$E$2:$E$1001=$A362)*(Movements!$C$2:$C$1001=$B362)*(Movements!$A$2:$A$1001&gt;$G362),Movements!$D$2:$D$1001)))</f>
        <v/>
      </c>
    </row>
    <row r="363" spans="1:16" x14ac:dyDescent="0.25">
      <c r="A363" s="12"/>
      <c r="B363" s="12"/>
      <c r="C363" s="18" t="str">
        <f>IF(COUNTA($A363:$B363,$D363:$G363)=0,"",IF(OR($B363="",SUMPRODUCT(--(Parts!$A$2:$A$201=$B363))=0),"n/a",INDEX(Parts!$B$2:$B$201,SUMPRODUCT(MAX((Parts!$A$2:$A$201=$B363)*(ROW(Parts!$A$2:$A$201)-MIN(ROW(Parts!$A$2:$A$201))+1))))))</f>
        <v/>
      </c>
      <c r="D363" s="19"/>
      <c r="E363" s="19"/>
      <c r="F363" s="19"/>
      <c r="G363" s="20"/>
      <c r="H363" s="15" t="str">
        <f>IF(COUNTA($A363:$B363,$D363:$G363)=0,"",IF(OR($A363="",$B363="",NOT(AND(ISNUMBER(G363),N(G363)&gt;=18264,N(G363)&lt;=73050))),"n/a",SUMPRODUCT(((Movements!$B$2:$B$1001="Used")+(Movements!$B$2:$B$1001="Transfer"))*(Movements!$E$2:$E$1001=$A363)*(Movements!$C$2:$C$1001=$B363)*(Movements!$A$2:$A$1001&gt;$G363),Movements!$D$2:$D$1001)))</f>
        <v/>
      </c>
      <c r="I363" s="15" t="str">
        <f>IF(COUNTA($A363:$B363,$D363:$G363)=0,"",IF(OR($A363="",$B363="",NOT(AND(ISNUMBER(G363),N(G363)&gt;=18264,N(G363)&lt;=73050))),"n/a",SUMPRODUCT(((Movements!$B$2:$B$1001="Restock")+(Movements!$B$2:$B$1001="Transfer"))*(Movements!$F$2:$F$1001=$A363)*(Movements!$C$2:$C$1001=$B363)*(Movements!$A$2:$A$1001&gt;$G363),Movements!$D$2:$D$1001)))</f>
        <v/>
      </c>
      <c r="J363" s="21" t="str">
        <f>IF(COUNTA($A363:$B363,$D363:$G363)=0,"",IF(OR(NOT(ISNUMBER($H363)),NOT(ISNUMBER($F363))),"n/a",$F363-$H363+$I363))</f>
        <v/>
      </c>
      <c r="K363" s="21" t="str">
        <f>IF(COUNTA($A363:$B363,$D363:$G363)=0,"",IF(OR(NOT(ISNUMBER($J363)),NOT(ISNUMBER($D363)),NOT(ISNUMBER($E363))),"n/a",IF($J363&lt;=$D363,$E363-$J363,0)))</f>
        <v/>
      </c>
      <c r="L363" s="16" t="str">
        <f>IF(COUNTA($A363:$B363,$D363:$G363)=0,"",IF(OR(NOT(ISNUMBER($J363)),NOT(ISNUMBER($D363)),NOT(ISNUMBER($E363))),"n/a",IF($J363&lt;0,"Check count",IF($J363&lt;=$D363,"Reorder",IF($J363&gt;$E363,"Over max","OK")))))</f>
        <v/>
      </c>
      <c r="M363" s="14" t="str">
        <f>IF(COUNTA($A363:$B363,$D363:$G363)=0,"",IF(OR($B363="",SUMPRODUCT(--(Parts!$A$2:$A$201=$B363))=0),"n/a",INDEX(Parts!$C$2:$C$201,SUMPRODUCT(MAX((Parts!$A$2:$A$201=$B363)*(ROW(Parts!$A$2:$A$201)-MIN(ROW(Parts!$A$2:$A$201))+1))))))</f>
        <v/>
      </c>
      <c r="N363" s="14" t="str">
        <f>IF(COUNTA($A363:$B363,$D363:$G363)=0,"",IF(AND(ISNUMBER($J363),ISNUMBER($M363)),$J363*$M363,"n/a"))</f>
        <v/>
      </c>
      <c r="O363" s="16" t="str">
        <f>IF(COUNTA($A363:$B363,$D363:$G363)=0,"",IF(OR($A363="",$B363="",SUMPRODUCT(--(Vans!$A$2:$A$51=$A363))=0,SUMPRODUCT(--(Parts!$A$2:$A$201=$B363))=0),"Check ID",IF(SUMPRODUCT(('Van Stock'!$A$2:$A$501=$A363)*('Van Stock'!$B$2:$B$501=$B363))&gt;1,"Duplicate line",IF(OR(NOT(AND(ISNUMBER(D363),N(D363)&gt;=0,N(D363)&lt;=10000,INT(N(D363))=N(D363))),NOT(AND(ISNUMBER(E363),N(E363)&gt;=0,N(E363)&lt;=10000,INT(N(E363))=N(E363))),N($D363)&gt;N($E363),NOT(AND(ISNUMBER(F363),N(F363)&gt;=0,N(F363)&lt;=100000,INT(N(F363))=N(F363))),NOT(AND(ISNUMBER(G363),N(G363)&gt;=18264,N(G363)&lt;=73050))),"Check inputs",IF(AND(ISNUMBER($J363),N($J363)&lt;0),"Check count","OK")))))</f>
        <v/>
      </c>
      <c r="P363" s="15" t="str">
        <f>IF(COUNTA($A363:$B363,$D363:$G363)=0,"",IF(OR($A363="",$B363="",NOT(AND(ISNUMBER(G363),N(G363)&gt;=18264,N(G363)&lt;=73050))),"n/a",SUMPRODUCT(((Movements!$B$2:$B$1001="Used"))*(Movements!$E$2:$E$1001=$A363)*(Movements!$C$2:$C$1001=$B363)*(Movements!$A$2:$A$1001&gt;$G363),Movements!$D$2:$D$1001)))</f>
        <v/>
      </c>
    </row>
    <row r="364" spans="1:16" x14ac:dyDescent="0.25">
      <c r="A364" s="12"/>
      <c r="B364" s="12"/>
      <c r="C364" s="18" t="str">
        <f>IF(COUNTA($A364:$B364,$D364:$G364)=0,"",IF(OR($B364="",SUMPRODUCT(--(Parts!$A$2:$A$201=$B364))=0),"n/a",INDEX(Parts!$B$2:$B$201,SUMPRODUCT(MAX((Parts!$A$2:$A$201=$B364)*(ROW(Parts!$A$2:$A$201)-MIN(ROW(Parts!$A$2:$A$201))+1))))))</f>
        <v/>
      </c>
      <c r="D364" s="19"/>
      <c r="E364" s="19"/>
      <c r="F364" s="19"/>
      <c r="G364" s="20"/>
      <c r="H364" s="15" t="str">
        <f>IF(COUNTA($A364:$B364,$D364:$G364)=0,"",IF(OR($A364="",$B364="",NOT(AND(ISNUMBER(G364),N(G364)&gt;=18264,N(G364)&lt;=73050))),"n/a",SUMPRODUCT(((Movements!$B$2:$B$1001="Used")+(Movements!$B$2:$B$1001="Transfer"))*(Movements!$E$2:$E$1001=$A364)*(Movements!$C$2:$C$1001=$B364)*(Movements!$A$2:$A$1001&gt;$G364),Movements!$D$2:$D$1001)))</f>
        <v/>
      </c>
      <c r="I364" s="15" t="str">
        <f>IF(COUNTA($A364:$B364,$D364:$G364)=0,"",IF(OR($A364="",$B364="",NOT(AND(ISNUMBER(G364),N(G364)&gt;=18264,N(G364)&lt;=73050))),"n/a",SUMPRODUCT(((Movements!$B$2:$B$1001="Restock")+(Movements!$B$2:$B$1001="Transfer"))*(Movements!$F$2:$F$1001=$A364)*(Movements!$C$2:$C$1001=$B364)*(Movements!$A$2:$A$1001&gt;$G364),Movements!$D$2:$D$1001)))</f>
        <v/>
      </c>
      <c r="J364" s="21" t="str">
        <f>IF(COUNTA($A364:$B364,$D364:$G364)=0,"",IF(OR(NOT(ISNUMBER($H364)),NOT(ISNUMBER($F364))),"n/a",$F364-$H364+$I364))</f>
        <v/>
      </c>
      <c r="K364" s="21" t="str">
        <f>IF(COUNTA($A364:$B364,$D364:$G364)=0,"",IF(OR(NOT(ISNUMBER($J364)),NOT(ISNUMBER($D364)),NOT(ISNUMBER($E364))),"n/a",IF($J364&lt;=$D364,$E364-$J364,0)))</f>
        <v/>
      </c>
      <c r="L364" s="16" t="str">
        <f>IF(COUNTA($A364:$B364,$D364:$G364)=0,"",IF(OR(NOT(ISNUMBER($J364)),NOT(ISNUMBER($D364)),NOT(ISNUMBER($E364))),"n/a",IF($J364&lt;0,"Check count",IF($J364&lt;=$D364,"Reorder",IF($J364&gt;$E364,"Over max","OK")))))</f>
        <v/>
      </c>
      <c r="M364" s="14" t="str">
        <f>IF(COUNTA($A364:$B364,$D364:$G364)=0,"",IF(OR($B364="",SUMPRODUCT(--(Parts!$A$2:$A$201=$B364))=0),"n/a",INDEX(Parts!$C$2:$C$201,SUMPRODUCT(MAX((Parts!$A$2:$A$201=$B364)*(ROW(Parts!$A$2:$A$201)-MIN(ROW(Parts!$A$2:$A$201))+1))))))</f>
        <v/>
      </c>
      <c r="N364" s="14" t="str">
        <f>IF(COUNTA($A364:$B364,$D364:$G364)=0,"",IF(AND(ISNUMBER($J364),ISNUMBER($M364)),$J364*$M364,"n/a"))</f>
        <v/>
      </c>
      <c r="O364" s="16" t="str">
        <f>IF(COUNTA($A364:$B364,$D364:$G364)=0,"",IF(OR($A364="",$B364="",SUMPRODUCT(--(Vans!$A$2:$A$51=$A364))=0,SUMPRODUCT(--(Parts!$A$2:$A$201=$B364))=0),"Check ID",IF(SUMPRODUCT(('Van Stock'!$A$2:$A$501=$A364)*('Van Stock'!$B$2:$B$501=$B364))&gt;1,"Duplicate line",IF(OR(NOT(AND(ISNUMBER(D364),N(D364)&gt;=0,N(D364)&lt;=10000,INT(N(D364))=N(D364))),NOT(AND(ISNUMBER(E364),N(E364)&gt;=0,N(E364)&lt;=10000,INT(N(E364))=N(E364))),N($D364)&gt;N($E364),NOT(AND(ISNUMBER(F364),N(F364)&gt;=0,N(F364)&lt;=100000,INT(N(F364))=N(F364))),NOT(AND(ISNUMBER(G364),N(G364)&gt;=18264,N(G364)&lt;=73050))),"Check inputs",IF(AND(ISNUMBER($J364),N($J364)&lt;0),"Check count","OK")))))</f>
        <v/>
      </c>
      <c r="P364" s="15" t="str">
        <f>IF(COUNTA($A364:$B364,$D364:$G364)=0,"",IF(OR($A364="",$B364="",NOT(AND(ISNUMBER(G364),N(G364)&gt;=18264,N(G364)&lt;=73050))),"n/a",SUMPRODUCT(((Movements!$B$2:$B$1001="Used"))*(Movements!$E$2:$E$1001=$A364)*(Movements!$C$2:$C$1001=$B364)*(Movements!$A$2:$A$1001&gt;$G364),Movements!$D$2:$D$1001)))</f>
        <v/>
      </c>
    </row>
    <row r="365" spans="1:16" x14ac:dyDescent="0.25">
      <c r="A365" s="12"/>
      <c r="B365" s="12"/>
      <c r="C365" s="18" t="str">
        <f>IF(COUNTA($A365:$B365,$D365:$G365)=0,"",IF(OR($B365="",SUMPRODUCT(--(Parts!$A$2:$A$201=$B365))=0),"n/a",INDEX(Parts!$B$2:$B$201,SUMPRODUCT(MAX((Parts!$A$2:$A$201=$B365)*(ROW(Parts!$A$2:$A$201)-MIN(ROW(Parts!$A$2:$A$201))+1))))))</f>
        <v/>
      </c>
      <c r="D365" s="19"/>
      <c r="E365" s="19"/>
      <c r="F365" s="19"/>
      <c r="G365" s="20"/>
      <c r="H365" s="15" t="str">
        <f>IF(COUNTA($A365:$B365,$D365:$G365)=0,"",IF(OR($A365="",$B365="",NOT(AND(ISNUMBER(G365),N(G365)&gt;=18264,N(G365)&lt;=73050))),"n/a",SUMPRODUCT(((Movements!$B$2:$B$1001="Used")+(Movements!$B$2:$B$1001="Transfer"))*(Movements!$E$2:$E$1001=$A365)*(Movements!$C$2:$C$1001=$B365)*(Movements!$A$2:$A$1001&gt;$G365),Movements!$D$2:$D$1001)))</f>
        <v/>
      </c>
      <c r="I365" s="15" t="str">
        <f>IF(COUNTA($A365:$B365,$D365:$G365)=0,"",IF(OR($A365="",$B365="",NOT(AND(ISNUMBER(G365),N(G365)&gt;=18264,N(G365)&lt;=73050))),"n/a",SUMPRODUCT(((Movements!$B$2:$B$1001="Restock")+(Movements!$B$2:$B$1001="Transfer"))*(Movements!$F$2:$F$1001=$A365)*(Movements!$C$2:$C$1001=$B365)*(Movements!$A$2:$A$1001&gt;$G365),Movements!$D$2:$D$1001)))</f>
        <v/>
      </c>
      <c r="J365" s="21" t="str">
        <f>IF(COUNTA($A365:$B365,$D365:$G365)=0,"",IF(OR(NOT(ISNUMBER($H365)),NOT(ISNUMBER($F365))),"n/a",$F365-$H365+$I365))</f>
        <v/>
      </c>
      <c r="K365" s="21" t="str">
        <f>IF(COUNTA($A365:$B365,$D365:$G365)=0,"",IF(OR(NOT(ISNUMBER($J365)),NOT(ISNUMBER($D365)),NOT(ISNUMBER($E365))),"n/a",IF($J365&lt;=$D365,$E365-$J365,0)))</f>
        <v/>
      </c>
      <c r="L365" s="16" t="str">
        <f>IF(COUNTA($A365:$B365,$D365:$G365)=0,"",IF(OR(NOT(ISNUMBER($J365)),NOT(ISNUMBER($D365)),NOT(ISNUMBER($E365))),"n/a",IF($J365&lt;0,"Check count",IF($J365&lt;=$D365,"Reorder",IF($J365&gt;$E365,"Over max","OK")))))</f>
        <v/>
      </c>
      <c r="M365" s="14" t="str">
        <f>IF(COUNTA($A365:$B365,$D365:$G365)=0,"",IF(OR($B365="",SUMPRODUCT(--(Parts!$A$2:$A$201=$B365))=0),"n/a",INDEX(Parts!$C$2:$C$201,SUMPRODUCT(MAX((Parts!$A$2:$A$201=$B365)*(ROW(Parts!$A$2:$A$201)-MIN(ROW(Parts!$A$2:$A$201))+1))))))</f>
        <v/>
      </c>
      <c r="N365" s="14" t="str">
        <f>IF(COUNTA($A365:$B365,$D365:$G365)=0,"",IF(AND(ISNUMBER($J365),ISNUMBER($M365)),$J365*$M365,"n/a"))</f>
        <v/>
      </c>
      <c r="O365" s="16" t="str">
        <f>IF(COUNTA($A365:$B365,$D365:$G365)=0,"",IF(OR($A365="",$B365="",SUMPRODUCT(--(Vans!$A$2:$A$51=$A365))=0,SUMPRODUCT(--(Parts!$A$2:$A$201=$B365))=0),"Check ID",IF(SUMPRODUCT(('Van Stock'!$A$2:$A$501=$A365)*('Van Stock'!$B$2:$B$501=$B365))&gt;1,"Duplicate line",IF(OR(NOT(AND(ISNUMBER(D365),N(D365)&gt;=0,N(D365)&lt;=10000,INT(N(D365))=N(D365))),NOT(AND(ISNUMBER(E365),N(E365)&gt;=0,N(E365)&lt;=10000,INT(N(E365))=N(E365))),N($D365)&gt;N($E365),NOT(AND(ISNUMBER(F365),N(F365)&gt;=0,N(F365)&lt;=100000,INT(N(F365))=N(F365))),NOT(AND(ISNUMBER(G365),N(G365)&gt;=18264,N(G365)&lt;=73050))),"Check inputs",IF(AND(ISNUMBER($J365),N($J365)&lt;0),"Check count","OK")))))</f>
        <v/>
      </c>
      <c r="P365" s="15" t="str">
        <f>IF(COUNTA($A365:$B365,$D365:$G365)=0,"",IF(OR($A365="",$B365="",NOT(AND(ISNUMBER(G365),N(G365)&gt;=18264,N(G365)&lt;=73050))),"n/a",SUMPRODUCT(((Movements!$B$2:$B$1001="Used"))*(Movements!$E$2:$E$1001=$A365)*(Movements!$C$2:$C$1001=$B365)*(Movements!$A$2:$A$1001&gt;$G365),Movements!$D$2:$D$1001)))</f>
        <v/>
      </c>
    </row>
    <row r="366" spans="1:16" x14ac:dyDescent="0.25">
      <c r="A366" s="12"/>
      <c r="B366" s="12"/>
      <c r="C366" s="18" t="str">
        <f>IF(COUNTA($A366:$B366,$D366:$G366)=0,"",IF(OR($B366="",SUMPRODUCT(--(Parts!$A$2:$A$201=$B366))=0),"n/a",INDEX(Parts!$B$2:$B$201,SUMPRODUCT(MAX((Parts!$A$2:$A$201=$B366)*(ROW(Parts!$A$2:$A$201)-MIN(ROW(Parts!$A$2:$A$201))+1))))))</f>
        <v/>
      </c>
      <c r="D366" s="19"/>
      <c r="E366" s="19"/>
      <c r="F366" s="19"/>
      <c r="G366" s="20"/>
      <c r="H366" s="15" t="str">
        <f>IF(COUNTA($A366:$B366,$D366:$G366)=0,"",IF(OR($A366="",$B366="",NOT(AND(ISNUMBER(G366),N(G366)&gt;=18264,N(G366)&lt;=73050))),"n/a",SUMPRODUCT(((Movements!$B$2:$B$1001="Used")+(Movements!$B$2:$B$1001="Transfer"))*(Movements!$E$2:$E$1001=$A366)*(Movements!$C$2:$C$1001=$B366)*(Movements!$A$2:$A$1001&gt;$G366),Movements!$D$2:$D$1001)))</f>
        <v/>
      </c>
      <c r="I366" s="15" t="str">
        <f>IF(COUNTA($A366:$B366,$D366:$G366)=0,"",IF(OR($A366="",$B366="",NOT(AND(ISNUMBER(G366),N(G366)&gt;=18264,N(G366)&lt;=73050))),"n/a",SUMPRODUCT(((Movements!$B$2:$B$1001="Restock")+(Movements!$B$2:$B$1001="Transfer"))*(Movements!$F$2:$F$1001=$A366)*(Movements!$C$2:$C$1001=$B366)*(Movements!$A$2:$A$1001&gt;$G366),Movements!$D$2:$D$1001)))</f>
        <v/>
      </c>
      <c r="J366" s="21" t="str">
        <f>IF(COUNTA($A366:$B366,$D366:$G366)=0,"",IF(OR(NOT(ISNUMBER($H366)),NOT(ISNUMBER($F366))),"n/a",$F366-$H366+$I366))</f>
        <v/>
      </c>
      <c r="K366" s="21" t="str">
        <f>IF(COUNTA($A366:$B366,$D366:$G366)=0,"",IF(OR(NOT(ISNUMBER($J366)),NOT(ISNUMBER($D366)),NOT(ISNUMBER($E366))),"n/a",IF($J366&lt;=$D366,$E366-$J366,0)))</f>
        <v/>
      </c>
      <c r="L366" s="16" t="str">
        <f>IF(COUNTA($A366:$B366,$D366:$G366)=0,"",IF(OR(NOT(ISNUMBER($J366)),NOT(ISNUMBER($D366)),NOT(ISNUMBER($E366))),"n/a",IF($J366&lt;0,"Check count",IF($J366&lt;=$D366,"Reorder",IF($J366&gt;$E366,"Over max","OK")))))</f>
        <v/>
      </c>
      <c r="M366" s="14" t="str">
        <f>IF(COUNTA($A366:$B366,$D366:$G366)=0,"",IF(OR($B366="",SUMPRODUCT(--(Parts!$A$2:$A$201=$B366))=0),"n/a",INDEX(Parts!$C$2:$C$201,SUMPRODUCT(MAX((Parts!$A$2:$A$201=$B366)*(ROW(Parts!$A$2:$A$201)-MIN(ROW(Parts!$A$2:$A$201))+1))))))</f>
        <v/>
      </c>
      <c r="N366" s="14" t="str">
        <f>IF(COUNTA($A366:$B366,$D366:$G366)=0,"",IF(AND(ISNUMBER($J366),ISNUMBER($M366)),$J366*$M366,"n/a"))</f>
        <v/>
      </c>
      <c r="O366" s="16" t="str">
        <f>IF(COUNTA($A366:$B366,$D366:$G366)=0,"",IF(OR($A366="",$B366="",SUMPRODUCT(--(Vans!$A$2:$A$51=$A366))=0,SUMPRODUCT(--(Parts!$A$2:$A$201=$B366))=0),"Check ID",IF(SUMPRODUCT(('Van Stock'!$A$2:$A$501=$A366)*('Van Stock'!$B$2:$B$501=$B366))&gt;1,"Duplicate line",IF(OR(NOT(AND(ISNUMBER(D366),N(D366)&gt;=0,N(D366)&lt;=10000,INT(N(D366))=N(D366))),NOT(AND(ISNUMBER(E366),N(E366)&gt;=0,N(E366)&lt;=10000,INT(N(E366))=N(E366))),N($D366)&gt;N($E366),NOT(AND(ISNUMBER(F366),N(F366)&gt;=0,N(F366)&lt;=100000,INT(N(F366))=N(F366))),NOT(AND(ISNUMBER(G366),N(G366)&gt;=18264,N(G366)&lt;=73050))),"Check inputs",IF(AND(ISNUMBER($J366),N($J366)&lt;0),"Check count","OK")))))</f>
        <v/>
      </c>
      <c r="P366" s="15" t="str">
        <f>IF(COUNTA($A366:$B366,$D366:$G366)=0,"",IF(OR($A366="",$B366="",NOT(AND(ISNUMBER(G366),N(G366)&gt;=18264,N(G366)&lt;=73050))),"n/a",SUMPRODUCT(((Movements!$B$2:$B$1001="Used"))*(Movements!$E$2:$E$1001=$A366)*(Movements!$C$2:$C$1001=$B366)*(Movements!$A$2:$A$1001&gt;$G366),Movements!$D$2:$D$1001)))</f>
        <v/>
      </c>
    </row>
    <row r="367" spans="1:16" x14ac:dyDescent="0.25">
      <c r="A367" s="12"/>
      <c r="B367" s="12"/>
      <c r="C367" s="18" t="str">
        <f>IF(COUNTA($A367:$B367,$D367:$G367)=0,"",IF(OR($B367="",SUMPRODUCT(--(Parts!$A$2:$A$201=$B367))=0),"n/a",INDEX(Parts!$B$2:$B$201,SUMPRODUCT(MAX((Parts!$A$2:$A$201=$B367)*(ROW(Parts!$A$2:$A$201)-MIN(ROW(Parts!$A$2:$A$201))+1))))))</f>
        <v/>
      </c>
      <c r="D367" s="19"/>
      <c r="E367" s="19"/>
      <c r="F367" s="19"/>
      <c r="G367" s="20"/>
      <c r="H367" s="15" t="str">
        <f>IF(COUNTA($A367:$B367,$D367:$G367)=0,"",IF(OR($A367="",$B367="",NOT(AND(ISNUMBER(G367),N(G367)&gt;=18264,N(G367)&lt;=73050))),"n/a",SUMPRODUCT(((Movements!$B$2:$B$1001="Used")+(Movements!$B$2:$B$1001="Transfer"))*(Movements!$E$2:$E$1001=$A367)*(Movements!$C$2:$C$1001=$B367)*(Movements!$A$2:$A$1001&gt;$G367),Movements!$D$2:$D$1001)))</f>
        <v/>
      </c>
      <c r="I367" s="15" t="str">
        <f>IF(COUNTA($A367:$B367,$D367:$G367)=0,"",IF(OR($A367="",$B367="",NOT(AND(ISNUMBER(G367),N(G367)&gt;=18264,N(G367)&lt;=73050))),"n/a",SUMPRODUCT(((Movements!$B$2:$B$1001="Restock")+(Movements!$B$2:$B$1001="Transfer"))*(Movements!$F$2:$F$1001=$A367)*(Movements!$C$2:$C$1001=$B367)*(Movements!$A$2:$A$1001&gt;$G367),Movements!$D$2:$D$1001)))</f>
        <v/>
      </c>
      <c r="J367" s="21" t="str">
        <f>IF(COUNTA($A367:$B367,$D367:$G367)=0,"",IF(OR(NOT(ISNUMBER($H367)),NOT(ISNUMBER($F367))),"n/a",$F367-$H367+$I367))</f>
        <v/>
      </c>
      <c r="K367" s="21" t="str">
        <f>IF(COUNTA($A367:$B367,$D367:$G367)=0,"",IF(OR(NOT(ISNUMBER($J367)),NOT(ISNUMBER($D367)),NOT(ISNUMBER($E367))),"n/a",IF($J367&lt;=$D367,$E367-$J367,0)))</f>
        <v/>
      </c>
      <c r="L367" s="16" t="str">
        <f>IF(COUNTA($A367:$B367,$D367:$G367)=0,"",IF(OR(NOT(ISNUMBER($J367)),NOT(ISNUMBER($D367)),NOT(ISNUMBER($E367))),"n/a",IF($J367&lt;0,"Check count",IF($J367&lt;=$D367,"Reorder",IF($J367&gt;$E367,"Over max","OK")))))</f>
        <v/>
      </c>
      <c r="M367" s="14" t="str">
        <f>IF(COUNTA($A367:$B367,$D367:$G367)=0,"",IF(OR($B367="",SUMPRODUCT(--(Parts!$A$2:$A$201=$B367))=0),"n/a",INDEX(Parts!$C$2:$C$201,SUMPRODUCT(MAX((Parts!$A$2:$A$201=$B367)*(ROW(Parts!$A$2:$A$201)-MIN(ROW(Parts!$A$2:$A$201))+1))))))</f>
        <v/>
      </c>
      <c r="N367" s="14" t="str">
        <f>IF(COUNTA($A367:$B367,$D367:$G367)=0,"",IF(AND(ISNUMBER($J367),ISNUMBER($M367)),$J367*$M367,"n/a"))</f>
        <v/>
      </c>
      <c r="O367" s="16" t="str">
        <f>IF(COUNTA($A367:$B367,$D367:$G367)=0,"",IF(OR($A367="",$B367="",SUMPRODUCT(--(Vans!$A$2:$A$51=$A367))=0,SUMPRODUCT(--(Parts!$A$2:$A$201=$B367))=0),"Check ID",IF(SUMPRODUCT(('Van Stock'!$A$2:$A$501=$A367)*('Van Stock'!$B$2:$B$501=$B367))&gt;1,"Duplicate line",IF(OR(NOT(AND(ISNUMBER(D367),N(D367)&gt;=0,N(D367)&lt;=10000,INT(N(D367))=N(D367))),NOT(AND(ISNUMBER(E367),N(E367)&gt;=0,N(E367)&lt;=10000,INT(N(E367))=N(E367))),N($D367)&gt;N($E367),NOT(AND(ISNUMBER(F367),N(F367)&gt;=0,N(F367)&lt;=100000,INT(N(F367))=N(F367))),NOT(AND(ISNUMBER(G367),N(G367)&gt;=18264,N(G367)&lt;=73050))),"Check inputs",IF(AND(ISNUMBER($J367),N($J367)&lt;0),"Check count","OK")))))</f>
        <v/>
      </c>
      <c r="P367" s="15" t="str">
        <f>IF(COUNTA($A367:$B367,$D367:$G367)=0,"",IF(OR($A367="",$B367="",NOT(AND(ISNUMBER(G367),N(G367)&gt;=18264,N(G367)&lt;=73050))),"n/a",SUMPRODUCT(((Movements!$B$2:$B$1001="Used"))*(Movements!$E$2:$E$1001=$A367)*(Movements!$C$2:$C$1001=$B367)*(Movements!$A$2:$A$1001&gt;$G367),Movements!$D$2:$D$1001)))</f>
        <v/>
      </c>
    </row>
    <row r="368" spans="1:16" x14ac:dyDescent="0.25">
      <c r="A368" s="12"/>
      <c r="B368" s="12"/>
      <c r="C368" s="18" t="str">
        <f>IF(COUNTA($A368:$B368,$D368:$G368)=0,"",IF(OR($B368="",SUMPRODUCT(--(Parts!$A$2:$A$201=$B368))=0),"n/a",INDEX(Parts!$B$2:$B$201,SUMPRODUCT(MAX((Parts!$A$2:$A$201=$B368)*(ROW(Parts!$A$2:$A$201)-MIN(ROW(Parts!$A$2:$A$201))+1))))))</f>
        <v/>
      </c>
      <c r="D368" s="19"/>
      <c r="E368" s="19"/>
      <c r="F368" s="19"/>
      <c r="G368" s="20"/>
      <c r="H368" s="15" t="str">
        <f>IF(COUNTA($A368:$B368,$D368:$G368)=0,"",IF(OR($A368="",$B368="",NOT(AND(ISNUMBER(G368),N(G368)&gt;=18264,N(G368)&lt;=73050))),"n/a",SUMPRODUCT(((Movements!$B$2:$B$1001="Used")+(Movements!$B$2:$B$1001="Transfer"))*(Movements!$E$2:$E$1001=$A368)*(Movements!$C$2:$C$1001=$B368)*(Movements!$A$2:$A$1001&gt;$G368),Movements!$D$2:$D$1001)))</f>
        <v/>
      </c>
      <c r="I368" s="15" t="str">
        <f>IF(COUNTA($A368:$B368,$D368:$G368)=0,"",IF(OR($A368="",$B368="",NOT(AND(ISNUMBER(G368),N(G368)&gt;=18264,N(G368)&lt;=73050))),"n/a",SUMPRODUCT(((Movements!$B$2:$B$1001="Restock")+(Movements!$B$2:$B$1001="Transfer"))*(Movements!$F$2:$F$1001=$A368)*(Movements!$C$2:$C$1001=$B368)*(Movements!$A$2:$A$1001&gt;$G368),Movements!$D$2:$D$1001)))</f>
        <v/>
      </c>
      <c r="J368" s="21" t="str">
        <f>IF(COUNTA($A368:$B368,$D368:$G368)=0,"",IF(OR(NOT(ISNUMBER($H368)),NOT(ISNUMBER($F368))),"n/a",$F368-$H368+$I368))</f>
        <v/>
      </c>
      <c r="K368" s="21" t="str">
        <f>IF(COUNTA($A368:$B368,$D368:$G368)=0,"",IF(OR(NOT(ISNUMBER($J368)),NOT(ISNUMBER($D368)),NOT(ISNUMBER($E368))),"n/a",IF($J368&lt;=$D368,$E368-$J368,0)))</f>
        <v/>
      </c>
      <c r="L368" s="16" t="str">
        <f>IF(COUNTA($A368:$B368,$D368:$G368)=0,"",IF(OR(NOT(ISNUMBER($J368)),NOT(ISNUMBER($D368)),NOT(ISNUMBER($E368))),"n/a",IF($J368&lt;0,"Check count",IF($J368&lt;=$D368,"Reorder",IF($J368&gt;$E368,"Over max","OK")))))</f>
        <v/>
      </c>
      <c r="M368" s="14" t="str">
        <f>IF(COUNTA($A368:$B368,$D368:$G368)=0,"",IF(OR($B368="",SUMPRODUCT(--(Parts!$A$2:$A$201=$B368))=0),"n/a",INDEX(Parts!$C$2:$C$201,SUMPRODUCT(MAX((Parts!$A$2:$A$201=$B368)*(ROW(Parts!$A$2:$A$201)-MIN(ROW(Parts!$A$2:$A$201))+1))))))</f>
        <v/>
      </c>
      <c r="N368" s="14" t="str">
        <f>IF(COUNTA($A368:$B368,$D368:$G368)=0,"",IF(AND(ISNUMBER($J368),ISNUMBER($M368)),$J368*$M368,"n/a"))</f>
        <v/>
      </c>
      <c r="O368" s="16" t="str">
        <f>IF(COUNTA($A368:$B368,$D368:$G368)=0,"",IF(OR($A368="",$B368="",SUMPRODUCT(--(Vans!$A$2:$A$51=$A368))=0,SUMPRODUCT(--(Parts!$A$2:$A$201=$B368))=0),"Check ID",IF(SUMPRODUCT(('Van Stock'!$A$2:$A$501=$A368)*('Van Stock'!$B$2:$B$501=$B368))&gt;1,"Duplicate line",IF(OR(NOT(AND(ISNUMBER(D368),N(D368)&gt;=0,N(D368)&lt;=10000,INT(N(D368))=N(D368))),NOT(AND(ISNUMBER(E368),N(E368)&gt;=0,N(E368)&lt;=10000,INT(N(E368))=N(E368))),N($D368)&gt;N($E368),NOT(AND(ISNUMBER(F368),N(F368)&gt;=0,N(F368)&lt;=100000,INT(N(F368))=N(F368))),NOT(AND(ISNUMBER(G368),N(G368)&gt;=18264,N(G368)&lt;=73050))),"Check inputs",IF(AND(ISNUMBER($J368),N($J368)&lt;0),"Check count","OK")))))</f>
        <v/>
      </c>
      <c r="P368" s="15" t="str">
        <f>IF(COUNTA($A368:$B368,$D368:$G368)=0,"",IF(OR($A368="",$B368="",NOT(AND(ISNUMBER(G368),N(G368)&gt;=18264,N(G368)&lt;=73050))),"n/a",SUMPRODUCT(((Movements!$B$2:$B$1001="Used"))*(Movements!$E$2:$E$1001=$A368)*(Movements!$C$2:$C$1001=$B368)*(Movements!$A$2:$A$1001&gt;$G368),Movements!$D$2:$D$1001)))</f>
        <v/>
      </c>
    </row>
    <row r="369" spans="1:16" x14ac:dyDescent="0.25">
      <c r="A369" s="12"/>
      <c r="B369" s="12"/>
      <c r="C369" s="18" t="str">
        <f>IF(COUNTA($A369:$B369,$D369:$G369)=0,"",IF(OR($B369="",SUMPRODUCT(--(Parts!$A$2:$A$201=$B369))=0),"n/a",INDEX(Parts!$B$2:$B$201,SUMPRODUCT(MAX((Parts!$A$2:$A$201=$B369)*(ROW(Parts!$A$2:$A$201)-MIN(ROW(Parts!$A$2:$A$201))+1))))))</f>
        <v/>
      </c>
      <c r="D369" s="19"/>
      <c r="E369" s="19"/>
      <c r="F369" s="19"/>
      <c r="G369" s="20"/>
      <c r="H369" s="15" t="str">
        <f>IF(COUNTA($A369:$B369,$D369:$G369)=0,"",IF(OR($A369="",$B369="",NOT(AND(ISNUMBER(G369),N(G369)&gt;=18264,N(G369)&lt;=73050))),"n/a",SUMPRODUCT(((Movements!$B$2:$B$1001="Used")+(Movements!$B$2:$B$1001="Transfer"))*(Movements!$E$2:$E$1001=$A369)*(Movements!$C$2:$C$1001=$B369)*(Movements!$A$2:$A$1001&gt;$G369),Movements!$D$2:$D$1001)))</f>
        <v/>
      </c>
      <c r="I369" s="15" t="str">
        <f>IF(COUNTA($A369:$B369,$D369:$G369)=0,"",IF(OR($A369="",$B369="",NOT(AND(ISNUMBER(G369),N(G369)&gt;=18264,N(G369)&lt;=73050))),"n/a",SUMPRODUCT(((Movements!$B$2:$B$1001="Restock")+(Movements!$B$2:$B$1001="Transfer"))*(Movements!$F$2:$F$1001=$A369)*(Movements!$C$2:$C$1001=$B369)*(Movements!$A$2:$A$1001&gt;$G369),Movements!$D$2:$D$1001)))</f>
        <v/>
      </c>
      <c r="J369" s="21" t="str">
        <f>IF(COUNTA($A369:$B369,$D369:$G369)=0,"",IF(OR(NOT(ISNUMBER($H369)),NOT(ISNUMBER($F369))),"n/a",$F369-$H369+$I369))</f>
        <v/>
      </c>
      <c r="K369" s="21" t="str">
        <f>IF(COUNTA($A369:$B369,$D369:$G369)=0,"",IF(OR(NOT(ISNUMBER($J369)),NOT(ISNUMBER($D369)),NOT(ISNUMBER($E369))),"n/a",IF($J369&lt;=$D369,$E369-$J369,0)))</f>
        <v/>
      </c>
      <c r="L369" s="16" t="str">
        <f>IF(COUNTA($A369:$B369,$D369:$G369)=0,"",IF(OR(NOT(ISNUMBER($J369)),NOT(ISNUMBER($D369)),NOT(ISNUMBER($E369))),"n/a",IF($J369&lt;0,"Check count",IF($J369&lt;=$D369,"Reorder",IF($J369&gt;$E369,"Over max","OK")))))</f>
        <v/>
      </c>
      <c r="M369" s="14" t="str">
        <f>IF(COUNTA($A369:$B369,$D369:$G369)=0,"",IF(OR($B369="",SUMPRODUCT(--(Parts!$A$2:$A$201=$B369))=0),"n/a",INDEX(Parts!$C$2:$C$201,SUMPRODUCT(MAX((Parts!$A$2:$A$201=$B369)*(ROW(Parts!$A$2:$A$201)-MIN(ROW(Parts!$A$2:$A$201))+1))))))</f>
        <v/>
      </c>
      <c r="N369" s="14" t="str">
        <f>IF(COUNTA($A369:$B369,$D369:$G369)=0,"",IF(AND(ISNUMBER($J369),ISNUMBER($M369)),$J369*$M369,"n/a"))</f>
        <v/>
      </c>
      <c r="O369" s="16" t="str">
        <f>IF(COUNTA($A369:$B369,$D369:$G369)=0,"",IF(OR($A369="",$B369="",SUMPRODUCT(--(Vans!$A$2:$A$51=$A369))=0,SUMPRODUCT(--(Parts!$A$2:$A$201=$B369))=0),"Check ID",IF(SUMPRODUCT(('Van Stock'!$A$2:$A$501=$A369)*('Van Stock'!$B$2:$B$501=$B369))&gt;1,"Duplicate line",IF(OR(NOT(AND(ISNUMBER(D369),N(D369)&gt;=0,N(D369)&lt;=10000,INT(N(D369))=N(D369))),NOT(AND(ISNUMBER(E369),N(E369)&gt;=0,N(E369)&lt;=10000,INT(N(E369))=N(E369))),N($D369)&gt;N($E369),NOT(AND(ISNUMBER(F369),N(F369)&gt;=0,N(F369)&lt;=100000,INT(N(F369))=N(F369))),NOT(AND(ISNUMBER(G369),N(G369)&gt;=18264,N(G369)&lt;=73050))),"Check inputs",IF(AND(ISNUMBER($J369),N($J369)&lt;0),"Check count","OK")))))</f>
        <v/>
      </c>
      <c r="P369" s="15" t="str">
        <f>IF(COUNTA($A369:$B369,$D369:$G369)=0,"",IF(OR($A369="",$B369="",NOT(AND(ISNUMBER(G369),N(G369)&gt;=18264,N(G369)&lt;=73050))),"n/a",SUMPRODUCT(((Movements!$B$2:$B$1001="Used"))*(Movements!$E$2:$E$1001=$A369)*(Movements!$C$2:$C$1001=$B369)*(Movements!$A$2:$A$1001&gt;$G369),Movements!$D$2:$D$1001)))</f>
        <v/>
      </c>
    </row>
    <row r="370" spans="1:16" x14ac:dyDescent="0.25">
      <c r="A370" s="12"/>
      <c r="B370" s="12"/>
      <c r="C370" s="18" t="str">
        <f>IF(COUNTA($A370:$B370,$D370:$G370)=0,"",IF(OR($B370="",SUMPRODUCT(--(Parts!$A$2:$A$201=$B370))=0),"n/a",INDEX(Parts!$B$2:$B$201,SUMPRODUCT(MAX((Parts!$A$2:$A$201=$B370)*(ROW(Parts!$A$2:$A$201)-MIN(ROW(Parts!$A$2:$A$201))+1))))))</f>
        <v/>
      </c>
      <c r="D370" s="19"/>
      <c r="E370" s="19"/>
      <c r="F370" s="19"/>
      <c r="G370" s="20"/>
      <c r="H370" s="15" t="str">
        <f>IF(COUNTA($A370:$B370,$D370:$G370)=0,"",IF(OR($A370="",$B370="",NOT(AND(ISNUMBER(G370),N(G370)&gt;=18264,N(G370)&lt;=73050))),"n/a",SUMPRODUCT(((Movements!$B$2:$B$1001="Used")+(Movements!$B$2:$B$1001="Transfer"))*(Movements!$E$2:$E$1001=$A370)*(Movements!$C$2:$C$1001=$B370)*(Movements!$A$2:$A$1001&gt;$G370),Movements!$D$2:$D$1001)))</f>
        <v/>
      </c>
      <c r="I370" s="15" t="str">
        <f>IF(COUNTA($A370:$B370,$D370:$G370)=0,"",IF(OR($A370="",$B370="",NOT(AND(ISNUMBER(G370),N(G370)&gt;=18264,N(G370)&lt;=73050))),"n/a",SUMPRODUCT(((Movements!$B$2:$B$1001="Restock")+(Movements!$B$2:$B$1001="Transfer"))*(Movements!$F$2:$F$1001=$A370)*(Movements!$C$2:$C$1001=$B370)*(Movements!$A$2:$A$1001&gt;$G370),Movements!$D$2:$D$1001)))</f>
        <v/>
      </c>
      <c r="J370" s="21" t="str">
        <f>IF(COUNTA($A370:$B370,$D370:$G370)=0,"",IF(OR(NOT(ISNUMBER($H370)),NOT(ISNUMBER($F370))),"n/a",$F370-$H370+$I370))</f>
        <v/>
      </c>
      <c r="K370" s="21" t="str">
        <f>IF(COUNTA($A370:$B370,$D370:$G370)=0,"",IF(OR(NOT(ISNUMBER($J370)),NOT(ISNUMBER($D370)),NOT(ISNUMBER($E370))),"n/a",IF($J370&lt;=$D370,$E370-$J370,0)))</f>
        <v/>
      </c>
      <c r="L370" s="16" t="str">
        <f>IF(COUNTA($A370:$B370,$D370:$G370)=0,"",IF(OR(NOT(ISNUMBER($J370)),NOT(ISNUMBER($D370)),NOT(ISNUMBER($E370))),"n/a",IF($J370&lt;0,"Check count",IF($J370&lt;=$D370,"Reorder",IF($J370&gt;$E370,"Over max","OK")))))</f>
        <v/>
      </c>
      <c r="M370" s="14" t="str">
        <f>IF(COUNTA($A370:$B370,$D370:$G370)=0,"",IF(OR($B370="",SUMPRODUCT(--(Parts!$A$2:$A$201=$B370))=0),"n/a",INDEX(Parts!$C$2:$C$201,SUMPRODUCT(MAX((Parts!$A$2:$A$201=$B370)*(ROW(Parts!$A$2:$A$201)-MIN(ROW(Parts!$A$2:$A$201))+1))))))</f>
        <v/>
      </c>
      <c r="N370" s="14" t="str">
        <f>IF(COUNTA($A370:$B370,$D370:$G370)=0,"",IF(AND(ISNUMBER($J370),ISNUMBER($M370)),$J370*$M370,"n/a"))</f>
        <v/>
      </c>
      <c r="O370" s="16" t="str">
        <f>IF(COUNTA($A370:$B370,$D370:$G370)=0,"",IF(OR($A370="",$B370="",SUMPRODUCT(--(Vans!$A$2:$A$51=$A370))=0,SUMPRODUCT(--(Parts!$A$2:$A$201=$B370))=0),"Check ID",IF(SUMPRODUCT(('Van Stock'!$A$2:$A$501=$A370)*('Van Stock'!$B$2:$B$501=$B370))&gt;1,"Duplicate line",IF(OR(NOT(AND(ISNUMBER(D370),N(D370)&gt;=0,N(D370)&lt;=10000,INT(N(D370))=N(D370))),NOT(AND(ISNUMBER(E370),N(E370)&gt;=0,N(E370)&lt;=10000,INT(N(E370))=N(E370))),N($D370)&gt;N($E370),NOT(AND(ISNUMBER(F370),N(F370)&gt;=0,N(F370)&lt;=100000,INT(N(F370))=N(F370))),NOT(AND(ISNUMBER(G370),N(G370)&gt;=18264,N(G370)&lt;=73050))),"Check inputs",IF(AND(ISNUMBER($J370),N($J370)&lt;0),"Check count","OK")))))</f>
        <v/>
      </c>
      <c r="P370" s="15" t="str">
        <f>IF(COUNTA($A370:$B370,$D370:$G370)=0,"",IF(OR($A370="",$B370="",NOT(AND(ISNUMBER(G370),N(G370)&gt;=18264,N(G370)&lt;=73050))),"n/a",SUMPRODUCT(((Movements!$B$2:$B$1001="Used"))*(Movements!$E$2:$E$1001=$A370)*(Movements!$C$2:$C$1001=$B370)*(Movements!$A$2:$A$1001&gt;$G370),Movements!$D$2:$D$1001)))</f>
        <v/>
      </c>
    </row>
    <row r="371" spans="1:16" x14ac:dyDescent="0.25">
      <c r="A371" s="12"/>
      <c r="B371" s="12"/>
      <c r="C371" s="18" t="str">
        <f>IF(COUNTA($A371:$B371,$D371:$G371)=0,"",IF(OR($B371="",SUMPRODUCT(--(Parts!$A$2:$A$201=$B371))=0),"n/a",INDEX(Parts!$B$2:$B$201,SUMPRODUCT(MAX((Parts!$A$2:$A$201=$B371)*(ROW(Parts!$A$2:$A$201)-MIN(ROW(Parts!$A$2:$A$201))+1))))))</f>
        <v/>
      </c>
      <c r="D371" s="19"/>
      <c r="E371" s="19"/>
      <c r="F371" s="19"/>
      <c r="G371" s="20"/>
      <c r="H371" s="15" t="str">
        <f>IF(COUNTA($A371:$B371,$D371:$G371)=0,"",IF(OR($A371="",$B371="",NOT(AND(ISNUMBER(G371),N(G371)&gt;=18264,N(G371)&lt;=73050))),"n/a",SUMPRODUCT(((Movements!$B$2:$B$1001="Used")+(Movements!$B$2:$B$1001="Transfer"))*(Movements!$E$2:$E$1001=$A371)*(Movements!$C$2:$C$1001=$B371)*(Movements!$A$2:$A$1001&gt;$G371),Movements!$D$2:$D$1001)))</f>
        <v/>
      </c>
      <c r="I371" s="15" t="str">
        <f>IF(COUNTA($A371:$B371,$D371:$G371)=0,"",IF(OR($A371="",$B371="",NOT(AND(ISNUMBER(G371),N(G371)&gt;=18264,N(G371)&lt;=73050))),"n/a",SUMPRODUCT(((Movements!$B$2:$B$1001="Restock")+(Movements!$B$2:$B$1001="Transfer"))*(Movements!$F$2:$F$1001=$A371)*(Movements!$C$2:$C$1001=$B371)*(Movements!$A$2:$A$1001&gt;$G371),Movements!$D$2:$D$1001)))</f>
        <v/>
      </c>
      <c r="J371" s="21" t="str">
        <f>IF(COUNTA($A371:$B371,$D371:$G371)=0,"",IF(OR(NOT(ISNUMBER($H371)),NOT(ISNUMBER($F371))),"n/a",$F371-$H371+$I371))</f>
        <v/>
      </c>
      <c r="K371" s="21" t="str">
        <f>IF(COUNTA($A371:$B371,$D371:$G371)=0,"",IF(OR(NOT(ISNUMBER($J371)),NOT(ISNUMBER($D371)),NOT(ISNUMBER($E371))),"n/a",IF($J371&lt;=$D371,$E371-$J371,0)))</f>
        <v/>
      </c>
      <c r="L371" s="16" t="str">
        <f>IF(COUNTA($A371:$B371,$D371:$G371)=0,"",IF(OR(NOT(ISNUMBER($J371)),NOT(ISNUMBER($D371)),NOT(ISNUMBER($E371))),"n/a",IF($J371&lt;0,"Check count",IF($J371&lt;=$D371,"Reorder",IF($J371&gt;$E371,"Over max","OK")))))</f>
        <v/>
      </c>
      <c r="M371" s="14" t="str">
        <f>IF(COUNTA($A371:$B371,$D371:$G371)=0,"",IF(OR($B371="",SUMPRODUCT(--(Parts!$A$2:$A$201=$B371))=0),"n/a",INDEX(Parts!$C$2:$C$201,SUMPRODUCT(MAX((Parts!$A$2:$A$201=$B371)*(ROW(Parts!$A$2:$A$201)-MIN(ROW(Parts!$A$2:$A$201))+1))))))</f>
        <v/>
      </c>
      <c r="N371" s="14" t="str">
        <f>IF(COUNTA($A371:$B371,$D371:$G371)=0,"",IF(AND(ISNUMBER($J371),ISNUMBER($M371)),$J371*$M371,"n/a"))</f>
        <v/>
      </c>
      <c r="O371" s="16" t="str">
        <f>IF(COUNTA($A371:$B371,$D371:$G371)=0,"",IF(OR($A371="",$B371="",SUMPRODUCT(--(Vans!$A$2:$A$51=$A371))=0,SUMPRODUCT(--(Parts!$A$2:$A$201=$B371))=0),"Check ID",IF(SUMPRODUCT(('Van Stock'!$A$2:$A$501=$A371)*('Van Stock'!$B$2:$B$501=$B371))&gt;1,"Duplicate line",IF(OR(NOT(AND(ISNUMBER(D371),N(D371)&gt;=0,N(D371)&lt;=10000,INT(N(D371))=N(D371))),NOT(AND(ISNUMBER(E371),N(E371)&gt;=0,N(E371)&lt;=10000,INT(N(E371))=N(E371))),N($D371)&gt;N($E371),NOT(AND(ISNUMBER(F371),N(F371)&gt;=0,N(F371)&lt;=100000,INT(N(F371))=N(F371))),NOT(AND(ISNUMBER(G371),N(G371)&gt;=18264,N(G371)&lt;=73050))),"Check inputs",IF(AND(ISNUMBER($J371),N($J371)&lt;0),"Check count","OK")))))</f>
        <v/>
      </c>
      <c r="P371" s="15" t="str">
        <f>IF(COUNTA($A371:$B371,$D371:$G371)=0,"",IF(OR($A371="",$B371="",NOT(AND(ISNUMBER(G371),N(G371)&gt;=18264,N(G371)&lt;=73050))),"n/a",SUMPRODUCT(((Movements!$B$2:$B$1001="Used"))*(Movements!$E$2:$E$1001=$A371)*(Movements!$C$2:$C$1001=$B371)*(Movements!$A$2:$A$1001&gt;$G371),Movements!$D$2:$D$1001)))</f>
        <v/>
      </c>
    </row>
    <row r="372" spans="1:16" x14ac:dyDescent="0.25">
      <c r="A372" s="12"/>
      <c r="B372" s="12"/>
      <c r="C372" s="18" t="str">
        <f>IF(COUNTA($A372:$B372,$D372:$G372)=0,"",IF(OR($B372="",SUMPRODUCT(--(Parts!$A$2:$A$201=$B372))=0),"n/a",INDEX(Parts!$B$2:$B$201,SUMPRODUCT(MAX((Parts!$A$2:$A$201=$B372)*(ROW(Parts!$A$2:$A$201)-MIN(ROW(Parts!$A$2:$A$201))+1))))))</f>
        <v/>
      </c>
      <c r="D372" s="19"/>
      <c r="E372" s="19"/>
      <c r="F372" s="19"/>
      <c r="G372" s="20"/>
      <c r="H372" s="15" t="str">
        <f>IF(COUNTA($A372:$B372,$D372:$G372)=0,"",IF(OR($A372="",$B372="",NOT(AND(ISNUMBER(G372),N(G372)&gt;=18264,N(G372)&lt;=73050))),"n/a",SUMPRODUCT(((Movements!$B$2:$B$1001="Used")+(Movements!$B$2:$B$1001="Transfer"))*(Movements!$E$2:$E$1001=$A372)*(Movements!$C$2:$C$1001=$B372)*(Movements!$A$2:$A$1001&gt;$G372),Movements!$D$2:$D$1001)))</f>
        <v/>
      </c>
      <c r="I372" s="15" t="str">
        <f>IF(COUNTA($A372:$B372,$D372:$G372)=0,"",IF(OR($A372="",$B372="",NOT(AND(ISNUMBER(G372),N(G372)&gt;=18264,N(G372)&lt;=73050))),"n/a",SUMPRODUCT(((Movements!$B$2:$B$1001="Restock")+(Movements!$B$2:$B$1001="Transfer"))*(Movements!$F$2:$F$1001=$A372)*(Movements!$C$2:$C$1001=$B372)*(Movements!$A$2:$A$1001&gt;$G372),Movements!$D$2:$D$1001)))</f>
        <v/>
      </c>
      <c r="J372" s="21" t="str">
        <f>IF(COUNTA($A372:$B372,$D372:$G372)=0,"",IF(OR(NOT(ISNUMBER($H372)),NOT(ISNUMBER($F372))),"n/a",$F372-$H372+$I372))</f>
        <v/>
      </c>
      <c r="K372" s="21" t="str">
        <f>IF(COUNTA($A372:$B372,$D372:$G372)=0,"",IF(OR(NOT(ISNUMBER($J372)),NOT(ISNUMBER($D372)),NOT(ISNUMBER($E372))),"n/a",IF($J372&lt;=$D372,$E372-$J372,0)))</f>
        <v/>
      </c>
      <c r="L372" s="16" t="str">
        <f>IF(COUNTA($A372:$B372,$D372:$G372)=0,"",IF(OR(NOT(ISNUMBER($J372)),NOT(ISNUMBER($D372)),NOT(ISNUMBER($E372))),"n/a",IF($J372&lt;0,"Check count",IF($J372&lt;=$D372,"Reorder",IF($J372&gt;$E372,"Over max","OK")))))</f>
        <v/>
      </c>
      <c r="M372" s="14" t="str">
        <f>IF(COUNTA($A372:$B372,$D372:$G372)=0,"",IF(OR($B372="",SUMPRODUCT(--(Parts!$A$2:$A$201=$B372))=0),"n/a",INDEX(Parts!$C$2:$C$201,SUMPRODUCT(MAX((Parts!$A$2:$A$201=$B372)*(ROW(Parts!$A$2:$A$201)-MIN(ROW(Parts!$A$2:$A$201))+1))))))</f>
        <v/>
      </c>
      <c r="N372" s="14" t="str">
        <f>IF(COUNTA($A372:$B372,$D372:$G372)=0,"",IF(AND(ISNUMBER($J372),ISNUMBER($M372)),$J372*$M372,"n/a"))</f>
        <v/>
      </c>
      <c r="O372" s="16" t="str">
        <f>IF(COUNTA($A372:$B372,$D372:$G372)=0,"",IF(OR($A372="",$B372="",SUMPRODUCT(--(Vans!$A$2:$A$51=$A372))=0,SUMPRODUCT(--(Parts!$A$2:$A$201=$B372))=0),"Check ID",IF(SUMPRODUCT(('Van Stock'!$A$2:$A$501=$A372)*('Van Stock'!$B$2:$B$501=$B372))&gt;1,"Duplicate line",IF(OR(NOT(AND(ISNUMBER(D372),N(D372)&gt;=0,N(D372)&lt;=10000,INT(N(D372))=N(D372))),NOT(AND(ISNUMBER(E372),N(E372)&gt;=0,N(E372)&lt;=10000,INT(N(E372))=N(E372))),N($D372)&gt;N($E372),NOT(AND(ISNUMBER(F372),N(F372)&gt;=0,N(F372)&lt;=100000,INT(N(F372))=N(F372))),NOT(AND(ISNUMBER(G372),N(G372)&gt;=18264,N(G372)&lt;=73050))),"Check inputs",IF(AND(ISNUMBER($J372),N($J372)&lt;0),"Check count","OK")))))</f>
        <v/>
      </c>
      <c r="P372" s="15" t="str">
        <f>IF(COUNTA($A372:$B372,$D372:$G372)=0,"",IF(OR($A372="",$B372="",NOT(AND(ISNUMBER(G372),N(G372)&gt;=18264,N(G372)&lt;=73050))),"n/a",SUMPRODUCT(((Movements!$B$2:$B$1001="Used"))*(Movements!$E$2:$E$1001=$A372)*(Movements!$C$2:$C$1001=$B372)*(Movements!$A$2:$A$1001&gt;$G372),Movements!$D$2:$D$1001)))</f>
        <v/>
      </c>
    </row>
    <row r="373" spans="1:16" x14ac:dyDescent="0.25">
      <c r="A373" s="12"/>
      <c r="B373" s="12"/>
      <c r="C373" s="18" t="str">
        <f>IF(COUNTA($A373:$B373,$D373:$G373)=0,"",IF(OR($B373="",SUMPRODUCT(--(Parts!$A$2:$A$201=$B373))=0),"n/a",INDEX(Parts!$B$2:$B$201,SUMPRODUCT(MAX((Parts!$A$2:$A$201=$B373)*(ROW(Parts!$A$2:$A$201)-MIN(ROW(Parts!$A$2:$A$201))+1))))))</f>
        <v/>
      </c>
      <c r="D373" s="19"/>
      <c r="E373" s="19"/>
      <c r="F373" s="19"/>
      <c r="G373" s="20"/>
      <c r="H373" s="15" t="str">
        <f>IF(COUNTA($A373:$B373,$D373:$G373)=0,"",IF(OR($A373="",$B373="",NOT(AND(ISNUMBER(G373),N(G373)&gt;=18264,N(G373)&lt;=73050))),"n/a",SUMPRODUCT(((Movements!$B$2:$B$1001="Used")+(Movements!$B$2:$B$1001="Transfer"))*(Movements!$E$2:$E$1001=$A373)*(Movements!$C$2:$C$1001=$B373)*(Movements!$A$2:$A$1001&gt;$G373),Movements!$D$2:$D$1001)))</f>
        <v/>
      </c>
      <c r="I373" s="15" t="str">
        <f>IF(COUNTA($A373:$B373,$D373:$G373)=0,"",IF(OR($A373="",$B373="",NOT(AND(ISNUMBER(G373),N(G373)&gt;=18264,N(G373)&lt;=73050))),"n/a",SUMPRODUCT(((Movements!$B$2:$B$1001="Restock")+(Movements!$B$2:$B$1001="Transfer"))*(Movements!$F$2:$F$1001=$A373)*(Movements!$C$2:$C$1001=$B373)*(Movements!$A$2:$A$1001&gt;$G373),Movements!$D$2:$D$1001)))</f>
        <v/>
      </c>
      <c r="J373" s="21" t="str">
        <f>IF(COUNTA($A373:$B373,$D373:$G373)=0,"",IF(OR(NOT(ISNUMBER($H373)),NOT(ISNUMBER($F373))),"n/a",$F373-$H373+$I373))</f>
        <v/>
      </c>
      <c r="K373" s="21" t="str">
        <f>IF(COUNTA($A373:$B373,$D373:$G373)=0,"",IF(OR(NOT(ISNUMBER($J373)),NOT(ISNUMBER($D373)),NOT(ISNUMBER($E373))),"n/a",IF($J373&lt;=$D373,$E373-$J373,0)))</f>
        <v/>
      </c>
      <c r="L373" s="16" t="str">
        <f>IF(COUNTA($A373:$B373,$D373:$G373)=0,"",IF(OR(NOT(ISNUMBER($J373)),NOT(ISNUMBER($D373)),NOT(ISNUMBER($E373))),"n/a",IF($J373&lt;0,"Check count",IF($J373&lt;=$D373,"Reorder",IF($J373&gt;$E373,"Over max","OK")))))</f>
        <v/>
      </c>
      <c r="M373" s="14" t="str">
        <f>IF(COUNTA($A373:$B373,$D373:$G373)=0,"",IF(OR($B373="",SUMPRODUCT(--(Parts!$A$2:$A$201=$B373))=0),"n/a",INDEX(Parts!$C$2:$C$201,SUMPRODUCT(MAX((Parts!$A$2:$A$201=$B373)*(ROW(Parts!$A$2:$A$201)-MIN(ROW(Parts!$A$2:$A$201))+1))))))</f>
        <v/>
      </c>
      <c r="N373" s="14" t="str">
        <f>IF(COUNTA($A373:$B373,$D373:$G373)=0,"",IF(AND(ISNUMBER($J373),ISNUMBER($M373)),$J373*$M373,"n/a"))</f>
        <v/>
      </c>
      <c r="O373" s="16" t="str">
        <f>IF(COUNTA($A373:$B373,$D373:$G373)=0,"",IF(OR($A373="",$B373="",SUMPRODUCT(--(Vans!$A$2:$A$51=$A373))=0,SUMPRODUCT(--(Parts!$A$2:$A$201=$B373))=0),"Check ID",IF(SUMPRODUCT(('Van Stock'!$A$2:$A$501=$A373)*('Van Stock'!$B$2:$B$501=$B373))&gt;1,"Duplicate line",IF(OR(NOT(AND(ISNUMBER(D373),N(D373)&gt;=0,N(D373)&lt;=10000,INT(N(D373))=N(D373))),NOT(AND(ISNUMBER(E373),N(E373)&gt;=0,N(E373)&lt;=10000,INT(N(E373))=N(E373))),N($D373)&gt;N($E373),NOT(AND(ISNUMBER(F373),N(F373)&gt;=0,N(F373)&lt;=100000,INT(N(F373))=N(F373))),NOT(AND(ISNUMBER(G373),N(G373)&gt;=18264,N(G373)&lt;=73050))),"Check inputs",IF(AND(ISNUMBER($J373),N($J373)&lt;0),"Check count","OK")))))</f>
        <v/>
      </c>
      <c r="P373" s="15" t="str">
        <f>IF(COUNTA($A373:$B373,$D373:$G373)=0,"",IF(OR($A373="",$B373="",NOT(AND(ISNUMBER(G373),N(G373)&gt;=18264,N(G373)&lt;=73050))),"n/a",SUMPRODUCT(((Movements!$B$2:$B$1001="Used"))*(Movements!$E$2:$E$1001=$A373)*(Movements!$C$2:$C$1001=$B373)*(Movements!$A$2:$A$1001&gt;$G373),Movements!$D$2:$D$1001)))</f>
        <v/>
      </c>
    </row>
    <row r="374" spans="1:16" x14ac:dyDescent="0.25">
      <c r="A374" s="12"/>
      <c r="B374" s="12"/>
      <c r="C374" s="18" t="str">
        <f>IF(COUNTA($A374:$B374,$D374:$G374)=0,"",IF(OR($B374="",SUMPRODUCT(--(Parts!$A$2:$A$201=$B374))=0),"n/a",INDEX(Parts!$B$2:$B$201,SUMPRODUCT(MAX((Parts!$A$2:$A$201=$B374)*(ROW(Parts!$A$2:$A$201)-MIN(ROW(Parts!$A$2:$A$201))+1))))))</f>
        <v/>
      </c>
      <c r="D374" s="19"/>
      <c r="E374" s="19"/>
      <c r="F374" s="19"/>
      <c r="G374" s="20"/>
      <c r="H374" s="15" t="str">
        <f>IF(COUNTA($A374:$B374,$D374:$G374)=0,"",IF(OR($A374="",$B374="",NOT(AND(ISNUMBER(G374),N(G374)&gt;=18264,N(G374)&lt;=73050))),"n/a",SUMPRODUCT(((Movements!$B$2:$B$1001="Used")+(Movements!$B$2:$B$1001="Transfer"))*(Movements!$E$2:$E$1001=$A374)*(Movements!$C$2:$C$1001=$B374)*(Movements!$A$2:$A$1001&gt;$G374),Movements!$D$2:$D$1001)))</f>
        <v/>
      </c>
      <c r="I374" s="15" t="str">
        <f>IF(COUNTA($A374:$B374,$D374:$G374)=0,"",IF(OR($A374="",$B374="",NOT(AND(ISNUMBER(G374),N(G374)&gt;=18264,N(G374)&lt;=73050))),"n/a",SUMPRODUCT(((Movements!$B$2:$B$1001="Restock")+(Movements!$B$2:$B$1001="Transfer"))*(Movements!$F$2:$F$1001=$A374)*(Movements!$C$2:$C$1001=$B374)*(Movements!$A$2:$A$1001&gt;$G374),Movements!$D$2:$D$1001)))</f>
        <v/>
      </c>
      <c r="J374" s="21" t="str">
        <f>IF(COUNTA($A374:$B374,$D374:$G374)=0,"",IF(OR(NOT(ISNUMBER($H374)),NOT(ISNUMBER($F374))),"n/a",$F374-$H374+$I374))</f>
        <v/>
      </c>
      <c r="K374" s="21" t="str">
        <f>IF(COUNTA($A374:$B374,$D374:$G374)=0,"",IF(OR(NOT(ISNUMBER($J374)),NOT(ISNUMBER($D374)),NOT(ISNUMBER($E374))),"n/a",IF($J374&lt;=$D374,$E374-$J374,0)))</f>
        <v/>
      </c>
      <c r="L374" s="16" t="str">
        <f>IF(COUNTA($A374:$B374,$D374:$G374)=0,"",IF(OR(NOT(ISNUMBER($J374)),NOT(ISNUMBER($D374)),NOT(ISNUMBER($E374))),"n/a",IF($J374&lt;0,"Check count",IF($J374&lt;=$D374,"Reorder",IF($J374&gt;$E374,"Over max","OK")))))</f>
        <v/>
      </c>
      <c r="M374" s="14" t="str">
        <f>IF(COUNTA($A374:$B374,$D374:$G374)=0,"",IF(OR($B374="",SUMPRODUCT(--(Parts!$A$2:$A$201=$B374))=0),"n/a",INDEX(Parts!$C$2:$C$201,SUMPRODUCT(MAX((Parts!$A$2:$A$201=$B374)*(ROW(Parts!$A$2:$A$201)-MIN(ROW(Parts!$A$2:$A$201))+1))))))</f>
        <v/>
      </c>
      <c r="N374" s="14" t="str">
        <f>IF(COUNTA($A374:$B374,$D374:$G374)=0,"",IF(AND(ISNUMBER($J374),ISNUMBER($M374)),$J374*$M374,"n/a"))</f>
        <v/>
      </c>
      <c r="O374" s="16" t="str">
        <f>IF(COUNTA($A374:$B374,$D374:$G374)=0,"",IF(OR($A374="",$B374="",SUMPRODUCT(--(Vans!$A$2:$A$51=$A374))=0,SUMPRODUCT(--(Parts!$A$2:$A$201=$B374))=0),"Check ID",IF(SUMPRODUCT(('Van Stock'!$A$2:$A$501=$A374)*('Van Stock'!$B$2:$B$501=$B374))&gt;1,"Duplicate line",IF(OR(NOT(AND(ISNUMBER(D374),N(D374)&gt;=0,N(D374)&lt;=10000,INT(N(D374))=N(D374))),NOT(AND(ISNUMBER(E374),N(E374)&gt;=0,N(E374)&lt;=10000,INT(N(E374))=N(E374))),N($D374)&gt;N($E374),NOT(AND(ISNUMBER(F374),N(F374)&gt;=0,N(F374)&lt;=100000,INT(N(F374))=N(F374))),NOT(AND(ISNUMBER(G374),N(G374)&gt;=18264,N(G374)&lt;=73050))),"Check inputs",IF(AND(ISNUMBER($J374),N($J374)&lt;0),"Check count","OK")))))</f>
        <v/>
      </c>
      <c r="P374" s="15" t="str">
        <f>IF(COUNTA($A374:$B374,$D374:$G374)=0,"",IF(OR($A374="",$B374="",NOT(AND(ISNUMBER(G374),N(G374)&gt;=18264,N(G374)&lt;=73050))),"n/a",SUMPRODUCT(((Movements!$B$2:$B$1001="Used"))*(Movements!$E$2:$E$1001=$A374)*(Movements!$C$2:$C$1001=$B374)*(Movements!$A$2:$A$1001&gt;$G374),Movements!$D$2:$D$1001)))</f>
        <v/>
      </c>
    </row>
    <row r="375" spans="1:16" x14ac:dyDescent="0.25">
      <c r="A375" s="12"/>
      <c r="B375" s="12"/>
      <c r="C375" s="18" t="str">
        <f>IF(COUNTA($A375:$B375,$D375:$G375)=0,"",IF(OR($B375="",SUMPRODUCT(--(Parts!$A$2:$A$201=$B375))=0),"n/a",INDEX(Parts!$B$2:$B$201,SUMPRODUCT(MAX((Parts!$A$2:$A$201=$B375)*(ROW(Parts!$A$2:$A$201)-MIN(ROW(Parts!$A$2:$A$201))+1))))))</f>
        <v/>
      </c>
      <c r="D375" s="19"/>
      <c r="E375" s="19"/>
      <c r="F375" s="19"/>
      <c r="G375" s="20"/>
      <c r="H375" s="15" t="str">
        <f>IF(COUNTA($A375:$B375,$D375:$G375)=0,"",IF(OR($A375="",$B375="",NOT(AND(ISNUMBER(G375),N(G375)&gt;=18264,N(G375)&lt;=73050))),"n/a",SUMPRODUCT(((Movements!$B$2:$B$1001="Used")+(Movements!$B$2:$B$1001="Transfer"))*(Movements!$E$2:$E$1001=$A375)*(Movements!$C$2:$C$1001=$B375)*(Movements!$A$2:$A$1001&gt;$G375),Movements!$D$2:$D$1001)))</f>
        <v/>
      </c>
      <c r="I375" s="15" t="str">
        <f>IF(COUNTA($A375:$B375,$D375:$G375)=0,"",IF(OR($A375="",$B375="",NOT(AND(ISNUMBER(G375),N(G375)&gt;=18264,N(G375)&lt;=73050))),"n/a",SUMPRODUCT(((Movements!$B$2:$B$1001="Restock")+(Movements!$B$2:$B$1001="Transfer"))*(Movements!$F$2:$F$1001=$A375)*(Movements!$C$2:$C$1001=$B375)*(Movements!$A$2:$A$1001&gt;$G375),Movements!$D$2:$D$1001)))</f>
        <v/>
      </c>
      <c r="J375" s="21" t="str">
        <f>IF(COUNTA($A375:$B375,$D375:$G375)=0,"",IF(OR(NOT(ISNUMBER($H375)),NOT(ISNUMBER($F375))),"n/a",$F375-$H375+$I375))</f>
        <v/>
      </c>
      <c r="K375" s="21" t="str">
        <f>IF(COUNTA($A375:$B375,$D375:$G375)=0,"",IF(OR(NOT(ISNUMBER($J375)),NOT(ISNUMBER($D375)),NOT(ISNUMBER($E375))),"n/a",IF($J375&lt;=$D375,$E375-$J375,0)))</f>
        <v/>
      </c>
      <c r="L375" s="16" t="str">
        <f>IF(COUNTA($A375:$B375,$D375:$G375)=0,"",IF(OR(NOT(ISNUMBER($J375)),NOT(ISNUMBER($D375)),NOT(ISNUMBER($E375))),"n/a",IF($J375&lt;0,"Check count",IF($J375&lt;=$D375,"Reorder",IF($J375&gt;$E375,"Over max","OK")))))</f>
        <v/>
      </c>
      <c r="M375" s="14" t="str">
        <f>IF(COUNTA($A375:$B375,$D375:$G375)=0,"",IF(OR($B375="",SUMPRODUCT(--(Parts!$A$2:$A$201=$B375))=0),"n/a",INDEX(Parts!$C$2:$C$201,SUMPRODUCT(MAX((Parts!$A$2:$A$201=$B375)*(ROW(Parts!$A$2:$A$201)-MIN(ROW(Parts!$A$2:$A$201))+1))))))</f>
        <v/>
      </c>
      <c r="N375" s="14" t="str">
        <f>IF(COUNTA($A375:$B375,$D375:$G375)=0,"",IF(AND(ISNUMBER($J375),ISNUMBER($M375)),$J375*$M375,"n/a"))</f>
        <v/>
      </c>
      <c r="O375" s="16" t="str">
        <f>IF(COUNTA($A375:$B375,$D375:$G375)=0,"",IF(OR($A375="",$B375="",SUMPRODUCT(--(Vans!$A$2:$A$51=$A375))=0,SUMPRODUCT(--(Parts!$A$2:$A$201=$B375))=0),"Check ID",IF(SUMPRODUCT(('Van Stock'!$A$2:$A$501=$A375)*('Van Stock'!$B$2:$B$501=$B375))&gt;1,"Duplicate line",IF(OR(NOT(AND(ISNUMBER(D375),N(D375)&gt;=0,N(D375)&lt;=10000,INT(N(D375))=N(D375))),NOT(AND(ISNUMBER(E375),N(E375)&gt;=0,N(E375)&lt;=10000,INT(N(E375))=N(E375))),N($D375)&gt;N($E375),NOT(AND(ISNUMBER(F375),N(F375)&gt;=0,N(F375)&lt;=100000,INT(N(F375))=N(F375))),NOT(AND(ISNUMBER(G375),N(G375)&gt;=18264,N(G375)&lt;=73050))),"Check inputs",IF(AND(ISNUMBER($J375),N($J375)&lt;0),"Check count","OK")))))</f>
        <v/>
      </c>
      <c r="P375" s="15" t="str">
        <f>IF(COUNTA($A375:$B375,$D375:$G375)=0,"",IF(OR($A375="",$B375="",NOT(AND(ISNUMBER(G375),N(G375)&gt;=18264,N(G375)&lt;=73050))),"n/a",SUMPRODUCT(((Movements!$B$2:$B$1001="Used"))*(Movements!$E$2:$E$1001=$A375)*(Movements!$C$2:$C$1001=$B375)*(Movements!$A$2:$A$1001&gt;$G375),Movements!$D$2:$D$1001)))</f>
        <v/>
      </c>
    </row>
    <row r="376" spans="1:16" x14ac:dyDescent="0.25">
      <c r="A376" s="12"/>
      <c r="B376" s="12"/>
      <c r="C376" s="18" t="str">
        <f>IF(COUNTA($A376:$B376,$D376:$G376)=0,"",IF(OR($B376="",SUMPRODUCT(--(Parts!$A$2:$A$201=$B376))=0),"n/a",INDEX(Parts!$B$2:$B$201,SUMPRODUCT(MAX((Parts!$A$2:$A$201=$B376)*(ROW(Parts!$A$2:$A$201)-MIN(ROW(Parts!$A$2:$A$201))+1))))))</f>
        <v/>
      </c>
      <c r="D376" s="19"/>
      <c r="E376" s="19"/>
      <c r="F376" s="19"/>
      <c r="G376" s="20"/>
      <c r="H376" s="15" t="str">
        <f>IF(COUNTA($A376:$B376,$D376:$G376)=0,"",IF(OR($A376="",$B376="",NOT(AND(ISNUMBER(G376),N(G376)&gt;=18264,N(G376)&lt;=73050))),"n/a",SUMPRODUCT(((Movements!$B$2:$B$1001="Used")+(Movements!$B$2:$B$1001="Transfer"))*(Movements!$E$2:$E$1001=$A376)*(Movements!$C$2:$C$1001=$B376)*(Movements!$A$2:$A$1001&gt;$G376),Movements!$D$2:$D$1001)))</f>
        <v/>
      </c>
      <c r="I376" s="15" t="str">
        <f>IF(COUNTA($A376:$B376,$D376:$G376)=0,"",IF(OR($A376="",$B376="",NOT(AND(ISNUMBER(G376),N(G376)&gt;=18264,N(G376)&lt;=73050))),"n/a",SUMPRODUCT(((Movements!$B$2:$B$1001="Restock")+(Movements!$B$2:$B$1001="Transfer"))*(Movements!$F$2:$F$1001=$A376)*(Movements!$C$2:$C$1001=$B376)*(Movements!$A$2:$A$1001&gt;$G376),Movements!$D$2:$D$1001)))</f>
        <v/>
      </c>
      <c r="J376" s="21" t="str">
        <f>IF(COUNTA($A376:$B376,$D376:$G376)=0,"",IF(OR(NOT(ISNUMBER($H376)),NOT(ISNUMBER($F376))),"n/a",$F376-$H376+$I376))</f>
        <v/>
      </c>
      <c r="K376" s="21" t="str">
        <f>IF(COUNTA($A376:$B376,$D376:$G376)=0,"",IF(OR(NOT(ISNUMBER($J376)),NOT(ISNUMBER($D376)),NOT(ISNUMBER($E376))),"n/a",IF($J376&lt;=$D376,$E376-$J376,0)))</f>
        <v/>
      </c>
      <c r="L376" s="16" t="str">
        <f>IF(COUNTA($A376:$B376,$D376:$G376)=0,"",IF(OR(NOT(ISNUMBER($J376)),NOT(ISNUMBER($D376)),NOT(ISNUMBER($E376))),"n/a",IF($J376&lt;0,"Check count",IF($J376&lt;=$D376,"Reorder",IF($J376&gt;$E376,"Over max","OK")))))</f>
        <v/>
      </c>
      <c r="M376" s="14" t="str">
        <f>IF(COUNTA($A376:$B376,$D376:$G376)=0,"",IF(OR($B376="",SUMPRODUCT(--(Parts!$A$2:$A$201=$B376))=0),"n/a",INDEX(Parts!$C$2:$C$201,SUMPRODUCT(MAX((Parts!$A$2:$A$201=$B376)*(ROW(Parts!$A$2:$A$201)-MIN(ROW(Parts!$A$2:$A$201))+1))))))</f>
        <v/>
      </c>
      <c r="N376" s="14" t="str">
        <f>IF(COUNTA($A376:$B376,$D376:$G376)=0,"",IF(AND(ISNUMBER($J376),ISNUMBER($M376)),$J376*$M376,"n/a"))</f>
        <v/>
      </c>
      <c r="O376" s="16" t="str">
        <f>IF(COUNTA($A376:$B376,$D376:$G376)=0,"",IF(OR($A376="",$B376="",SUMPRODUCT(--(Vans!$A$2:$A$51=$A376))=0,SUMPRODUCT(--(Parts!$A$2:$A$201=$B376))=0),"Check ID",IF(SUMPRODUCT(('Van Stock'!$A$2:$A$501=$A376)*('Van Stock'!$B$2:$B$501=$B376))&gt;1,"Duplicate line",IF(OR(NOT(AND(ISNUMBER(D376),N(D376)&gt;=0,N(D376)&lt;=10000,INT(N(D376))=N(D376))),NOT(AND(ISNUMBER(E376),N(E376)&gt;=0,N(E376)&lt;=10000,INT(N(E376))=N(E376))),N($D376)&gt;N($E376),NOT(AND(ISNUMBER(F376),N(F376)&gt;=0,N(F376)&lt;=100000,INT(N(F376))=N(F376))),NOT(AND(ISNUMBER(G376),N(G376)&gt;=18264,N(G376)&lt;=73050))),"Check inputs",IF(AND(ISNUMBER($J376),N($J376)&lt;0),"Check count","OK")))))</f>
        <v/>
      </c>
      <c r="P376" s="15" t="str">
        <f>IF(COUNTA($A376:$B376,$D376:$G376)=0,"",IF(OR($A376="",$B376="",NOT(AND(ISNUMBER(G376),N(G376)&gt;=18264,N(G376)&lt;=73050))),"n/a",SUMPRODUCT(((Movements!$B$2:$B$1001="Used"))*(Movements!$E$2:$E$1001=$A376)*(Movements!$C$2:$C$1001=$B376)*(Movements!$A$2:$A$1001&gt;$G376),Movements!$D$2:$D$1001)))</f>
        <v/>
      </c>
    </row>
    <row r="377" spans="1:16" x14ac:dyDescent="0.25">
      <c r="A377" s="12"/>
      <c r="B377" s="12"/>
      <c r="C377" s="18" t="str">
        <f>IF(COUNTA($A377:$B377,$D377:$G377)=0,"",IF(OR($B377="",SUMPRODUCT(--(Parts!$A$2:$A$201=$B377))=0),"n/a",INDEX(Parts!$B$2:$B$201,SUMPRODUCT(MAX((Parts!$A$2:$A$201=$B377)*(ROW(Parts!$A$2:$A$201)-MIN(ROW(Parts!$A$2:$A$201))+1))))))</f>
        <v/>
      </c>
      <c r="D377" s="19"/>
      <c r="E377" s="19"/>
      <c r="F377" s="19"/>
      <c r="G377" s="20"/>
      <c r="H377" s="15" t="str">
        <f>IF(COUNTA($A377:$B377,$D377:$G377)=0,"",IF(OR($A377="",$B377="",NOT(AND(ISNUMBER(G377),N(G377)&gt;=18264,N(G377)&lt;=73050))),"n/a",SUMPRODUCT(((Movements!$B$2:$B$1001="Used")+(Movements!$B$2:$B$1001="Transfer"))*(Movements!$E$2:$E$1001=$A377)*(Movements!$C$2:$C$1001=$B377)*(Movements!$A$2:$A$1001&gt;$G377),Movements!$D$2:$D$1001)))</f>
        <v/>
      </c>
      <c r="I377" s="15" t="str">
        <f>IF(COUNTA($A377:$B377,$D377:$G377)=0,"",IF(OR($A377="",$B377="",NOT(AND(ISNUMBER(G377),N(G377)&gt;=18264,N(G377)&lt;=73050))),"n/a",SUMPRODUCT(((Movements!$B$2:$B$1001="Restock")+(Movements!$B$2:$B$1001="Transfer"))*(Movements!$F$2:$F$1001=$A377)*(Movements!$C$2:$C$1001=$B377)*(Movements!$A$2:$A$1001&gt;$G377),Movements!$D$2:$D$1001)))</f>
        <v/>
      </c>
      <c r="J377" s="21" t="str">
        <f>IF(COUNTA($A377:$B377,$D377:$G377)=0,"",IF(OR(NOT(ISNUMBER($H377)),NOT(ISNUMBER($F377))),"n/a",$F377-$H377+$I377))</f>
        <v/>
      </c>
      <c r="K377" s="21" t="str">
        <f>IF(COUNTA($A377:$B377,$D377:$G377)=0,"",IF(OR(NOT(ISNUMBER($J377)),NOT(ISNUMBER($D377)),NOT(ISNUMBER($E377))),"n/a",IF($J377&lt;=$D377,$E377-$J377,0)))</f>
        <v/>
      </c>
      <c r="L377" s="16" t="str">
        <f>IF(COUNTA($A377:$B377,$D377:$G377)=0,"",IF(OR(NOT(ISNUMBER($J377)),NOT(ISNUMBER($D377)),NOT(ISNUMBER($E377))),"n/a",IF($J377&lt;0,"Check count",IF($J377&lt;=$D377,"Reorder",IF($J377&gt;$E377,"Over max","OK")))))</f>
        <v/>
      </c>
      <c r="M377" s="14" t="str">
        <f>IF(COUNTA($A377:$B377,$D377:$G377)=0,"",IF(OR($B377="",SUMPRODUCT(--(Parts!$A$2:$A$201=$B377))=0),"n/a",INDEX(Parts!$C$2:$C$201,SUMPRODUCT(MAX((Parts!$A$2:$A$201=$B377)*(ROW(Parts!$A$2:$A$201)-MIN(ROW(Parts!$A$2:$A$201))+1))))))</f>
        <v/>
      </c>
      <c r="N377" s="14" t="str">
        <f>IF(COUNTA($A377:$B377,$D377:$G377)=0,"",IF(AND(ISNUMBER($J377),ISNUMBER($M377)),$J377*$M377,"n/a"))</f>
        <v/>
      </c>
      <c r="O377" s="16" t="str">
        <f>IF(COUNTA($A377:$B377,$D377:$G377)=0,"",IF(OR($A377="",$B377="",SUMPRODUCT(--(Vans!$A$2:$A$51=$A377))=0,SUMPRODUCT(--(Parts!$A$2:$A$201=$B377))=0),"Check ID",IF(SUMPRODUCT(('Van Stock'!$A$2:$A$501=$A377)*('Van Stock'!$B$2:$B$501=$B377))&gt;1,"Duplicate line",IF(OR(NOT(AND(ISNUMBER(D377),N(D377)&gt;=0,N(D377)&lt;=10000,INT(N(D377))=N(D377))),NOT(AND(ISNUMBER(E377),N(E377)&gt;=0,N(E377)&lt;=10000,INT(N(E377))=N(E377))),N($D377)&gt;N($E377),NOT(AND(ISNUMBER(F377),N(F377)&gt;=0,N(F377)&lt;=100000,INT(N(F377))=N(F377))),NOT(AND(ISNUMBER(G377),N(G377)&gt;=18264,N(G377)&lt;=73050))),"Check inputs",IF(AND(ISNUMBER($J377),N($J377)&lt;0),"Check count","OK")))))</f>
        <v/>
      </c>
      <c r="P377" s="15" t="str">
        <f>IF(COUNTA($A377:$B377,$D377:$G377)=0,"",IF(OR($A377="",$B377="",NOT(AND(ISNUMBER(G377),N(G377)&gt;=18264,N(G377)&lt;=73050))),"n/a",SUMPRODUCT(((Movements!$B$2:$B$1001="Used"))*(Movements!$E$2:$E$1001=$A377)*(Movements!$C$2:$C$1001=$B377)*(Movements!$A$2:$A$1001&gt;$G377),Movements!$D$2:$D$1001)))</f>
        <v/>
      </c>
    </row>
    <row r="378" spans="1:16" x14ac:dyDescent="0.25">
      <c r="A378" s="12"/>
      <c r="B378" s="12"/>
      <c r="C378" s="18" t="str">
        <f>IF(COUNTA($A378:$B378,$D378:$G378)=0,"",IF(OR($B378="",SUMPRODUCT(--(Parts!$A$2:$A$201=$B378))=0),"n/a",INDEX(Parts!$B$2:$B$201,SUMPRODUCT(MAX((Parts!$A$2:$A$201=$B378)*(ROW(Parts!$A$2:$A$201)-MIN(ROW(Parts!$A$2:$A$201))+1))))))</f>
        <v/>
      </c>
      <c r="D378" s="19"/>
      <c r="E378" s="19"/>
      <c r="F378" s="19"/>
      <c r="G378" s="20"/>
      <c r="H378" s="15" t="str">
        <f>IF(COUNTA($A378:$B378,$D378:$G378)=0,"",IF(OR($A378="",$B378="",NOT(AND(ISNUMBER(G378),N(G378)&gt;=18264,N(G378)&lt;=73050))),"n/a",SUMPRODUCT(((Movements!$B$2:$B$1001="Used")+(Movements!$B$2:$B$1001="Transfer"))*(Movements!$E$2:$E$1001=$A378)*(Movements!$C$2:$C$1001=$B378)*(Movements!$A$2:$A$1001&gt;$G378),Movements!$D$2:$D$1001)))</f>
        <v/>
      </c>
      <c r="I378" s="15" t="str">
        <f>IF(COUNTA($A378:$B378,$D378:$G378)=0,"",IF(OR($A378="",$B378="",NOT(AND(ISNUMBER(G378),N(G378)&gt;=18264,N(G378)&lt;=73050))),"n/a",SUMPRODUCT(((Movements!$B$2:$B$1001="Restock")+(Movements!$B$2:$B$1001="Transfer"))*(Movements!$F$2:$F$1001=$A378)*(Movements!$C$2:$C$1001=$B378)*(Movements!$A$2:$A$1001&gt;$G378),Movements!$D$2:$D$1001)))</f>
        <v/>
      </c>
      <c r="J378" s="21" t="str">
        <f>IF(COUNTA($A378:$B378,$D378:$G378)=0,"",IF(OR(NOT(ISNUMBER($H378)),NOT(ISNUMBER($F378))),"n/a",$F378-$H378+$I378))</f>
        <v/>
      </c>
      <c r="K378" s="21" t="str">
        <f>IF(COUNTA($A378:$B378,$D378:$G378)=0,"",IF(OR(NOT(ISNUMBER($J378)),NOT(ISNUMBER($D378)),NOT(ISNUMBER($E378))),"n/a",IF($J378&lt;=$D378,$E378-$J378,0)))</f>
        <v/>
      </c>
      <c r="L378" s="16" t="str">
        <f>IF(COUNTA($A378:$B378,$D378:$G378)=0,"",IF(OR(NOT(ISNUMBER($J378)),NOT(ISNUMBER($D378)),NOT(ISNUMBER($E378))),"n/a",IF($J378&lt;0,"Check count",IF($J378&lt;=$D378,"Reorder",IF($J378&gt;$E378,"Over max","OK")))))</f>
        <v/>
      </c>
      <c r="M378" s="14" t="str">
        <f>IF(COUNTA($A378:$B378,$D378:$G378)=0,"",IF(OR($B378="",SUMPRODUCT(--(Parts!$A$2:$A$201=$B378))=0),"n/a",INDEX(Parts!$C$2:$C$201,SUMPRODUCT(MAX((Parts!$A$2:$A$201=$B378)*(ROW(Parts!$A$2:$A$201)-MIN(ROW(Parts!$A$2:$A$201))+1))))))</f>
        <v/>
      </c>
      <c r="N378" s="14" t="str">
        <f>IF(COUNTA($A378:$B378,$D378:$G378)=0,"",IF(AND(ISNUMBER($J378),ISNUMBER($M378)),$J378*$M378,"n/a"))</f>
        <v/>
      </c>
      <c r="O378" s="16" t="str">
        <f>IF(COUNTA($A378:$B378,$D378:$G378)=0,"",IF(OR($A378="",$B378="",SUMPRODUCT(--(Vans!$A$2:$A$51=$A378))=0,SUMPRODUCT(--(Parts!$A$2:$A$201=$B378))=0),"Check ID",IF(SUMPRODUCT(('Van Stock'!$A$2:$A$501=$A378)*('Van Stock'!$B$2:$B$501=$B378))&gt;1,"Duplicate line",IF(OR(NOT(AND(ISNUMBER(D378),N(D378)&gt;=0,N(D378)&lt;=10000,INT(N(D378))=N(D378))),NOT(AND(ISNUMBER(E378),N(E378)&gt;=0,N(E378)&lt;=10000,INT(N(E378))=N(E378))),N($D378)&gt;N($E378),NOT(AND(ISNUMBER(F378),N(F378)&gt;=0,N(F378)&lt;=100000,INT(N(F378))=N(F378))),NOT(AND(ISNUMBER(G378),N(G378)&gt;=18264,N(G378)&lt;=73050))),"Check inputs",IF(AND(ISNUMBER($J378),N($J378)&lt;0),"Check count","OK")))))</f>
        <v/>
      </c>
      <c r="P378" s="15" t="str">
        <f>IF(COUNTA($A378:$B378,$D378:$G378)=0,"",IF(OR($A378="",$B378="",NOT(AND(ISNUMBER(G378),N(G378)&gt;=18264,N(G378)&lt;=73050))),"n/a",SUMPRODUCT(((Movements!$B$2:$B$1001="Used"))*(Movements!$E$2:$E$1001=$A378)*(Movements!$C$2:$C$1001=$B378)*(Movements!$A$2:$A$1001&gt;$G378),Movements!$D$2:$D$1001)))</f>
        <v/>
      </c>
    </row>
    <row r="379" spans="1:16" x14ac:dyDescent="0.25">
      <c r="A379" s="12"/>
      <c r="B379" s="12"/>
      <c r="C379" s="18" t="str">
        <f>IF(COUNTA($A379:$B379,$D379:$G379)=0,"",IF(OR($B379="",SUMPRODUCT(--(Parts!$A$2:$A$201=$B379))=0),"n/a",INDEX(Parts!$B$2:$B$201,SUMPRODUCT(MAX((Parts!$A$2:$A$201=$B379)*(ROW(Parts!$A$2:$A$201)-MIN(ROW(Parts!$A$2:$A$201))+1))))))</f>
        <v/>
      </c>
      <c r="D379" s="19"/>
      <c r="E379" s="19"/>
      <c r="F379" s="19"/>
      <c r="G379" s="20"/>
      <c r="H379" s="15" t="str">
        <f>IF(COUNTA($A379:$B379,$D379:$G379)=0,"",IF(OR($A379="",$B379="",NOT(AND(ISNUMBER(G379),N(G379)&gt;=18264,N(G379)&lt;=73050))),"n/a",SUMPRODUCT(((Movements!$B$2:$B$1001="Used")+(Movements!$B$2:$B$1001="Transfer"))*(Movements!$E$2:$E$1001=$A379)*(Movements!$C$2:$C$1001=$B379)*(Movements!$A$2:$A$1001&gt;$G379),Movements!$D$2:$D$1001)))</f>
        <v/>
      </c>
      <c r="I379" s="15" t="str">
        <f>IF(COUNTA($A379:$B379,$D379:$G379)=0,"",IF(OR($A379="",$B379="",NOT(AND(ISNUMBER(G379),N(G379)&gt;=18264,N(G379)&lt;=73050))),"n/a",SUMPRODUCT(((Movements!$B$2:$B$1001="Restock")+(Movements!$B$2:$B$1001="Transfer"))*(Movements!$F$2:$F$1001=$A379)*(Movements!$C$2:$C$1001=$B379)*(Movements!$A$2:$A$1001&gt;$G379),Movements!$D$2:$D$1001)))</f>
        <v/>
      </c>
      <c r="J379" s="21" t="str">
        <f>IF(COUNTA($A379:$B379,$D379:$G379)=0,"",IF(OR(NOT(ISNUMBER($H379)),NOT(ISNUMBER($F379))),"n/a",$F379-$H379+$I379))</f>
        <v/>
      </c>
      <c r="K379" s="21" t="str">
        <f>IF(COUNTA($A379:$B379,$D379:$G379)=0,"",IF(OR(NOT(ISNUMBER($J379)),NOT(ISNUMBER($D379)),NOT(ISNUMBER($E379))),"n/a",IF($J379&lt;=$D379,$E379-$J379,0)))</f>
        <v/>
      </c>
      <c r="L379" s="16" t="str">
        <f>IF(COUNTA($A379:$B379,$D379:$G379)=0,"",IF(OR(NOT(ISNUMBER($J379)),NOT(ISNUMBER($D379)),NOT(ISNUMBER($E379))),"n/a",IF($J379&lt;0,"Check count",IF($J379&lt;=$D379,"Reorder",IF($J379&gt;$E379,"Over max","OK")))))</f>
        <v/>
      </c>
      <c r="M379" s="14" t="str">
        <f>IF(COUNTA($A379:$B379,$D379:$G379)=0,"",IF(OR($B379="",SUMPRODUCT(--(Parts!$A$2:$A$201=$B379))=0),"n/a",INDEX(Parts!$C$2:$C$201,SUMPRODUCT(MAX((Parts!$A$2:$A$201=$B379)*(ROW(Parts!$A$2:$A$201)-MIN(ROW(Parts!$A$2:$A$201))+1))))))</f>
        <v/>
      </c>
      <c r="N379" s="14" t="str">
        <f>IF(COUNTA($A379:$B379,$D379:$G379)=0,"",IF(AND(ISNUMBER($J379),ISNUMBER($M379)),$J379*$M379,"n/a"))</f>
        <v/>
      </c>
      <c r="O379" s="16" t="str">
        <f>IF(COUNTA($A379:$B379,$D379:$G379)=0,"",IF(OR($A379="",$B379="",SUMPRODUCT(--(Vans!$A$2:$A$51=$A379))=0,SUMPRODUCT(--(Parts!$A$2:$A$201=$B379))=0),"Check ID",IF(SUMPRODUCT(('Van Stock'!$A$2:$A$501=$A379)*('Van Stock'!$B$2:$B$501=$B379))&gt;1,"Duplicate line",IF(OR(NOT(AND(ISNUMBER(D379),N(D379)&gt;=0,N(D379)&lt;=10000,INT(N(D379))=N(D379))),NOT(AND(ISNUMBER(E379),N(E379)&gt;=0,N(E379)&lt;=10000,INT(N(E379))=N(E379))),N($D379)&gt;N($E379),NOT(AND(ISNUMBER(F379),N(F379)&gt;=0,N(F379)&lt;=100000,INT(N(F379))=N(F379))),NOT(AND(ISNUMBER(G379),N(G379)&gt;=18264,N(G379)&lt;=73050))),"Check inputs",IF(AND(ISNUMBER($J379),N($J379)&lt;0),"Check count","OK")))))</f>
        <v/>
      </c>
      <c r="P379" s="15" t="str">
        <f>IF(COUNTA($A379:$B379,$D379:$G379)=0,"",IF(OR($A379="",$B379="",NOT(AND(ISNUMBER(G379),N(G379)&gt;=18264,N(G379)&lt;=73050))),"n/a",SUMPRODUCT(((Movements!$B$2:$B$1001="Used"))*(Movements!$E$2:$E$1001=$A379)*(Movements!$C$2:$C$1001=$B379)*(Movements!$A$2:$A$1001&gt;$G379),Movements!$D$2:$D$1001)))</f>
        <v/>
      </c>
    </row>
    <row r="380" spans="1:16" x14ac:dyDescent="0.25">
      <c r="A380" s="12"/>
      <c r="B380" s="12"/>
      <c r="C380" s="18" t="str">
        <f>IF(COUNTA($A380:$B380,$D380:$G380)=0,"",IF(OR($B380="",SUMPRODUCT(--(Parts!$A$2:$A$201=$B380))=0),"n/a",INDEX(Parts!$B$2:$B$201,SUMPRODUCT(MAX((Parts!$A$2:$A$201=$B380)*(ROW(Parts!$A$2:$A$201)-MIN(ROW(Parts!$A$2:$A$201))+1))))))</f>
        <v/>
      </c>
      <c r="D380" s="19"/>
      <c r="E380" s="19"/>
      <c r="F380" s="19"/>
      <c r="G380" s="20"/>
      <c r="H380" s="15" t="str">
        <f>IF(COUNTA($A380:$B380,$D380:$G380)=0,"",IF(OR($A380="",$B380="",NOT(AND(ISNUMBER(G380),N(G380)&gt;=18264,N(G380)&lt;=73050))),"n/a",SUMPRODUCT(((Movements!$B$2:$B$1001="Used")+(Movements!$B$2:$B$1001="Transfer"))*(Movements!$E$2:$E$1001=$A380)*(Movements!$C$2:$C$1001=$B380)*(Movements!$A$2:$A$1001&gt;$G380),Movements!$D$2:$D$1001)))</f>
        <v/>
      </c>
      <c r="I380" s="15" t="str">
        <f>IF(COUNTA($A380:$B380,$D380:$G380)=0,"",IF(OR($A380="",$B380="",NOT(AND(ISNUMBER(G380),N(G380)&gt;=18264,N(G380)&lt;=73050))),"n/a",SUMPRODUCT(((Movements!$B$2:$B$1001="Restock")+(Movements!$B$2:$B$1001="Transfer"))*(Movements!$F$2:$F$1001=$A380)*(Movements!$C$2:$C$1001=$B380)*(Movements!$A$2:$A$1001&gt;$G380),Movements!$D$2:$D$1001)))</f>
        <v/>
      </c>
      <c r="J380" s="21" t="str">
        <f>IF(COUNTA($A380:$B380,$D380:$G380)=0,"",IF(OR(NOT(ISNUMBER($H380)),NOT(ISNUMBER($F380))),"n/a",$F380-$H380+$I380))</f>
        <v/>
      </c>
      <c r="K380" s="21" t="str">
        <f>IF(COUNTA($A380:$B380,$D380:$G380)=0,"",IF(OR(NOT(ISNUMBER($J380)),NOT(ISNUMBER($D380)),NOT(ISNUMBER($E380))),"n/a",IF($J380&lt;=$D380,$E380-$J380,0)))</f>
        <v/>
      </c>
      <c r="L380" s="16" t="str">
        <f>IF(COUNTA($A380:$B380,$D380:$G380)=0,"",IF(OR(NOT(ISNUMBER($J380)),NOT(ISNUMBER($D380)),NOT(ISNUMBER($E380))),"n/a",IF($J380&lt;0,"Check count",IF($J380&lt;=$D380,"Reorder",IF($J380&gt;$E380,"Over max","OK")))))</f>
        <v/>
      </c>
      <c r="M380" s="14" t="str">
        <f>IF(COUNTA($A380:$B380,$D380:$G380)=0,"",IF(OR($B380="",SUMPRODUCT(--(Parts!$A$2:$A$201=$B380))=0),"n/a",INDEX(Parts!$C$2:$C$201,SUMPRODUCT(MAX((Parts!$A$2:$A$201=$B380)*(ROW(Parts!$A$2:$A$201)-MIN(ROW(Parts!$A$2:$A$201))+1))))))</f>
        <v/>
      </c>
      <c r="N380" s="14" t="str">
        <f>IF(COUNTA($A380:$B380,$D380:$G380)=0,"",IF(AND(ISNUMBER($J380),ISNUMBER($M380)),$J380*$M380,"n/a"))</f>
        <v/>
      </c>
      <c r="O380" s="16" t="str">
        <f>IF(COUNTA($A380:$B380,$D380:$G380)=0,"",IF(OR($A380="",$B380="",SUMPRODUCT(--(Vans!$A$2:$A$51=$A380))=0,SUMPRODUCT(--(Parts!$A$2:$A$201=$B380))=0),"Check ID",IF(SUMPRODUCT(('Van Stock'!$A$2:$A$501=$A380)*('Van Stock'!$B$2:$B$501=$B380))&gt;1,"Duplicate line",IF(OR(NOT(AND(ISNUMBER(D380),N(D380)&gt;=0,N(D380)&lt;=10000,INT(N(D380))=N(D380))),NOT(AND(ISNUMBER(E380),N(E380)&gt;=0,N(E380)&lt;=10000,INT(N(E380))=N(E380))),N($D380)&gt;N($E380),NOT(AND(ISNUMBER(F380),N(F380)&gt;=0,N(F380)&lt;=100000,INT(N(F380))=N(F380))),NOT(AND(ISNUMBER(G380),N(G380)&gt;=18264,N(G380)&lt;=73050))),"Check inputs",IF(AND(ISNUMBER($J380),N($J380)&lt;0),"Check count","OK")))))</f>
        <v/>
      </c>
      <c r="P380" s="15" t="str">
        <f>IF(COUNTA($A380:$B380,$D380:$G380)=0,"",IF(OR($A380="",$B380="",NOT(AND(ISNUMBER(G380),N(G380)&gt;=18264,N(G380)&lt;=73050))),"n/a",SUMPRODUCT(((Movements!$B$2:$B$1001="Used"))*(Movements!$E$2:$E$1001=$A380)*(Movements!$C$2:$C$1001=$B380)*(Movements!$A$2:$A$1001&gt;$G380),Movements!$D$2:$D$1001)))</f>
        <v/>
      </c>
    </row>
    <row r="381" spans="1:16" x14ac:dyDescent="0.25">
      <c r="A381" s="12"/>
      <c r="B381" s="12"/>
      <c r="C381" s="18" t="str">
        <f>IF(COUNTA($A381:$B381,$D381:$G381)=0,"",IF(OR($B381="",SUMPRODUCT(--(Parts!$A$2:$A$201=$B381))=0),"n/a",INDEX(Parts!$B$2:$B$201,SUMPRODUCT(MAX((Parts!$A$2:$A$201=$B381)*(ROW(Parts!$A$2:$A$201)-MIN(ROW(Parts!$A$2:$A$201))+1))))))</f>
        <v/>
      </c>
      <c r="D381" s="19"/>
      <c r="E381" s="19"/>
      <c r="F381" s="19"/>
      <c r="G381" s="20"/>
      <c r="H381" s="15" t="str">
        <f>IF(COUNTA($A381:$B381,$D381:$G381)=0,"",IF(OR($A381="",$B381="",NOT(AND(ISNUMBER(G381),N(G381)&gt;=18264,N(G381)&lt;=73050))),"n/a",SUMPRODUCT(((Movements!$B$2:$B$1001="Used")+(Movements!$B$2:$B$1001="Transfer"))*(Movements!$E$2:$E$1001=$A381)*(Movements!$C$2:$C$1001=$B381)*(Movements!$A$2:$A$1001&gt;$G381),Movements!$D$2:$D$1001)))</f>
        <v/>
      </c>
      <c r="I381" s="15" t="str">
        <f>IF(COUNTA($A381:$B381,$D381:$G381)=0,"",IF(OR($A381="",$B381="",NOT(AND(ISNUMBER(G381),N(G381)&gt;=18264,N(G381)&lt;=73050))),"n/a",SUMPRODUCT(((Movements!$B$2:$B$1001="Restock")+(Movements!$B$2:$B$1001="Transfer"))*(Movements!$F$2:$F$1001=$A381)*(Movements!$C$2:$C$1001=$B381)*(Movements!$A$2:$A$1001&gt;$G381),Movements!$D$2:$D$1001)))</f>
        <v/>
      </c>
      <c r="J381" s="21" t="str">
        <f>IF(COUNTA($A381:$B381,$D381:$G381)=0,"",IF(OR(NOT(ISNUMBER($H381)),NOT(ISNUMBER($F381))),"n/a",$F381-$H381+$I381))</f>
        <v/>
      </c>
      <c r="K381" s="21" t="str">
        <f>IF(COUNTA($A381:$B381,$D381:$G381)=0,"",IF(OR(NOT(ISNUMBER($J381)),NOT(ISNUMBER($D381)),NOT(ISNUMBER($E381))),"n/a",IF($J381&lt;=$D381,$E381-$J381,0)))</f>
        <v/>
      </c>
      <c r="L381" s="16" t="str">
        <f>IF(COUNTA($A381:$B381,$D381:$G381)=0,"",IF(OR(NOT(ISNUMBER($J381)),NOT(ISNUMBER($D381)),NOT(ISNUMBER($E381))),"n/a",IF($J381&lt;0,"Check count",IF($J381&lt;=$D381,"Reorder",IF($J381&gt;$E381,"Over max","OK")))))</f>
        <v/>
      </c>
      <c r="M381" s="14" t="str">
        <f>IF(COUNTA($A381:$B381,$D381:$G381)=0,"",IF(OR($B381="",SUMPRODUCT(--(Parts!$A$2:$A$201=$B381))=0),"n/a",INDEX(Parts!$C$2:$C$201,SUMPRODUCT(MAX((Parts!$A$2:$A$201=$B381)*(ROW(Parts!$A$2:$A$201)-MIN(ROW(Parts!$A$2:$A$201))+1))))))</f>
        <v/>
      </c>
      <c r="N381" s="14" t="str">
        <f>IF(COUNTA($A381:$B381,$D381:$G381)=0,"",IF(AND(ISNUMBER($J381),ISNUMBER($M381)),$J381*$M381,"n/a"))</f>
        <v/>
      </c>
      <c r="O381" s="16" t="str">
        <f>IF(COUNTA($A381:$B381,$D381:$G381)=0,"",IF(OR($A381="",$B381="",SUMPRODUCT(--(Vans!$A$2:$A$51=$A381))=0,SUMPRODUCT(--(Parts!$A$2:$A$201=$B381))=0),"Check ID",IF(SUMPRODUCT(('Van Stock'!$A$2:$A$501=$A381)*('Van Stock'!$B$2:$B$501=$B381))&gt;1,"Duplicate line",IF(OR(NOT(AND(ISNUMBER(D381),N(D381)&gt;=0,N(D381)&lt;=10000,INT(N(D381))=N(D381))),NOT(AND(ISNUMBER(E381),N(E381)&gt;=0,N(E381)&lt;=10000,INT(N(E381))=N(E381))),N($D381)&gt;N($E381),NOT(AND(ISNUMBER(F381),N(F381)&gt;=0,N(F381)&lt;=100000,INT(N(F381))=N(F381))),NOT(AND(ISNUMBER(G381),N(G381)&gt;=18264,N(G381)&lt;=73050))),"Check inputs",IF(AND(ISNUMBER($J381),N($J381)&lt;0),"Check count","OK")))))</f>
        <v/>
      </c>
      <c r="P381" s="15" t="str">
        <f>IF(COUNTA($A381:$B381,$D381:$G381)=0,"",IF(OR($A381="",$B381="",NOT(AND(ISNUMBER(G381),N(G381)&gt;=18264,N(G381)&lt;=73050))),"n/a",SUMPRODUCT(((Movements!$B$2:$B$1001="Used"))*(Movements!$E$2:$E$1001=$A381)*(Movements!$C$2:$C$1001=$B381)*(Movements!$A$2:$A$1001&gt;$G381),Movements!$D$2:$D$1001)))</f>
        <v/>
      </c>
    </row>
    <row r="382" spans="1:16" x14ac:dyDescent="0.25">
      <c r="A382" s="12"/>
      <c r="B382" s="12"/>
      <c r="C382" s="18" t="str">
        <f>IF(COUNTA($A382:$B382,$D382:$G382)=0,"",IF(OR($B382="",SUMPRODUCT(--(Parts!$A$2:$A$201=$B382))=0),"n/a",INDEX(Parts!$B$2:$B$201,SUMPRODUCT(MAX((Parts!$A$2:$A$201=$B382)*(ROW(Parts!$A$2:$A$201)-MIN(ROW(Parts!$A$2:$A$201))+1))))))</f>
        <v/>
      </c>
      <c r="D382" s="19"/>
      <c r="E382" s="19"/>
      <c r="F382" s="19"/>
      <c r="G382" s="20"/>
      <c r="H382" s="15" t="str">
        <f>IF(COUNTA($A382:$B382,$D382:$G382)=0,"",IF(OR($A382="",$B382="",NOT(AND(ISNUMBER(G382),N(G382)&gt;=18264,N(G382)&lt;=73050))),"n/a",SUMPRODUCT(((Movements!$B$2:$B$1001="Used")+(Movements!$B$2:$B$1001="Transfer"))*(Movements!$E$2:$E$1001=$A382)*(Movements!$C$2:$C$1001=$B382)*(Movements!$A$2:$A$1001&gt;$G382),Movements!$D$2:$D$1001)))</f>
        <v/>
      </c>
      <c r="I382" s="15" t="str">
        <f>IF(COUNTA($A382:$B382,$D382:$G382)=0,"",IF(OR($A382="",$B382="",NOT(AND(ISNUMBER(G382),N(G382)&gt;=18264,N(G382)&lt;=73050))),"n/a",SUMPRODUCT(((Movements!$B$2:$B$1001="Restock")+(Movements!$B$2:$B$1001="Transfer"))*(Movements!$F$2:$F$1001=$A382)*(Movements!$C$2:$C$1001=$B382)*(Movements!$A$2:$A$1001&gt;$G382),Movements!$D$2:$D$1001)))</f>
        <v/>
      </c>
      <c r="J382" s="21" t="str">
        <f>IF(COUNTA($A382:$B382,$D382:$G382)=0,"",IF(OR(NOT(ISNUMBER($H382)),NOT(ISNUMBER($F382))),"n/a",$F382-$H382+$I382))</f>
        <v/>
      </c>
      <c r="K382" s="21" t="str">
        <f>IF(COUNTA($A382:$B382,$D382:$G382)=0,"",IF(OR(NOT(ISNUMBER($J382)),NOT(ISNUMBER($D382)),NOT(ISNUMBER($E382))),"n/a",IF($J382&lt;=$D382,$E382-$J382,0)))</f>
        <v/>
      </c>
      <c r="L382" s="16" t="str">
        <f>IF(COUNTA($A382:$B382,$D382:$G382)=0,"",IF(OR(NOT(ISNUMBER($J382)),NOT(ISNUMBER($D382)),NOT(ISNUMBER($E382))),"n/a",IF($J382&lt;0,"Check count",IF($J382&lt;=$D382,"Reorder",IF($J382&gt;$E382,"Over max","OK")))))</f>
        <v/>
      </c>
      <c r="M382" s="14" t="str">
        <f>IF(COUNTA($A382:$B382,$D382:$G382)=0,"",IF(OR($B382="",SUMPRODUCT(--(Parts!$A$2:$A$201=$B382))=0),"n/a",INDEX(Parts!$C$2:$C$201,SUMPRODUCT(MAX((Parts!$A$2:$A$201=$B382)*(ROW(Parts!$A$2:$A$201)-MIN(ROW(Parts!$A$2:$A$201))+1))))))</f>
        <v/>
      </c>
      <c r="N382" s="14" t="str">
        <f>IF(COUNTA($A382:$B382,$D382:$G382)=0,"",IF(AND(ISNUMBER($J382),ISNUMBER($M382)),$J382*$M382,"n/a"))</f>
        <v/>
      </c>
      <c r="O382" s="16" t="str">
        <f>IF(COUNTA($A382:$B382,$D382:$G382)=0,"",IF(OR($A382="",$B382="",SUMPRODUCT(--(Vans!$A$2:$A$51=$A382))=0,SUMPRODUCT(--(Parts!$A$2:$A$201=$B382))=0),"Check ID",IF(SUMPRODUCT(('Van Stock'!$A$2:$A$501=$A382)*('Van Stock'!$B$2:$B$501=$B382))&gt;1,"Duplicate line",IF(OR(NOT(AND(ISNUMBER(D382),N(D382)&gt;=0,N(D382)&lt;=10000,INT(N(D382))=N(D382))),NOT(AND(ISNUMBER(E382),N(E382)&gt;=0,N(E382)&lt;=10000,INT(N(E382))=N(E382))),N($D382)&gt;N($E382),NOT(AND(ISNUMBER(F382),N(F382)&gt;=0,N(F382)&lt;=100000,INT(N(F382))=N(F382))),NOT(AND(ISNUMBER(G382),N(G382)&gt;=18264,N(G382)&lt;=73050))),"Check inputs",IF(AND(ISNUMBER($J382),N($J382)&lt;0),"Check count","OK")))))</f>
        <v/>
      </c>
      <c r="P382" s="15" t="str">
        <f>IF(COUNTA($A382:$B382,$D382:$G382)=0,"",IF(OR($A382="",$B382="",NOT(AND(ISNUMBER(G382),N(G382)&gt;=18264,N(G382)&lt;=73050))),"n/a",SUMPRODUCT(((Movements!$B$2:$B$1001="Used"))*(Movements!$E$2:$E$1001=$A382)*(Movements!$C$2:$C$1001=$B382)*(Movements!$A$2:$A$1001&gt;$G382),Movements!$D$2:$D$1001)))</f>
        <v/>
      </c>
    </row>
    <row r="383" spans="1:16" x14ac:dyDescent="0.25">
      <c r="A383" s="12"/>
      <c r="B383" s="12"/>
      <c r="C383" s="18" t="str">
        <f>IF(COUNTA($A383:$B383,$D383:$G383)=0,"",IF(OR($B383="",SUMPRODUCT(--(Parts!$A$2:$A$201=$B383))=0),"n/a",INDEX(Parts!$B$2:$B$201,SUMPRODUCT(MAX((Parts!$A$2:$A$201=$B383)*(ROW(Parts!$A$2:$A$201)-MIN(ROW(Parts!$A$2:$A$201))+1))))))</f>
        <v/>
      </c>
      <c r="D383" s="19"/>
      <c r="E383" s="19"/>
      <c r="F383" s="19"/>
      <c r="G383" s="20"/>
      <c r="H383" s="15" t="str">
        <f>IF(COUNTA($A383:$B383,$D383:$G383)=0,"",IF(OR($A383="",$B383="",NOT(AND(ISNUMBER(G383),N(G383)&gt;=18264,N(G383)&lt;=73050))),"n/a",SUMPRODUCT(((Movements!$B$2:$B$1001="Used")+(Movements!$B$2:$B$1001="Transfer"))*(Movements!$E$2:$E$1001=$A383)*(Movements!$C$2:$C$1001=$B383)*(Movements!$A$2:$A$1001&gt;$G383),Movements!$D$2:$D$1001)))</f>
        <v/>
      </c>
      <c r="I383" s="15" t="str">
        <f>IF(COUNTA($A383:$B383,$D383:$G383)=0,"",IF(OR($A383="",$B383="",NOT(AND(ISNUMBER(G383),N(G383)&gt;=18264,N(G383)&lt;=73050))),"n/a",SUMPRODUCT(((Movements!$B$2:$B$1001="Restock")+(Movements!$B$2:$B$1001="Transfer"))*(Movements!$F$2:$F$1001=$A383)*(Movements!$C$2:$C$1001=$B383)*(Movements!$A$2:$A$1001&gt;$G383),Movements!$D$2:$D$1001)))</f>
        <v/>
      </c>
      <c r="J383" s="21" t="str">
        <f>IF(COUNTA($A383:$B383,$D383:$G383)=0,"",IF(OR(NOT(ISNUMBER($H383)),NOT(ISNUMBER($F383))),"n/a",$F383-$H383+$I383))</f>
        <v/>
      </c>
      <c r="K383" s="21" t="str">
        <f>IF(COUNTA($A383:$B383,$D383:$G383)=0,"",IF(OR(NOT(ISNUMBER($J383)),NOT(ISNUMBER($D383)),NOT(ISNUMBER($E383))),"n/a",IF($J383&lt;=$D383,$E383-$J383,0)))</f>
        <v/>
      </c>
      <c r="L383" s="16" t="str">
        <f>IF(COUNTA($A383:$B383,$D383:$G383)=0,"",IF(OR(NOT(ISNUMBER($J383)),NOT(ISNUMBER($D383)),NOT(ISNUMBER($E383))),"n/a",IF($J383&lt;0,"Check count",IF($J383&lt;=$D383,"Reorder",IF($J383&gt;$E383,"Over max","OK")))))</f>
        <v/>
      </c>
      <c r="M383" s="14" t="str">
        <f>IF(COUNTA($A383:$B383,$D383:$G383)=0,"",IF(OR($B383="",SUMPRODUCT(--(Parts!$A$2:$A$201=$B383))=0),"n/a",INDEX(Parts!$C$2:$C$201,SUMPRODUCT(MAX((Parts!$A$2:$A$201=$B383)*(ROW(Parts!$A$2:$A$201)-MIN(ROW(Parts!$A$2:$A$201))+1))))))</f>
        <v/>
      </c>
      <c r="N383" s="14" t="str">
        <f>IF(COUNTA($A383:$B383,$D383:$G383)=0,"",IF(AND(ISNUMBER($J383),ISNUMBER($M383)),$J383*$M383,"n/a"))</f>
        <v/>
      </c>
      <c r="O383" s="16" t="str">
        <f>IF(COUNTA($A383:$B383,$D383:$G383)=0,"",IF(OR($A383="",$B383="",SUMPRODUCT(--(Vans!$A$2:$A$51=$A383))=0,SUMPRODUCT(--(Parts!$A$2:$A$201=$B383))=0),"Check ID",IF(SUMPRODUCT(('Van Stock'!$A$2:$A$501=$A383)*('Van Stock'!$B$2:$B$501=$B383))&gt;1,"Duplicate line",IF(OR(NOT(AND(ISNUMBER(D383),N(D383)&gt;=0,N(D383)&lt;=10000,INT(N(D383))=N(D383))),NOT(AND(ISNUMBER(E383),N(E383)&gt;=0,N(E383)&lt;=10000,INT(N(E383))=N(E383))),N($D383)&gt;N($E383),NOT(AND(ISNUMBER(F383),N(F383)&gt;=0,N(F383)&lt;=100000,INT(N(F383))=N(F383))),NOT(AND(ISNUMBER(G383),N(G383)&gt;=18264,N(G383)&lt;=73050))),"Check inputs",IF(AND(ISNUMBER($J383),N($J383)&lt;0),"Check count","OK")))))</f>
        <v/>
      </c>
      <c r="P383" s="15" t="str">
        <f>IF(COUNTA($A383:$B383,$D383:$G383)=0,"",IF(OR($A383="",$B383="",NOT(AND(ISNUMBER(G383),N(G383)&gt;=18264,N(G383)&lt;=73050))),"n/a",SUMPRODUCT(((Movements!$B$2:$B$1001="Used"))*(Movements!$E$2:$E$1001=$A383)*(Movements!$C$2:$C$1001=$B383)*(Movements!$A$2:$A$1001&gt;$G383),Movements!$D$2:$D$1001)))</f>
        <v/>
      </c>
    </row>
    <row r="384" spans="1:16" x14ac:dyDescent="0.25">
      <c r="A384" s="12"/>
      <c r="B384" s="12"/>
      <c r="C384" s="18" t="str">
        <f>IF(COUNTA($A384:$B384,$D384:$G384)=0,"",IF(OR($B384="",SUMPRODUCT(--(Parts!$A$2:$A$201=$B384))=0),"n/a",INDEX(Parts!$B$2:$B$201,SUMPRODUCT(MAX((Parts!$A$2:$A$201=$B384)*(ROW(Parts!$A$2:$A$201)-MIN(ROW(Parts!$A$2:$A$201))+1))))))</f>
        <v/>
      </c>
      <c r="D384" s="19"/>
      <c r="E384" s="19"/>
      <c r="F384" s="19"/>
      <c r="G384" s="20"/>
      <c r="H384" s="15" t="str">
        <f>IF(COUNTA($A384:$B384,$D384:$G384)=0,"",IF(OR($A384="",$B384="",NOT(AND(ISNUMBER(G384),N(G384)&gt;=18264,N(G384)&lt;=73050))),"n/a",SUMPRODUCT(((Movements!$B$2:$B$1001="Used")+(Movements!$B$2:$B$1001="Transfer"))*(Movements!$E$2:$E$1001=$A384)*(Movements!$C$2:$C$1001=$B384)*(Movements!$A$2:$A$1001&gt;$G384),Movements!$D$2:$D$1001)))</f>
        <v/>
      </c>
      <c r="I384" s="15" t="str">
        <f>IF(COUNTA($A384:$B384,$D384:$G384)=0,"",IF(OR($A384="",$B384="",NOT(AND(ISNUMBER(G384),N(G384)&gt;=18264,N(G384)&lt;=73050))),"n/a",SUMPRODUCT(((Movements!$B$2:$B$1001="Restock")+(Movements!$B$2:$B$1001="Transfer"))*(Movements!$F$2:$F$1001=$A384)*(Movements!$C$2:$C$1001=$B384)*(Movements!$A$2:$A$1001&gt;$G384),Movements!$D$2:$D$1001)))</f>
        <v/>
      </c>
      <c r="J384" s="21" t="str">
        <f>IF(COUNTA($A384:$B384,$D384:$G384)=0,"",IF(OR(NOT(ISNUMBER($H384)),NOT(ISNUMBER($F384))),"n/a",$F384-$H384+$I384))</f>
        <v/>
      </c>
      <c r="K384" s="21" t="str">
        <f>IF(COUNTA($A384:$B384,$D384:$G384)=0,"",IF(OR(NOT(ISNUMBER($J384)),NOT(ISNUMBER($D384)),NOT(ISNUMBER($E384))),"n/a",IF($J384&lt;=$D384,$E384-$J384,0)))</f>
        <v/>
      </c>
      <c r="L384" s="16" t="str">
        <f>IF(COUNTA($A384:$B384,$D384:$G384)=0,"",IF(OR(NOT(ISNUMBER($J384)),NOT(ISNUMBER($D384)),NOT(ISNUMBER($E384))),"n/a",IF($J384&lt;0,"Check count",IF($J384&lt;=$D384,"Reorder",IF($J384&gt;$E384,"Over max","OK")))))</f>
        <v/>
      </c>
      <c r="M384" s="14" t="str">
        <f>IF(COUNTA($A384:$B384,$D384:$G384)=0,"",IF(OR($B384="",SUMPRODUCT(--(Parts!$A$2:$A$201=$B384))=0),"n/a",INDEX(Parts!$C$2:$C$201,SUMPRODUCT(MAX((Parts!$A$2:$A$201=$B384)*(ROW(Parts!$A$2:$A$201)-MIN(ROW(Parts!$A$2:$A$201))+1))))))</f>
        <v/>
      </c>
      <c r="N384" s="14" t="str">
        <f>IF(COUNTA($A384:$B384,$D384:$G384)=0,"",IF(AND(ISNUMBER($J384),ISNUMBER($M384)),$J384*$M384,"n/a"))</f>
        <v/>
      </c>
      <c r="O384" s="16" t="str">
        <f>IF(COUNTA($A384:$B384,$D384:$G384)=0,"",IF(OR($A384="",$B384="",SUMPRODUCT(--(Vans!$A$2:$A$51=$A384))=0,SUMPRODUCT(--(Parts!$A$2:$A$201=$B384))=0),"Check ID",IF(SUMPRODUCT(('Van Stock'!$A$2:$A$501=$A384)*('Van Stock'!$B$2:$B$501=$B384))&gt;1,"Duplicate line",IF(OR(NOT(AND(ISNUMBER(D384),N(D384)&gt;=0,N(D384)&lt;=10000,INT(N(D384))=N(D384))),NOT(AND(ISNUMBER(E384),N(E384)&gt;=0,N(E384)&lt;=10000,INT(N(E384))=N(E384))),N($D384)&gt;N($E384),NOT(AND(ISNUMBER(F384),N(F384)&gt;=0,N(F384)&lt;=100000,INT(N(F384))=N(F384))),NOT(AND(ISNUMBER(G384),N(G384)&gt;=18264,N(G384)&lt;=73050))),"Check inputs",IF(AND(ISNUMBER($J384),N($J384)&lt;0),"Check count","OK")))))</f>
        <v/>
      </c>
      <c r="P384" s="15" t="str">
        <f>IF(COUNTA($A384:$B384,$D384:$G384)=0,"",IF(OR($A384="",$B384="",NOT(AND(ISNUMBER(G384),N(G384)&gt;=18264,N(G384)&lt;=73050))),"n/a",SUMPRODUCT(((Movements!$B$2:$B$1001="Used"))*(Movements!$E$2:$E$1001=$A384)*(Movements!$C$2:$C$1001=$B384)*(Movements!$A$2:$A$1001&gt;$G384),Movements!$D$2:$D$1001)))</f>
        <v/>
      </c>
    </row>
    <row r="385" spans="1:16" x14ac:dyDescent="0.25">
      <c r="A385" s="12"/>
      <c r="B385" s="12"/>
      <c r="C385" s="18" t="str">
        <f>IF(COUNTA($A385:$B385,$D385:$G385)=0,"",IF(OR($B385="",SUMPRODUCT(--(Parts!$A$2:$A$201=$B385))=0),"n/a",INDEX(Parts!$B$2:$B$201,SUMPRODUCT(MAX((Parts!$A$2:$A$201=$B385)*(ROW(Parts!$A$2:$A$201)-MIN(ROW(Parts!$A$2:$A$201))+1))))))</f>
        <v/>
      </c>
      <c r="D385" s="19"/>
      <c r="E385" s="19"/>
      <c r="F385" s="19"/>
      <c r="G385" s="20"/>
      <c r="H385" s="15" t="str">
        <f>IF(COUNTA($A385:$B385,$D385:$G385)=0,"",IF(OR($A385="",$B385="",NOT(AND(ISNUMBER(G385),N(G385)&gt;=18264,N(G385)&lt;=73050))),"n/a",SUMPRODUCT(((Movements!$B$2:$B$1001="Used")+(Movements!$B$2:$B$1001="Transfer"))*(Movements!$E$2:$E$1001=$A385)*(Movements!$C$2:$C$1001=$B385)*(Movements!$A$2:$A$1001&gt;$G385),Movements!$D$2:$D$1001)))</f>
        <v/>
      </c>
      <c r="I385" s="15" t="str">
        <f>IF(COUNTA($A385:$B385,$D385:$G385)=0,"",IF(OR($A385="",$B385="",NOT(AND(ISNUMBER(G385),N(G385)&gt;=18264,N(G385)&lt;=73050))),"n/a",SUMPRODUCT(((Movements!$B$2:$B$1001="Restock")+(Movements!$B$2:$B$1001="Transfer"))*(Movements!$F$2:$F$1001=$A385)*(Movements!$C$2:$C$1001=$B385)*(Movements!$A$2:$A$1001&gt;$G385),Movements!$D$2:$D$1001)))</f>
        <v/>
      </c>
      <c r="J385" s="21" t="str">
        <f>IF(COUNTA($A385:$B385,$D385:$G385)=0,"",IF(OR(NOT(ISNUMBER($H385)),NOT(ISNUMBER($F385))),"n/a",$F385-$H385+$I385))</f>
        <v/>
      </c>
      <c r="K385" s="21" t="str">
        <f>IF(COUNTA($A385:$B385,$D385:$G385)=0,"",IF(OR(NOT(ISNUMBER($J385)),NOT(ISNUMBER($D385)),NOT(ISNUMBER($E385))),"n/a",IF($J385&lt;=$D385,$E385-$J385,0)))</f>
        <v/>
      </c>
      <c r="L385" s="16" t="str">
        <f>IF(COUNTA($A385:$B385,$D385:$G385)=0,"",IF(OR(NOT(ISNUMBER($J385)),NOT(ISNUMBER($D385)),NOT(ISNUMBER($E385))),"n/a",IF($J385&lt;0,"Check count",IF($J385&lt;=$D385,"Reorder",IF($J385&gt;$E385,"Over max","OK")))))</f>
        <v/>
      </c>
      <c r="M385" s="14" t="str">
        <f>IF(COUNTA($A385:$B385,$D385:$G385)=0,"",IF(OR($B385="",SUMPRODUCT(--(Parts!$A$2:$A$201=$B385))=0),"n/a",INDEX(Parts!$C$2:$C$201,SUMPRODUCT(MAX((Parts!$A$2:$A$201=$B385)*(ROW(Parts!$A$2:$A$201)-MIN(ROW(Parts!$A$2:$A$201))+1))))))</f>
        <v/>
      </c>
      <c r="N385" s="14" t="str">
        <f>IF(COUNTA($A385:$B385,$D385:$G385)=0,"",IF(AND(ISNUMBER($J385),ISNUMBER($M385)),$J385*$M385,"n/a"))</f>
        <v/>
      </c>
      <c r="O385" s="16" t="str">
        <f>IF(COUNTA($A385:$B385,$D385:$G385)=0,"",IF(OR($A385="",$B385="",SUMPRODUCT(--(Vans!$A$2:$A$51=$A385))=0,SUMPRODUCT(--(Parts!$A$2:$A$201=$B385))=0),"Check ID",IF(SUMPRODUCT(('Van Stock'!$A$2:$A$501=$A385)*('Van Stock'!$B$2:$B$501=$B385))&gt;1,"Duplicate line",IF(OR(NOT(AND(ISNUMBER(D385),N(D385)&gt;=0,N(D385)&lt;=10000,INT(N(D385))=N(D385))),NOT(AND(ISNUMBER(E385),N(E385)&gt;=0,N(E385)&lt;=10000,INT(N(E385))=N(E385))),N($D385)&gt;N($E385),NOT(AND(ISNUMBER(F385),N(F385)&gt;=0,N(F385)&lt;=100000,INT(N(F385))=N(F385))),NOT(AND(ISNUMBER(G385),N(G385)&gt;=18264,N(G385)&lt;=73050))),"Check inputs",IF(AND(ISNUMBER($J385),N($J385)&lt;0),"Check count","OK")))))</f>
        <v/>
      </c>
      <c r="P385" s="15" t="str">
        <f>IF(COUNTA($A385:$B385,$D385:$G385)=0,"",IF(OR($A385="",$B385="",NOT(AND(ISNUMBER(G385),N(G385)&gt;=18264,N(G385)&lt;=73050))),"n/a",SUMPRODUCT(((Movements!$B$2:$B$1001="Used"))*(Movements!$E$2:$E$1001=$A385)*(Movements!$C$2:$C$1001=$B385)*(Movements!$A$2:$A$1001&gt;$G385),Movements!$D$2:$D$1001)))</f>
        <v/>
      </c>
    </row>
    <row r="386" spans="1:16" x14ac:dyDescent="0.25">
      <c r="A386" s="12"/>
      <c r="B386" s="12"/>
      <c r="C386" s="18" t="str">
        <f>IF(COUNTA($A386:$B386,$D386:$G386)=0,"",IF(OR($B386="",SUMPRODUCT(--(Parts!$A$2:$A$201=$B386))=0),"n/a",INDEX(Parts!$B$2:$B$201,SUMPRODUCT(MAX((Parts!$A$2:$A$201=$B386)*(ROW(Parts!$A$2:$A$201)-MIN(ROW(Parts!$A$2:$A$201))+1))))))</f>
        <v/>
      </c>
      <c r="D386" s="19"/>
      <c r="E386" s="19"/>
      <c r="F386" s="19"/>
      <c r="G386" s="20"/>
      <c r="H386" s="15" t="str">
        <f>IF(COUNTA($A386:$B386,$D386:$G386)=0,"",IF(OR($A386="",$B386="",NOT(AND(ISNUMBER(G386),N(G386)&gt;=18264,N(G386)&lt;=73050))),"n/a",SUMPRODUCT(((Movements!$B$2:$B$1001="Used")+(Movements!$B$2:$B$1001="Transfer"))*(Movements!$E$2:$E$1001=$A386)*(Movements!$C$2:$C$1001=$B386)*(Movements!$A$2:$A$1001&gt;$G386),Movements!$D$2:$D$1001)))</f>
        <v/>
      </c>
      <c r="I386" s="15" t="str">
        <f>IF(COUNTA($A386:$B386,$D386:$G386)=0,"",IF(OR($A386="",$B386="",NOT(AND(ISNUMBER(G386),N(G386)&gt;=18264,N(G386)&lt;=73050))),"n/a",SUMPRODUCT(((Movements!$B$2:$B$1001="Restock")+(Movements!$B$2:$B$1001="Transfer"))*(Movements!$F$2:$F$1001=$A386)*(Movements!$C$2:$C$1001=$B386)*(Movements!$A$2:$A$1001&gt;$G386),Movements!$D$2:$D$1001)))</f>
        <v/>
      </c>
      <c r="J386" s="21" t="str">
        <f>IF(COUNTA($A386:$B386,$D386:$G386)=0,"",IF(OR(NOT(ISNUMBER($H386)),NOT(ISNUMBER($F386))),"n/a",$F386-$H386+$I386))</f>
        <v/>
      </c>
      <c r="K386" s="21" t="str">
        <f>IF(COUNTA($A386:$B386,$D386:$G386)=0,"",IF(OR(NOT(ISNUMBER($J386)),NOT(ISNUMBER($D386)),NOT(ISNUMBER($E386))),"n/a",IF($J386&lt;=$D386,$E386-$J386,0)))</f>
        <v/>
      </c>
      <c r="L386" s="16" t="str">
        <f>IF(COUNTA($A386:$B386,$D386:$G386)=0,"",IF(OR(NOT(ISNUMBER($J386)),NOT(ISNUMBER($D386)),NOT(ISNUMBER($E386))),"n/a",IF($J386&lt;0,"Check count",IF($J386&lt;=$D386,"Reorder",IF($J386&gt;$E386,"Over max","OK")))))</f>
        <v/>
      </c>
      <c r="M386" s="14" t="str">
        <f>IF(COUNTA($A386:$B386,$D386:$G386)=0,"",IF(OR($B386="",SUMPRODUCT(--(Parts!$A$2:$A$201=$B386))=0),"n/a",INDEX(Parts!$C$2:$C$201,SUMPRODUCT(MAX((Parts!$A$2:$A$201=$B386)*(ROW(Parts!$A$2:$A$201)-MIN(ROW(Parts!$A$2:$A$201))+1))))))</f>
        <v/>
      </c>
      <c r="N386" s="14" t="str">
        <f>IF(COUNTA($A386:$B386,$D386:$G386)=0,"",IF(AND(ISNUMBER($J386),ISNUMBER($M386)),$J386*$M386,"n/a"))</f>
        <v/>
      </c>
      <c r="O386" s="16" t="str">
        <f>IF(COUNTA($A386:$B386,$D386:$G386)=0,"",IF(OR($A386="",$B386="",SUMPRODUCT(--(Vans!$A$2:$A$51=$A386))=0,SUMPRODUCT(--(Parts!$A$2:$A$201=$B386))=0),"Check ID",IF(SUMPRODUCT(('Van Stock'!$A$2:$A$501=$A386)*('Van Stock'!$B$2:$B$501=$B386))&gt;1,"Duplicate line",IF(OR(NOT(AND(ISNUMBER(D386),N(D386)&gt;=0,N(D386)&lt;=10000,INT(N(D386))=N(D386))),NOT(AND(ISNUMBER(E386),N(E386)&gt;=0,N(E386)&lt;=10000,INT(N(E386))=N(E386))),N($D386)&gt;N($E386),NOT(AND(ISNUMBER(F386),N(F386)&gt;=0,N(F386)&lt;=100000,INT(N(F386))=N(F386))),NOT(AND(ISNUMBER(G386),N(G386)&gt;=18264,N(G386)&lt;=73050))),"Check inputs",IF(AND(ISNUMBER($J386),N($J386)&lt;0),"Check count","OK")))))</f>
        <v/>
      </c>
      <c r="P386" s="15" t="str">
        <f>IF(COUNTA($A386:$B386,$D386:$G386)=0,"",IF(OR($A386="",$B386="",NOT(AND(ISNUMBER(G386),N(G386)&gt;=18264,N(G386)&lt;=73050))),"n/a",SUMPRODUCT(((Movements!$B$2:$B$1001="Used"))*(Movements!$E$2:$E$1001=$A386)*(Movements!$C$2:$C$1001=$B386)*(Movements!$A$2:$A$1001&gt;$G386),Movements!$D$2:$D$1001)))</f>
        <v/>
      </c>
    </row>
    <row r="387" spans="1:16" x14ac:dyDescent="0.25">
      <c r="A387" s="12"/>
      <c r="B387" s="12"/>
      <c r="C387" s="18" t="str">
        <f>IF(COUNTA($A387:$B387,$D387:$G387)=0,"",IF(OR($B387="",SUMPRODUCT(--(Parts!$A$2:$A$201=$B387))=0),"n/a",INDEX(Parts!$B$2:$B$201,SUMPRODUCT(MAX((Parts!$A$2:$A$201=$B387)*(ROW(Parts!$A$2:$A$201)-MIN(ROW(Parts!$A$2:$A$201))+1))))))</f>
        <v/>
      </c>
      <c r="D387" s="19"/>
      <c r="E387" s="19"/>
      <c r="F387" s="19"/>
      <c r="G387" s="20"/>
      <c r="H387" s="15" t="str">
        <f>IF(COUNTA($A387:$B387,$D387:$G387)=0,"",IF(OR($A387="",$B387="",NOT(AND(ISNUMBER(G387),N(G387)&gt;=18264,N(G387)&lt;=73050))),"n/a",SUMPRODUCT(((Movements!$B$2:$B$1001="Used")+(Movements!$B$2:$B$1001="Transfer"))*(Movements!$E$2:$E$1001=$A387)*(Movements!$C$2:$C$1001=$B387)*(Movements!$A$2:$A$1001&gt;$G387),Movements!$D$2:$D$1001)))</f>
        <v/>
      </c>
      <c r="I387" s="15" t="str">
        <f>IF(COUNTA($A387:$B387,$D387:$G387)=0,"",IF(OR($A387="",$B387="",NOT(AND(ISNUMBER(G387),N(G387)&gt;=18264,N(G387)&lt;=73050))),"n/a",SUMPRODUCT(((Movements!$B$2:$B$1001="Restock")+(Movements!$B$2:$B$1001="Transfer"))*(Movements!$F$2:$F$1001=$A387)*(Movements!$C$2:$C$1001=$B387)*(Movements!$A$2:$A$1001&gt;$G387),Movements!$D$2:$D$1001)))</f>
        <v/>
      </c>
      <c r="J387" s="21" t="str">
        <f>IF(COUNTA($A387:$B387,$D387:$G387)=0,"",IF(OR(NOT(ISNUMBER($H387)),NOT(ISNUMBER($F387))),"n/a",$F387-$H387+$I387))</f>
        <v/>
      </c>
      <c r="K387" s="21" t="str">
        <f>IF(COUNTA($A387:$B387,$D387:$G387)=0,"",IF(OR(NOT(ISNUMBER($J387)),NOT(ISNUMBER($D387)),NOT(ISNUMBER($E387))),"n/a",IF($J387&lt;=$D387,$E387-$J387,0)))</f>
        <v/>
      </c>
      <c r="L387" s="16" t="str">
        <f>IF(COUNTA($A387:$B387,$D387:$G387)=0,"",IF(OR(NOT(ISNUMBER($J387)),NOT(ISNUMBER($D387)),NOT(ISNUMBER($E387))),"n/a",IF($J387&lt;0,"Check count",IF($J387&lt;=$D387,"Reorder",IF($J387&gt;$E387,"Over max","OK")))))</f>
        <v/>
      </c>
      <c r="M387" s="14" t="str">
        <f>IF(COUNTA($A387:$B387,$D387:$G387)=0,"",IF(OR($B387="",SUMPRODUCT(--(Parts!$A$2:$A$201=$B387))=0),"n/a",INDEX(Parts!$C$2:$C$201,SUMPRODUCT(MAX((Parts!$A$2:$A$201=$B387)*(ROW(Parts!$A$2:$A$201)-MIN(ROW(Parts!$A$2:$A$201))+1))))))</f>
        <v/>
      </c>
      <c r="N387" s="14" t="str">
        <f>IF(COUNTA($A387:$B387,$D387:$G387)=0,"",IF(AND(ISNUMBER($J387),ISNUMBER($M387)),$J387*$M387,"n/a"))</f>
        <v/>
      </c>
      <c r="O387" s="16" t="str">
        <f>IF(COUNTA($A387:$B387,$D387:$G387)=0,"",IF(OR($A387="",$B387="",SUMPRODUCT(--(Vans!$A$2:$A$51=$A387))=0,SUMPRODUCT(--(Parts!$A$2:$A$201=$B387))=0),"Check ID",IF(SUMPRODUCT(('Van Stock'!$A$2:$A$501=$A387)*('Van Stock'!$B$2:$B$501=$B387))&gt;1,"Duplicate line",IF(OR(NOT(AND(ISNUMBER(D387),N(D387)&gt;=0,N(D387)&lt;=10000,INT(N(D387))=N(D387))),NOT(AND(ISNUMBER(E387),N(E387)&gt;=0,N(E387)&lt;=10000,INT(N(E387))=N(E387))),N($D387)&gt;N($E387),NOT(AND(ISNUMBER(F387),N(F387)&gt;=0,N(F387)&lt;=100000,INT(N(F387))=N(F387))),NOT(AND(ISNUMBER(G387),N(G387)&gt;=18264,N(G387)&lt;=73050))),"Check inputs",IF(AND(ISNUMBER($J387),N($J387)&lt;0),"Check count","OK")))))</f>
        <v/>
      </c>
      <c r="P387" s="15" t="str">
        <f>IF(COUNTA($A387:$B387,$D387:$G387)=0,"",IF(OR($A387="",$B387="",NOT(AND(ISNUMBER(G387),N(G387)&gt;=18264,N(G387)&lt;=73050))),"n/a",SUMPRODUCT(((Movements!$B$2:$B$1001="Used"))*(Movements!$E$2:$E$1001=$A387)*(Movements!$C$2:$C$1001=$B387)*(Movements!$A$2:$A$1001&gt;$G387),Movements!$D$2:$D$1001)))</f>
        <v/>
      </c>
    </row>
    <row r="388" spans="1:16" x14ac:dyDescent="0.25">
      <c r="A388" s="12"/>
      <c r="B388" s="12"/>
      <c r="C388" s="18" t="str">
        <f>IF(COUNTA($A388:$B388,$D388:$G388)=0,"",IF(OR($B388="",SUMPRODUCT(--(Parts!$A$2:$A$201=$B388))=0),"n/a",INDEX(Parts!$B$2:$B$201,SUMPRODUCT(MAX((Parts!$A$2:$A$201=$B388)*(ROW(Parts!$A$2:$A$201)-MIN(ROW(Parts!$A$2:$A$201))+1))))))</f>
        <v/>
      </c>
      <c r="D388" s="19"/>
      <c r="E388" s="19"/>
      <c r="F388" s="19"/>
      <c r="G388" s="20"/>
      <c r="H388" s="15" t="str">
        <f>IF(COUNTA($A388:$B388,$D388:$G388)=0,"",IF(OR($A388="",$B388="",NOT(AND(ISNUMBER(G388),N(G388)&gt;=18264,N(G388)&lt;=73050))),"n/a",SUMPRODUCT(((Movements!$B$2:$B$1001="Used")+(Movements!$B$2:$B$1001="Transfer"))*(Movements!$E$2:$E$1001=$A388)*(Movements!$C$2:$C$1001=$B388)*(Movements!$A$2:$A$1001&gt;$G388),Movements!$D$2:$D$1001)))</f>
        <v/>
      </c>
      <c r="I388" s="15" t="str">
        <f>IF(COUNTA($A388:$B388,$D388:$G388)=0,"",IF(OR($A388="",$B388="",NOT(AND(ISNUMBER(G388),N(G388)&gt;=18264,N(G388)&lt;=73050))),"n/a",SUMPRODUCT(((Movements!$B$2:$B$1001="Restock")+(Movements!$B$2:$B$1001="Transfer"))*(Movements!$F$2:$F$1001=$A388)*(Movements!$C$2:$C$1001=$B388)*(Movements!$A$2:$A$1001&gt;$G388),Movements!$D$2:$D$1001)))</f>
        <v/>
      </c>
      <c r="J388" s="21" t="str">
        <f>IF(COUNTA($A388:$B388,$D388:$G388)=0,"",IF(OR(NOT(ISNUMBER($H388)),NOT(ISNUMBER($F388))),"n/a",$F388-$H388+$I388))</f>
        <v/>
      </c>
      <c r="K388" s="21" t="str">
        <f>IF(COUNTA($A388:$B388,$D388:$G388)=0,"",IF(OR(NOT(ISNUMBER($J388)),NOT(ISNUMBER($D388)),NOT(ISNUMBER($E388))),"n/a",IF($J388&lt;=$D388,$E388-$J388,0)))</f>
        <v/>
      </c>
      <c r="L388" s="16" t="str">
        <f>IF(COUNTA($A388:$B388,$D388:$G388)=0,"",IF(OR(NOT(ISNUMBER($J388)),NOT(ISNUMBER($D388)),NOT(ISNUMBER($E388))),"n/a",IF($J388&lt;0,"Check count",IF($J388&lt;=$D388,"Reorder",IF($J388&gt;$E388,"Over max","OK")))))</f>
        <v/>
      </c>
      <c r="M388" s="14" t="str">
        <f>IF(COUNTA($A388:$B388,$D388:$G388)=0,"",IF(OR($B388="",SUMPRODUCT(--(Parts!$A$2:$A$201=$B388))=0),"n/a",INDEX(Parts!$C$2:$C$201,SUMPRODUCT(MAX((Parts!$A$2:$A$201=$B388)*(ROW(Parts!$A$2:$A$201)-MIN(ROW(Parts!$A$2:$A$201))+1))))))</f>
        <v/>
      </c>
      <c r="N388" s="14" t="str">
        <f>IF(COUNTA($A388:$B388,$D388:$G388)=0,"",IF(AND(ISNUMBER($J388),ISNUMBER($M388)),$J388*$M388,"n/a"))</f>
        <v/>
      </c>
      <c r="O388" s="16" t="str">
        <f>IF(COUNTA($A388:$B388,$D388:$G388)=0,"",IF(OR($A388="",$B388="",SUMPRODUCT(--(Vans!$A$2:$A$51=$A388))=0,SUMPRODUCT(--(Parts!$A$2:$A$201=$B388))=0),"Check ID",IF(SUMPRODUCT(('Van Stock'!$A$2:$A$501=$A388)*('Van Stock'!$B$2:$B$501=$B388))&gt;1,"Duplicate line",IF(OR(NOT(AND(ISNUMBER(D388),N(D388)&gt;=0,N(D388)&lt;=10000,INT(N(D388))=N(D388))),NOT(AND(ISNUMBER(E388),N(E388)&gt;=0,N(E388)&lt;=10000,INT(N(E388))=N(E388))),N($D388)&gt;N($E388),NOT(AND(ISNUMBER(F388),N(F388)&gt;=0,N(F388)&lt;=100000,INT(N(F388))=N(F388))),NOT(AND(ISNUMBER(G388),N(G388)&gt;=18264,N(G388)&lt;=73050))),"Check inputs",IF(AND(ISNUMBER($J388),N($J388)&lt;0),"Check count","OK")))))</f>
        <v/>
      </c>
      <c r="P388" s="15" t="str">
        <f>IF(COUNTA($A388:$B388,$D388:$G388)=0,"",IF(OR($A388="",$B388="",NOT(AND(ISNUMBER(G388),N(G388)&gt;=18264,N(G388)&lt;=73050))),"n/a",SUMPRODUCT(((Movements!$B$2:$B$1001="Used"))*(Movements!$E$2:$E$1001=$A388)*(Movements!$C$2:$C$1001=$B388)*(Movements!$A$2:$A$1001&gt;$G388),Movements!$D$2:$D$1001)))</f>
        <v/>
      </c>
    </row>
    <row r="389" spans="1:16" x14ac:dyDescent="0.25">
      <c r="A389" s="12"/>
      <c r="B389" s="12"/>
      <c r="C389" s="18" t="str">
        <f>IF(COUNTA($A389:$B389,$D389:$G389)=0,"",IF(OR($B389="",SUMPRODUCT(--(Parts!$A$2:$A$201=$B389))=0),"n/a",INDEX(Parts!$B$2:$B$201,SUMPRODUCT(MAX((Parts!$A$2:$A$201=$B389)*(ROW(Parts!$A$2:$A$201)-MIN(ROW(Parts!$A$2:$A$201))+1))))))</f>
        <v/>
      </c>
      <c r="D389" s="19"/>
      <c r="E389" s="19"/>
      <c r="F389" s="19"/>
      <c r="G389" s="20"/>
      <c r="H389" s="15" t="str">
        <f>IF(COUNTA($A389:$B389,$D389:$G389)=0,"",IF(OR($A389="",$B389="",NOT(AND(ISNUMBER(G389),N(G389)&gt;=18264,N(G389)&lt;=73050))),"n/a",SUMPRODUCT(((Movements!$B$2:$B$1001="Used")+(Movements!$B$2:$B$1001="Transfer"))*(Movements!$E$2:$E$1001=$A389)*(Movements!$C$2:$C$1001=$B389)*(Movements!$A$2:$A$1001&gt;$G389),Movements!$D$2:$D$1001)))</f>
        <v/>
      </c>
      <c r="I389" s="15" t="str">
        <f>IF(COUNTA($A389:$B389,$D389:$G389)=0,"",IF(OR($A389="",$B389="",NOT(AND(ISNUMBER(G389),N(G389)&gt;=18264,N(G389)&lt;=73050))),"n/a",SUMPRODUCT(((Movements!$B$2:$B$1001="Restock")+(Movements!$B$2:$B$1001="Transfer"))*(Movements!$F$2:$F$1001=$A389)*(Movements!$C$2:$C$1001=$B389)*(Movements!$A$2:$A$1001&gt;$G389),Movements!$D$2:$D$1001)))</f>
        <v/>
      </c>
      <c r="J389" s="21" t="str">
        <f>IF(COUNTA($A389:$B389,$D389:$G389)=0,"",IF(OR(NOT(ISNUMBER($H389)),NOT(ISNUMBER($F389))),"n/a",$F389-$H389+$I389))</f>
        <v/>
      </c>
      <c r="K389" s="21" t="str">
        <f>IF(COUNTA($A389:$B389,$D389:$G389)=0,"",IF(OR(NOT(ISNUMBER($J389)),NOT(ISNUMBER($D389)),NOT(ISNUMBER($E389))),"n/a",IF($J389&lt;=$D389,$E389-$J389,0)))</f>
        <v/>
      </c>
      <c r="L389" s="16" t="str">
        <f>IF(COUNTA($A389:$B389,$D389:$G389)=0,"",IF(OR(NOT(ISNUMBER($J389)),NOT(ISNUMBER($D389)),NOT(ISNUMBER($E389))),"n/a",IF($J389&lt;0,"Check count",IF($J389&lt;=$D389,"Reorder",IF($J389&gt;$E389,"Over max","OK")))))</f>
        <v/>
      </c>
      <c r="M389" s="14" t="str">
        <f>IF(COUNTA($A389:$B389,$D389:$G389)=0,"",IF(OR($B389="",SUMPRODUCT(--(Parts!$A$2:$A$201=$B389))=0),"n/a",INDEX(Parts!$C$2:$C$201,SUMPRODUCT(MAX((Parts!$A$2:$A$201=$B389)*(ROW(Parts!$A$2:$A$201)-MIN(ROW(Parts!$A$2:$A$201))+1))))))</f>
        <v/>
      </c>
      <c r="N389" s="14" t="str">
        <f>IF(COUNTA($A389:$B389,$D389:$G389)=0,"",IF(AND(ISNUMBER($J389),ISNUMBER($M389)),$J389*$M389,"n/a"))</f>
        <v/>
      </c>
      <c r="O389" s="16" t="str">
        <f>IF(COUNTA($A389:$B389,$D389:$G389)=0,"",IF(OR($A389="",$B389="",SUMPRODUCT(--(Vans!$A$2:$A$51=$A389))=0,SUMPRODUCT(--(Parts!$A$2:$A$201=$B389))=0),"Check ID",IF(SUMPRODUCT(('Van Stock'!$A$2:$A$501=$A389)*('Van Stock'!$B$2:$B$501=$B389))&gt;1,"Duplicate line",IF(OR(NOT(AND(ISNUMBER(D389),N(D389)&gt;=0,N(D389)&lt;=10000,INT(N(D389))=N(D389))),NOT(AND(ISNUMBER(E389),N(E389)&gt;=0,N(E389)&lt;=10000,INT(N(E389))=N(E389))),N($D389)&gt;N($E389),NOT(AND(ISNUMBER(F389),N(F389)&gt;=0,N(F389)&lt;=100000,INT(N(F389))=N(F389))),NOT(AND(ISNUMBER(G389),N(G389)&gt;=18264,N(G389)&lt;=73050))),"Check inputs",IF(AND(ISNUMBER($J389),N($J389)&lt;0),"Check count","OK")))))</f>
        <v/>
      </c>
      <c r="P389" s="15" t="str">
        <f>IF(COUNTA($A389:$B389,$D389:$G389)=0,"",IF(OR($A389="",$B389="",NOT(AND(ISNUMBER(G389),N(G389)&gt;=18264,N(G389)&lt;=73050))),"n/a",SUMPRODUCT(((Movements!$B$2:$B$1001="Used"))*(Movements!$E$2:$E$1001=$A389)*(Movements!$C$2:$C$1001=$B389)*(Movements!$A$2:$A$1001&gt;$G389),Movements!$D$2:$D$1001)))</f>
        <v/>
      </c>
    </row>
    <row r="390" spans="1:16" x14ac:dyDescent="0.25">
      <c r="A390" s="12"/>
      <c r="B390" s="12"/>
      <c r="C390" s="18" t="str">
        <f>IF(COUNTA($A390:$B390,$D390:$G390)=0,"",IF(OR($B390="",SUMPRODUCT(--(Parts!$A$2:$A$201=$B390))=0),"n/a",INDEX(Parts!$B$2:$B$201,SUMPRODUCT(MAX((Parts!$A$2:$A$201=$B390)*(ROW(Parts!$A$2:$A$201)-MIN(ROW(Parts!$A$2:$A$201))+1))))))</f>
        <v/>
      </c>
      <c r="D390" s="19"/>
      <c r="E390" s="19"/>
      <c r="F390" s="19"/>
      <c r="G390" s="20"/>
      <c r="H390" s="15" t="str">
        <f>IF(COUNTA($A390:$B390,$D390:$G390)=0,"",IF(OR($A390="",$B390="",NOT(AND(ISNUMBER(G390),N(G390)&gt;=18264,N(G390)&lt;=73050))),"n/a",SUMPRODUCT(((Movements!$B$2:$B$1001="Used")+(Movements!$B$2:$B$1001="Transfer"))*(Movements!$E$2:$E$1001=$A390)*(Movements!$C$2:$C$1001=$B390)*(Movements!$A$2:$A$1001&gt;$G390),Movements!$D$2:$D$1001)))</f>
        <v/>
      </c>
      <c r="I390" s="15" t="str">
        <f>IF(COUNTA($A390:$B390,$D390:$G390)=0,"",IF(OR($A390="",$B390="",NOT(AND(ISNUMBER(G390),N(G390)&gt;=18264,N(G390)&lt;=73050))),"n/a",SUMPRODUCT(((Movements!$B$2:$B$1001="Restock")+(Movements!$B$2:$B$1001="Transfer"))*(Movements!$F$2:$F$1001=$A390)*(Movements!$C$2:$C$1001=$B390)*(Movements!$A$2:$A$1001&gt;$G390),Movements!$D$2:$D$1001)))</f>
        <v/>
      </c>
      <c r="J390" s="21" t="str">
        <f>IF(COUNTA($A390:$B390,$D390:$G390)=0,"",IF(OR(NOT(ISNUMBER($H390)),NOT(ISNUMBER($F390))),"n/a",$F390-$H390+$I390))</f>
        <v/>
      </c>
      <c r="K390" s="21" t="str">
        <f>IF(COUNTA($A390:$B390,$D390:$G390)=0,"",IF(OR(NOT(ISNUMBER($J390)),NOT(ISNUMBER($D390)),NOT(ISNUMBER($E390))),"n/a",IF($J390&lt;=$D390,$E390-$J390,0)))</f>
        <v/>
      </c>
      <c r="L390" s="16" t="str">
        <f>IF(COUNTA($A390:$B390,$D390:$G390)=0,"",IF(OR(NOT(ISNUMBER($J390)),NOT(ISNUMBER($D390)),NOT(ISNUMBER($E390))),"n/a",IF($J390&lt;0,"Check count",IF($J390&lt;=$D390,"Reorder",IF($J390&gt;$E390,"Over max","OK")))))</f>
        <v/>
      </c>
      <c r="M390" s="14" t="str">
        <f>IF(COUNTA($A390:$B390,$D390:$G390)=0,"",IF(OR($B390="",SUMPRODUCT(--(Parts!$A$2:$A$201=$B390))=0),"n/a",INDEX(Parts!$C$2:$C$201,SUMPRODUCT(MAX((Parts!$A$2:$A$201=$B390)*(ROW(Parts!$A$2:$A$201)-MIN(ROW(Parts!$A$2:$A$201))+1))))))</f>
        <v/>
      </c>
      <c r="N390" s="14" t="str">
        <f>IF(COUNTA($A390:$B390,$D390:$G390)=0,"",IF(AND(ISNUMBER($J390),ISNUMBER($M390)),$J390*$M390,"n/a"))</f>
        <v/>
      </c>
      <c r="O390" s="16" t="str">
        <f>IF(COUNTA($A390:$B390,$D390:$G390)=0,"",IF(OR($A390="",$B390="",SUMPRODUCT(--(Vans!$A$2:$A$51=$A390))=0,SUMPRODUCT(--(Parts!$A$2:$A$201=$B390))=0),"Check ID",IF(SUMPRODUCT(('Van Stock'!$A$2:$A$501=$A390)*('Van Stock'!$B$2:$B$501=$B390))&gt;1,"Duplicate line",IF(OR(NOT(AND(ISNUMBER(D390),N(D390)&gt;=0,N(D390)&lt;=10000,INT(N(D390))=N(D390))),NOT(AND(ISNUMBER(E390),N(E390)&gt;=0,N(E390)&lt;=10000,INT(N(E390))=N(E390))),N($D390)&gt;N($E390),NOT(AND(ISNUMBER(F390),N(F390)&gt;=0,N(F390)&lt;=100000,INT(N(F390))=N(F390))),NOT(AND(ISNUMBER(G390),N(G390)&gt;=18264,N(G390)&lt;=73050))),"Check inputs",IF(AND(ISNUMBER($J390),N($J390)&lt;0),"Check count","OK")))))</f>
        <v/>
      </c>
      <c r="P390" s="15" t="str">
        <f>IF(COUNTA($A390:$B390,$D390:$G390)=0,"",IF(OR($A390="",$B390="",NOT(AND(ISNUMBER(G390),N(G390)&gt;=18264,N(G390)&lt;=73050))),"n/a",SUMPRODUCT(((Movements!$B$2:$B$1001="Used"))*(Movements!$E$2:$E$1001=$A390)*(Movements!$C$2:$C$1001=$B390)*(Movements!$A$2:$A$1001&gt;$G390),Movements!$D$2:$D$1001)))</f>
        <v/>
      </c>
    </row>
    <row r="391" spans="1:16" x14ac:dyDescent="0.25">
      <c r="A391" s="12"/>
      <c r="B391" s="12"/>
      <c r="C391" s="18" t="str">
        <f>IF(COUNTA($A391:$B391,$D391:$G391)=0,"",IF(OR($B391="",SUMPRODUCT(--(Parts!$A$2:$A$201=$B391))=0),"n/a",INDEX(Parts!$B$2:$B$201,SUMPRODUCT(MAX((Parts!$A$2:$A$201=$B391)*(ROW(Parts!$A$2:$A$201)-MIN(ROW(Parts!$A$2:$A$201))+1))))))</f>
        <v/>
      </c>
      <c r="D391" s="19"/>
      <c r="E391" s="19"/>
      <c r="F391" s="19"/>
      <c r="G391" s="20"/>
      <c r="H391" s="15" t="str">
        <f>IF(COUNTA($A391:$B391,$D391:$G391)=0,"",IF(OR($A391="",$B391="",NOT(AND(ISNUMBER(G391),N(G391)&gt;=18264,N(G391)&lt;=73050))),"n/a",SUMPRODUCT(((Movements!$B$2:$B$1001="Used")+(Movements!$B$2:$B$1001="Transfer"))*(Movements!$E$2:$E$1001=$A391)*(Movements!$C$2:$C$1001=$B391)*(Movements!$A$2:$A$1001&gt;$G391),Movements!$D$2:$D$1001)))</f>
        <v/>
      </c>
      <c r="I391" s="15" t="str">
        <f>IF(COUNTA($A391:$B391,$D391:$G391)=0,"",IF(OR($A391="",$B391="",NOT(AND(ISNUMBER(G391),N(G391)&gt;=18264,N(G391)&lt;=73050))),"n/a",SUMPRODUCT(((Movements!$B$2:$B$1001="Restock")+(Movements!$B$2:$B$1001="Transfer"))*(Movements!$F$2:$F$1001=$A391)*(Movements!$C$2:$C$1001=$B391)*(Movements!$A$2:$A$1001&gt;$G391),Movements!$D$2:$D$1001)))</f>
        <v/>
      </c>
      <c r="J391" s="21" t="str">
        <f>IF(COUNTA($A391:$B391,$D391:$G391)=0,"",IF(OR(NOT(ISNUMBER($H391)),NOT(ISNUMBER($F391))),"n/a",$F391-$H391+$I391))</f>
        <v/>
      </c>
      <c r="K391" s="21" t="str">
        <f>IF(COUNTA($A391:$B391,$D391:$G391)=0,"",IF(OR(NOT(ISNUMBER($J391)),NOT(ISNUMBER($D391)),NOT(ISNUMBER($E391))),"n/a",IF($J391&lt;=$D391,$E391-$J391,0)))</f>
        <v/>
      </c>
      <c r="L391" s="16" t="str">
        <f>IF(COUNTA($A391:$B391,$D391:$G391)=0,"",IF(OR(NOT(ISNUMBER($J391)),NOT(ISNUMBER($D391)),NOT(ISNUMBER($E391))),"n/a",IF($J391&lt;0,"Check count",IF($J391&lt;=$D391,"Reorder",IF($J391&gt;$E391,"Over max","OK")))))</f>
        <v/>
      </c>
      <c r="M391" s="14" t="str">
        <f>IF(COUNTA($A391:$B391,$D391:$G391)=0,"",IF(OR($B391="",SUMPRODUCT(--(Parts!$A$2:$A$201=$B391))=0),"n/a",INDEX(Parts!$C$2:$C$201,SUMPRODUCT(MAX((Parts!$A$2:$A$201=$B391)*(ROW(Parts!$A$2:$A$201)-MIN(ROW(Parts!$A$2:$A$201))+1))))))</f>
        <v/>
      </c>
      <c r="N391" s="14" t="str">
        <f>IF(COUNTA($A391:$B391,$D391:$G391)=0,"",IF(AND(ISNUMBER($J391),ISNUMBER($M391)),$J391*$M391,"n/a"))</f>
        <v/>
      </c>
      <c r="O391" s="16" t="str">
        <f>IF(COUNTA($A391:$B391,$D391:$G391)=0,"",IF(OR($A391="",$B391="",SUMPRODUCT(--(Vans!$A$2:$A$51=$A391))=0,SUMPRODUCT(--(Parts!$A$2:$A$201=$B391))=0),"Check ID",IF(SUMPRODUCT(('Van Stock'!$A$2:$A$501=$A391)*('Van Stock'!$B$2:$B$501=$B391))&gt;1,"Duplicate line",IF(OR(NOT(AND(ISNUMBER(D391),N(D391)&gt;=0,N(D391)&lt;=10000,INT(N(D391))=N(D391))),NOT(AND(ISNUMBER(E391),N(E391)&gt;=0,N(E391)&lt;=10000,INT(N(E391))=N(E391))),N($D391)&gt;N($E391),NOT(AND(ISNUMBER(F391),N(F391)&gt;=0,N(F391)&lt;=100000,INT(N(F391))=N(F391))),NOT(AND(ISNUMBER(G391),N(G391)&gt;=18264,N(G391)&lt;=73050))),"Check inputs",IF(AND(ISNUMBER($J391),N($J391)&lt;0),"Check count","OK")))))</f>
        <v/>
      </c>
      <c r="P391" s="15" t="str">
        <f>IF(COUNTA($A391:$B391,$D391:$G391)=0,"",IF(OR($A391="",$B391="",NOT(AND(ISNUMBER(G391),N(G391)&gt;=18264,N(G391)&lt;=73050))),"n/a",SUMPRODUCT(((Movements!$B$2:$B$1001="Used"))*(Movements!$E$2:$E$1001=$A391)*(Movements!$C$2:$C$1001=$B391)*(Movements!$A$2:$A$1001&gt;$G391),Movements!$D$2:$D$1001)))</f>
        <v/>
      </c>
    </row>
    <row r="392" spans="1:16" x14ac:dyDescent="0.25">
      <c r="A392" s="12"/>
      <c r="B392" s="12"/>
      <c r="C392" s="18" t="str">
        <f>IF(COUNTA($A392:$B392,$D392:$G392)=0,"",IF(OR($B392="",SUMPRODUCT(--(Parts!$A$2:$A$201=$B392))=0),"n/a",INDEX(Parts!$B$2:$B$201,SUMPRODUCT(MAX((Parts!$A$2:$A$201=$B392)*(ROW(Parts!$A$2:$A$201)-MIN(ROW(Parts!$A$2:$A$201))+1))))))</f>
        <v/>
      </c>
      <c r="D392" s="19"/>
      <c r="E392" s="19"/>
      <c r="F392" s="19"/>
      <c r="G392" s="20"/>
      <c r="H392" s="15" t="str">
        <f>IF(COUNTA($A392:$B392,$D392:$G392)=0,"",IF(OR($A392="",$B392="",NOT(AND(ISNUMBER(G392),N(G392)&gt;=18264,N(G392)&lt;=73050))),"n/a",SUMPRODUCT(((Movements!$B$2:$B$1001="Used")+(Movements!$B$2:$B$1001="Transfer"))*(Movements!$E$2:$E$1001=$A392)*(Movements!$C$2:$C$1001=$B392)*(Movements!$A$2:$A$1001&gt;$G392),Movements!$D$2:$D$1001)))</f>
        <v/>
      </c>
      <c r="I392" s="15" t="str">
        <f>IF(COUNTA($A392:$B392,$D392:$G392)=0,"",IF(OR($A392="",$B392="",NOT(AND(ISNUMBER(G392),N(G392)&gt;=18264,N(G392)&lt;=73050))),"n/a",SUMPRODUCT(((Movements!$B$2:$B$1001="Restock")+(Movements!$B$2:$B$1001="Transfer"))*(Movements!$F$2:$F$1001=$A392)*(Movements!$C$2:$C$1001=$B392)*(Movements!$A$2:$A$1001&gt;$G392),Movements!$D$2:$D$1001)))</f>
        <v/>
      </c>
      <c r="J392" s="21" t="str">
        <f>IF(COUNTA($A392:$B392,$D392:$G392)=0,"",IF(OR(NOT(ISNUMBER($H392)),NOT(ISNUMBER($F392))),"n/a",$F392-$H392+$I392))</f>
        <v/>
      </c>
      <c r="K392" s="21" t="str">
        <f>IF(COUNTA($A392:$B392,$D392:$G392)=0,"",IF(OR(NOT(ISNUMBER($J392)),NOT(ISNUMBER($D392)),NOT(ISNUMBER($E392))),"n/a",IF($J392&lt;=$D392,$E392-$J392,0)))</f>
        <v/>
      </c>
      <c r="L392" s="16" t="str">
        <f>IF(COUNTA($A392:$B392,$D392:$G392)=0,"",IF(OR(NOT(ISNUMBER($J392)),NOT(ISNUMBER($D392)),NOT(ISNUMBER($E392))),"n/a",IF($J392&lt;0,"Check count",IF($J392&lt;=$D392,"Reorder",IF($J392&gt;$E392,"Over max","OK")))))</f>
        <v/>
      </c>
      <c r="M392" s="14" t="str">
        <f>IF(COUNTA($A392:$B392,$D392:$G392)=0,"",IF(OR($B392="",SUMPRODUCT(--(Parts!$A$2:$A$201=$B392))=0),"n/a",INDEX(Parts!$C$2:$C$201,SUMPRODUCT(MAX((Parts!$A$2:$A$201=$B392)*(ROW(Parts!$A$2:$A$201)-MIN(ROW(Parts!$A$2:$A$201))+1))))))</f>
        <v/>
      </c>
      <c r="N392" s="14" t="str">
        <f>IF(COUNTA($A392:$B392,$D392:$G392)=0,"",IF(AND(ISNUMBER($J392),ISNUMBER($M392)),$J392*$M392,"n/a"))</f>
        <v/>
      </c>
      <c r="O392" s="16" t="str">
        <f>IF(COUNTA($A392:$B392,$D392:$G392)=0,"",IF(OR($A392="",$B392="",SUMPRODUCT(--(Vans!$A$2:$A$51=$A392))=0,SUMPRODUCT(--(Parts!$A$2:$A$201=$B392))=0),"Check ID",IF(SUMPRODUCT(('Van Stock'!$A$2:$A$501=$A392)*('Van Stock'!$B$2:$B$501=$B392))&gt;1,"Duplicate line",IF(OR(NOT(AND(ISNUMBER(D392),N(D392)&gt;=0,N(D392)&lt;=10000,INT(N(D392))=N(D392))),NOT(AND(ISNUMBER(E392),N(E392)&gt;=0,N(E392)&lt;=10000,INT(N(E392))=N(E392))),N($D392)&gt;N($E392),NOT(AND(ISNUMBER(F392),N(F392)&gt;=0,N(F392)&lt;=100000,INT(N(F392))=N(F392))),NOT(AND(ISNUMBER(G392),N(G392)&gt;=18264,N(G392)&lt;=73050))),"Check inputs",IF(AND(ISNUMBER($J392),N($J392)&lt;0),"Check count","OK")))))</f>
        <v/>
      </c>
      <c r="P392" s="15" t="str">
        <f>IF(COUNTA($A392:$B392,$D392:$G392)=0,"",IF(OR($A392="",$B392="",NOT(AND(ISNUMBER(G392),N(G392)&gt;=18264,N(G392)&lt;=73050))),"n/a",SUMPRODUCT(((Movements!$B$2:$B$1001="Used"))*(Movements!$E$2:$E$1001=$A392)*(Movements!$C$2:$C$1001=$B392)*(Movements!$A$2:$A$1001&gt;$G392),Movements!$D$2:$D$1001)))</f>
        <v/>
      </c>
    </row>
    <row r="393" spans="1:16" x14ac:dyDescent="0.25">
      <c r="A393" s="12"/>
      <c r="B393" s="12"/>
      <c r="C393" s="18" t="str">
        <f>IF(COUNTA($A393:$B393,$D393:$G393)=0,"",IF(OR($B393="",SUMPRODUCT(--(Parts!$A$2:$A$201=$B393))=0),"n/a",INDEX(Parts!$B$2:$B$201,SUMPRODUCT(MAX((Parts!$A$2:$A$201=$B393)*(ROW(Parts!$A$2:$A$201)-MIN(ROW(Parts!$A$2:$A$201))+1))))))</f>
        <v/>
      </c>
      <c r="D393" s="19"/>
      <c r="E393" s="19"/>
      <c r="F393" s="19"/>
      <c r="G393" s="20"/>
      <c r="H393" s="15" t="str">
        <f>IF(COUNTA($A393:$B393,$D393:$G393)=0,"",IF(OR($A393="",$B393="",NOT(AND(ISNUMBER(G393),N(G393)&gt;=18264,N(G393)&lt;=73050))),"n/a",SUMPRODUCT(((Movements!$B$2:$B$1001="Used")+(Movements!$B$2:$B$1001="Transfer"))*(Movements!$E$2:$E$1001=$A393)*(Movements!$C$2:$C$1001=$B393)*(Movements!$A$2:$A$1001&gt;$G393),Movements!$D$2:$D$1001)))</f>
        <v/>
      </c>
      <c r="I393" s="15" t="str">
        <f>IF(COUNTA($A393:$B393,$D393:$G393)=0,"",IF(OR($A393="",$B393="",NOT(AND(ISNUMBER(G393),N(G393)&gt;=18264,N(G393)&lt;=73050))),"n/a",SUMPRODUCT(((Movements!$B$2:$B$1001="Restock")+(Movements!$B$2:$B$1001="Transfer"))*(Movements!$F$2:$F$1001=$A393)*(Movements!$C$2:$C$1001=$B393)*(Movements!$A$2:$A$1001&gt;$G393),Movements!$D$2:$D$1001)))</f>
        <v/>
      </c>
      <c r="J393" s="21" t="str">
        <f>IF(COUNTA($A393:$B393,$D393:$G393)=0,"",IF(OR(NOT(ISNUMBER($H393)),NOT(ISNUMBER($F393))),"n/a",$F393-$H393+$I393))</f>
        <v/>
      </c>
      <c r="K393" s="21" t="str">
        <f>IF(COUNTA($A393:$B393,$D393:$G393)=0,"",IF(OR(NOT(ISNUMBER($J393)),NOT(ISNUMBER($D393)),NOT(ISNUMBER($E393))),"n/a",IF($J393&lt;=$D393,$E393-$J393,0)))</f>
        <v/>
      </c>
      <c r="L393" s="16" t="str">
        <f>IF(COUNTA($A393:$B393,$D393:$G393)=0,"",IF(OR(NOT(ISNUMBER($J393)),NOT(ISNUMBER($D393)),NOT(ISNUMBER($E393))),"n/a",IF($J393&lt;0,"Check count",IF($J393&lt;=$D393,"Reorder",IF($J393&gt;$E393,"Over max","OK")))))</f>
        <v/>
      </c>
      <c r="M393" s="14" t="str">
        <f>IF(COUNTA($A393:$B393,$D393:$G393)=0,"",IF(OR($B393="",SUMPRODUCT(--(Parts!$A$2:$A$201=$B393))=0),"n/a",INDEX(Parts!$C$2:$C$201,SUMPRODUCT(MAX((Parts!$A$2:$A$201=$B393)*(ROW(Parts!$A$2:$A$201)-MIN(ROW(Parts!$A$2:$A$201))+1))))))</f>
        <v/>
      </c>
      <c r="N393" s="14" t="str">
        <f>IF(COUNTA($A393:$B393,$D393:$G393)=0,"",IF(AND(ISNUMBER($J393),ISNUMBER($M393)),$J393*$M393,"n/a"))</f>
        <v/>
      </c>
      <c r="O393" s="16" t="str">
        <f>IF(COUNTA($A393:$B393,$D393:$G393)=0,"",IF(OR($A393="",$B393="",SUMPRODUCT(--(Vans!$A$2:$A$51=$A393))=0,SUMPRODUCT(--(Parts!$A$2:$A$201=$B393))=0),"Check ID",IF(SUMPRODUCT(('Van Stock'!$A$2:$A$501=$A393)*('Van Stock'!$B$2:$B$501=$B393))&gt;1,"Duplicate line",IF(OR(NOT(AND(ISNUMBER(D393),N(D393)&gt;=0,N(D393)&lt;=10000,INT(N(D393))=N(D393))),NOT(AND(ISNUMBER(E393),N(E393)&gt;=0,N(E393)&lt;=10000,INT(N(E393))=N(E393))),N($D393)&gt;N($E393),NOT(AND(ISNUMBER(F393),N(F393)&gt;=0,N(F393)&lt;=100000,INT(N(F393))=N(F393))),NOT(AND(ISNUMBER(G393),N(G393)&gt;=18264,N(G393)&lt;=73050))),"Check inputs",IF(AND(ISNUMBER($J393),N($J393)&lt;0),"Check count","OK")))))</f>
        <v/>
      </c>
      <c r="P393" s="15" t="str">
        <f>IF(COUNTA($A393:$B393,$D393:$G393)=0,"",IF(OR($A393="",$B393="",NOT(AND(ISNUMBER(G393),N(G393)&gt;=18264,N(G393)&lt;=73050))),"n/a",SUMPRODUCT(((Movements!$B$2:$B$1001="Used"))*(Movements!$E$2:$E$1001=$A393)*(Movements!$C$2:$C$1001=$B393)*(Movements!$A$2:$A$1001&gt;$G393),Movements!$D$2:$D$1001)))</f>
        <v/>
      </c>
    </row>
    <row r="394" spans="1:16" x14ac:dyDescent="0.25">
      <c r="A394" s="12"/>
      <c r="B394" s="12"/>
      <c r="C394" s="18" t="str">
        <f>IF(COUNTA($A394:$B394,$D394:$G394)=0,"",IF(OR($B394="",SUMPRODUCT(--(Parts!$A$2:$A$201=$B394))=0),"n/a",INDEX(Parts!$B$2:$B$201,SUMPRODUCT(MAX((Parts!$A$2:$A$201=$B394)*(ROW(Parts!$A$2:$A$201)-MIN(ROW(Parts!$A$2:$A$201))+1))))))</f>
        <v/>
      </c>
      <c r="D394" s="19"/>
      <c r="E394" s="19"/>
      <c r="F394" s="19"/>
      <c r="G394" s="20"/>
      <c r="H394" s="15" t="str">
        <f>IF(COUNTA($A394:$B394,$D394:$G394)=0,"",IF(OR($A394="",$B394="",NOT(AND(ISNUMBER(G394),N(G394)&gt;=18264,N(G394)&lt;=73050))),"n/a",SUMPRODUCT(((Movements!$B$2:$B$1001="Used")+(Movements!$B$2:$B$1001="Transfer"))*(Movements!$E$2:$E$1001=$A394)*(Movements!$C$2:$C$1001=$B394)*(Movements!$A$2:$A$1001&gt;$G394),Movements!$D$2:$D$1001)))</f>
        <v/>
      </c>
      <c r="I394" s="15" t="str">
        <f>IF(COUNTA($A394:$B394,$D394:$G394)=0,"",IF(OR($A394="",$B394="",NOT(AND(ISNUMBER(G394),N(G394)&gt;=18264,N(G394)&lt;=73050))),"n/a",SUMPRODUCT(((Movements!$B$2:$B$1001="Restock")+(Movements!$B$2:$B$1001="Transfer"))*(Movements!$F$2:$F$1001=$A394)*(Movements!$C$2:$C$1001=$B394)*(Movements!$A$2:$A$1001&gt;$G394),Movements!$D$2:$D$1001)))</f>
        <v/>
      </c>
      <c r="J394" s="21" t="str">
        <f>IF(COUNTA($A394:$B394,$D394:$G394)=0,"",IF(OR(NOT(ISNUMBER($H394)),NOT(ISNUMBER($F394))),"n/a",$F394-$H394+$I394))</f>
        <v/>
      </c>
      <c r="K394" s="21" t="str">
        <f>IF(COUNTA($A394:$B394,$D394:$G394)=0,"",IF(OR(NOT(ISNUMBER($J394)),NOT(ISNUMBER($D394)),NOT(ISNUMBER($E394))),"n/a",IF($J394&lt;=$D394,$E394-$J394,0)))</f>
        <v/>
      </c>
      <c r="L394" s="16" t="str">
        <f>IF(COUNTA($A394:$B394,$D394:$G394)=0,"",IF(OR(NOT(ISNUMBER($J394)),NOT(ISNUMBER($D394)),NOT(ISNUMBER($E394))),"n/a",IF($J394&lt;0,"Check count",IF($J394&lt;=$D394,"Reorder",IF($J394&gt;$E394,"Over max","OK")))))</f>
        <v/>
      </c>
      <c r="M394" s="14" t="str">
        <f>IF(COUNTA($A394:$B394,$D394:$G394)=0,"",IF(OR($B394="",SUMPRODUCT(--(Parts!$A$2:$A$201=$B394))=0),"n/a",INDEX(Parts!$C$2:$C$201,SUMPRODUCT(MAX((Parts!$A$2:$A$201=$B394)*(ROW(Parts!$A$2:$A$201)-MIN(ROW(Parts!$A$2:$A$201))+1))))))</f>
        <v/>
      </c>
      <c r="N394" s="14" t="str">
        <f>IF(COUNTA($A394:$B394,$D394:$G394)=0,"",IF(AND(ISNUMBER($J394),ISNUMBER($M394)),$J394*$M394,"n/a"))</f>
        <v/>
      </c>
      <c r="O394" s="16" t="str">
        <f>IF(COUNTA($A394:$B394,$D394:$G394)=0,"",IF(OR($A394="",$B394="",SUMPRODUCT(--(Vans!$A$2:$A$51=$A394))=0,SUMPRODUCT(--(Parts!$A$2:$A$201=$B394))=0),"Check ID",IF(SUMPRODUCT(('Van Stock'!$A$2:$A$501=$A394)*('Van Stock'!$B$2:$B$501=$B394))&gt;1,"Duplicate line",IF(OR(NOT(AND(ISNUMBER(D394),N(D394)&gt;=0,N(D394)&lt;=10000,INT(N(D394))=N(D394))),NOT(AND(ISNUMBER(E394),N(E394)&gt;=0,N(E394)&lt;=10000,INT(N(E394))=N(E394))),N($D394)&gt;N($E394),NOT(AND(ISNUMBER(F394),N(F394)&gt;=0,N(F394)&lt;=100000,INT(N(F394))=N(F394))),NOT(AND(ISNUMBER(G394),N(G394)&gt;=18264,N(G394)&lt;=73050))),"Check inputs",IF(AND(ISNUMBER($J394),N($J394)&lt;0),"Check count","OK")))))</f>
        <v/>
      </c>
      <c r="P394" s="15" t="str">
        <f>IF(COUNTA($A394:$B394,$D394:$G394)=0,"",IF(OR($A394="",$B394="",NOT(AND(ISNUMBER(G394),N(G394)&gt;=18264,N(G394)&lt;=73050))),"n/a",SUMPRODUCT(((Movements!$B$2:$B$1001="Used"))*(Movements!$E$2:$E$1001=$A394)*(Movements!$C$2:$C$1001=$B394)*(Movements!$A$2:$A$1001&gt;$G394),Movements!$D$2:$D$1001)))</f>
        <v/>
      </c>
    </row>
    <row r="395" spans="1:16" x14ac:dyDescent="0.25">
      <c r="A395" s="12"/>
      <c r="B395" s="12"/>
      <c r="C395" s="18" t="str">
        <f>IF(COUNTA($A395:$B395,$D395:$G395)=0,"",IF(OR($B395="",SUMPRODUCT(--(Parts!$A$2:$A$201=$B395))=0),"n/a",INDEX(Parts!$B$2:$B$201,SUMPRODUCT(MAX((Parts!$A$2:$A$201=$B395)*(ROW(Parts!$A$2:$A$201)-MIN(ROW(Parts!$A$2:$A$201))+1))))))</f>
        <v/>
      </c>
      <c r="D395" s="19"/>
      <c r="E395" s="19"/>
      <c r="F395" s="19"/>
      <c r="G395" s="20"/>
      <c r="H395" s="15" t="str">
        <f>IF(COUNTA($A395:$B395,$D395:$G395)=0,"",IF(OR($A395="",$B395="",NOT(AND(ISNUMBER(G395),N(G395)&gt;=18264,N(G395)&lt;=73050))),"n/a",SUMPRODUCT(((Movements!$B$2:$B$1001="Used")+(Movements!$B$2:$B$1001="Transfer"))*(Movements!$E$2:$E$1001=$A395)*(Movements!$C$2:$C$1001=$B395)*(Movements!$A$2:$A$1001&gt;$G395),Movements!$D$2:$D$1001)))</f>
        <v/>
      </c>
      <c r="I395" s="15" t="str">
        <f>IF(COUNTA($A395:$B395,$D395:$G395)=0,"",IF(OR($A395="",$B395="",NOT(AND(ISNUMBER(G395),N(G395)&gt;=18264,N(G395)&lt;=73050))),"n/a",SUMPRODUCT(((Movements!$B$2:$B$1001="Restock")+(Movements!$B$2:$B$1001="Transfer"))*(Movements!$F$2:$F$1001=$A395)*(Movements!$C$2:$C$1001=$B395)*(Movements!$A$2:$A$1001&gt;$G395),Movements!$D$2:$D$1001)))</f>
        <v/>
      </c>
      <c r="J395" s="21" t="str">
        <f>IF(COUNTA($A395:$B395,$D395:$G395)=0,"",IF(OR(NOT(ISNUMBER($H395)),NOT(ISNUMBER($F395))),"n/a",$F395-$H395+$I395))</f>
        <v/>
      </c>
      <c r="K395" s="21" t="str">
        <f>IF(COUNTA($A395:$B395,$D395:$G395)=0,"",IF(OR(NOT(ISNUMBER($J395)),NOT(ISNUMBER($D395)),NOT(ISNUMBER($E395))),"n/a",IF($J395&lt;=$D395,$E395-$J395,0)))</f>
        <v/>
      </c>
      <c r="L395" s="16" t="str">
        <f>IF(COUNTA($A395:$B395,$D395:$G395)=0,"",IF(OR(NOT(ISNUMBER($J395)),NOT(ISNUMBER($D395)),NOT(ISNUMBER($E395))),"n/a",IF($J395&lt;0,"Check count",IF($J395&lt;=$D395,"Reorder",IF($J395&gt;$E395,"Over max","OK")))))</f>
        <v/>
      </c>
      <c r="M395" s="14" t="str">
        <f>IF(COUNTA($A395:$B395,$D395:$G395)=0,"",IF(OR($B395="",SUMPRODUCT(--(Parts!$A$2:$A$201=$B395))=0),"n/a",INDEX(Parts!$C$2:$C$201,SUMPRODUCT(MAX((Parts!$A$2:$A$201=$B395)*(ROW(Parts!$A$2:$A$201)-MIN(ROW(Parts!$A$2:$A$201))+1))))))</f>
        <v/>
      </c>
      <c r="N395" s="14" t="str">
        <f>IF(COUNTA($A395:$B395,$D395:$G395)=0,"",IF(AND(ISNUMBER($J395),ISNUMBER($M395)),$J395*$M395,"n/a"))</f>
        <v/>
      </c>
      <c r="O395" s="16" t="str">
        <f>IF(COUNTA($A395:$B395,$D395:$G395)=0,"",IF(OR($A395="",$B395="",SUMPRODUCT(--(Vans!$A$2:$A$51=$A395))=0,SUMPRODUCT(--(Parts!$A$2:$A$201=$B395))=0),"Check ID",IF(SUMPRODUCT(('Van Stock'!$A$2:$A$501=$A395)*('Van Stock'!$B$2:$B$501=$B395))&gt;1,"Duplicate line",IF(OR(NOT(AND(ISNUMBER(D395),N(D395)&gt;=0,N(D395)&lt;=10000,INT(N(D395))=N(D395))),NOT(AND(ISNUMBER(E395),N(E395)&gt;=0,N(E395)&lt;=10000,INT(N(E395))=N(E395))),N($D395)&gt;N($E395),NOT(AND(ISNUMBER(F395),N(F395)&gt;=0,N(F395)&lt;=100000,INT(N(F395))=N(F395))),NOT(AND(ISNUMBER(G395),N(G395)&gt;=18264,N(G395)&lt;=73050))),"Check inputs",IF(AND(ISNUMBER($J395),N($J395)&lt;0),"Check count","OK")))))</f>
        <v/>
      </c>
      <c r="P395" s="15" t="str">
        <f>IF(COUNTA($A395:$B395,$D395:$G395)=0,"",IF(OR($A395="",$B395="",NOT(AND(ISNUMBER(G395),N(G395)&gt;=18264,N(G395)&lt;=73050))),"n/a",SUMPRODUCT(((Movements!$B$2:$B$1001="Used"))*(Movements!$E$2:$E$1001=$A395)*(Movements!$C$2:$C$1001=$B395)*(Movements!$A$2:$A$1001&gt;$G395),Movements!$D$2:$D$1001)))</f>
        <v/>
      </c>
    </row>
    <row r="396" spans="1:16" x14ac:dyDescent="0.25">
      <c r="A396" s="12"/>
      <c r="B396" s="12"/>
      <c r="C396" s="18" t="str">
        <f>IF(COUNTA($A396:$B396,$D396:$G396)=0,"",IF(OR($B396="",SUMPRODUCT(--(Parts!$A$2:$A$201=$B396))=0),"n/a",INDEX(Parts!$B$2:$B$201,SUMPRODUCT(MAX((Parts!$A$2:$A$201=$B396)*(ROW(Parts!$A$2:$A$201)-MIN(ROW(Parts!$A$2:$A$201))+1))))))</f>
        <v/>
      </c>
      <c r="D396" s="19"/>
      <c r="E396" s="19"/>
      <c r="F396" s="19"/>
      <c r="G396" s="20"/>
      <c r="H396" s="15" t="str">
        <f>IF(COUNTA($A396:$B396,$D396:$G396)=0,"",IF(OR($A396="",$B396="",NOT(AND(ISNUMBER(G396),N(G396)&gt;=18264,N(G396)&lt;=73050))),"n/a",SUMPRODUCT(((Movements!$B$2:$B$1001="Used")+(Movements!$B$2:$B$1001="Transfer"))*(Movements!$E$2:$E$1001=$A396)*(Movements!$C$2:$C$1001=$B396)*(Movements!$A$2:$A$1001&gt;$G396),Movements!$D$2:$D$1001)))</f>
        <v/>
      </c>
      <c r="I396" s="15" t="str">
        <f>IF(COUNTA($A396:$B396,$D396:$G396)=0,"",IF(OR($A396="",$B396="",NOT(AND(ISNUMBER(G396),N(G396)&gt;=18264,N(G396)&lt;=73050))),"n/a",SUMPRODUCT(((Movements!$B$2:$B$1001="Restock")+(Movements!$B$2:$B$1001="Transfer"))*(Movements!$F$2:$F$1001=$A396)*(Movements!$C$2:$C$1001=$B396)*(Movements!$A$2:$A$1001&gt;$G396),Movements!$D$2:$D$1001)))</f>
        <v/>
      </c>
      <c r="J396" s="21" t="str">
        <f>IF(COUNTA($A396:$B396,$D396:$G396)=0,"",IF(OR(NOT(ISNUMBER($H396)),NOT(ISNUMBER($F396))),"n/a",$F396-$H396+$I396))</f>
        <v/>
      </c>
      <c r="K396" s="21" t="str">
        <f>IF(COUNTA($A396:$B396,$D396:$G396)=0,"",IF(OR(NOT(ISNUMBER($J396)),NOT(ISNUMBER($D396)),NOT(ISNUMBER($E396))),"n/a",IF($J396&lt;=$D396,$E396-$J396,0)))</f>
        <v/>
      </c>
      <c r="L396" s="16" t="str">
        <f>IF(COUNTA($A396:$B396,$D396:$G396)=0,"",IF(OR(NOT(ISNUMBER($J396)),NOT(ISNUMBER($D396)),NOT(ISNUMBER($E396))),"n/a",IF($J396&lt;0,"Check count",IF($J396&lt;=$D396,"Reorder",IF($J396&gt;$E396,"Over max","OK")))))</f>
        <v/>
      </c>
      <c r="M396" s="14" t="str">
        <f>IF(COUNTA($A396:$B396,$D396:$G396)=0,"",IF(OR($B396="",SUMPRODUCT(--(Parts!$A$2:$A$201=$B396))=0),"n/a",INDEX(Parts!$C$2:$C$201,SUMPRODUCT(MAX((Parts!$A$2:$A$201=$B396)*(ROW(Parts!$A$2:$A$201)-MIN(ROW(Parts!$A$2:$A$201))+1))))))</f>
        <v/>
      </c>
      <c r="N396" s="14" t="str">
        <f>IF(COUNTA($A396:$B396,$D396:$G396)=0,"",IF(AND(ISNUMBER($J396),ISNUMBER($M396)),$J396*$M396,"n/a"))</f>
        <v/>
      </c>
      <c r="O396" s="16" t="str">
        <f>IF(COUNTA($A396:$B396,$D396:$G396)=0,"",IF(OR($A396="",$B396="",SUMPRODUCT(--(Vans!$A$2:$A$51=$A396))=0,SUMPRODUCT(--(Parts!$A$2:$A$201=$B396))=0),"Check ID",IF(SUMPRODUCT(('Van Stock'!$A$2:$A$501=$A396)*('Van Stock'!$B$2:$B$501=$B396))&gt;1,"Duplicate line",IF(OR(NOT(AND(ISNUMBER(D396),N(D396)&gt;=0,N(D396)&lt;=10000,INT(N(D396))=N(D396))),NOT(AND(ISNUMBER(E396),N(E396)&gt;=0,N(E396)&lt;=10000,INT(N(E396))=N(E396))),N($D396)&gt;N($E396),NOT(AND(ISNUMBER(F396),N(F396)&gt;=0,N(F396)&lt;=100000,INT(N(F396))=N(F396))),NOT(AND(ISNUMBER(G396),N(G396)&gt;=18264,N(G396)&lt;=73050))),"Check inputs",IF(AND(ISNUMBER($J396),N($J396)&lt;0),"Check count","OK")))))</f>
        <v/>
      </c>
      <c r="P396" s="15" t="str">
        <f>IF(COUNTA($A396:$B396,$D396:$G396)=0,"",IF(OR($A396="",$B396="",NOT(AND(ISNUMBER(G396),N(G396)&gt;=18264,N(G396)&lt;=73050))),"n/a",SUMPRODUCT(((Movements!$B$2:$B$1001="Used"))*(Movements!$E$2:$E$1001=$A396)*(Movements!$C$2:$C$1001=$B396)*(Movements!$A$2:$A$1001&gt;$G396),Movements!$D$2:$D$1001)))</f>
        <v/>
      </c>
    </row>
    <row r="397" spans="1:16" x14ac:dyDescent="0.25">
      <c r="A397" s="12"/>
      <c r="B397" s="12"/>
      <c r="C397" s="18" t="str">
        <f>IF(COUNTA($A397:$B397,$D397:$G397)=0,"",IF(OR($B397="",SUMPRODUCT(--(Parts!$A$2:$A$201=$B397))=0),"n/a",INDEX(Parts!$B$2:$B$201,SUMPRODUCT(MAX((Parts!$A$2:$A$201=$B397)*(ROW(Parts!$A$2:$A$201)-MIN(ROW(Parts!$A$2:$A$201))+1))))))</f>
        <v/>
      </c>
      <c r="D397" s="19"/>
      <c r="E397" s="19"/>
      <c r="F397" s="19"/>
      <c r="G397" s="20"/>
      <c r="H397" s="15" t="str">
        <f>IF(COUNTA($A397:$B397,$D397:$G397)=0,"",IF(OR($A397="",$B397="",NOT(AND(ISNUMBER(G397),N(G397)&gt;=18264,N(G397)&lt;=73050))),"n/a",SUMPRODUCT(((Movements!$B$2:$B$1001="Used")+(Movements!$B$2:$B$1001="Transfer"))*(Movements!$E$2:$E$1001=$A397)*(Movements!$C$2:$C$1001=$B397)*(Movements!$A$2:$A$1001&gt;$G397),Movements!$D$2:$D$1001)))</f>
        <v/>
      </c>
      <c r="I397" s="15" t="str">
        <f>IF(COUNTA($A397:$B397,$D397:$G397)=0,"",IF(OR($A397="",$B397="",NOT(AND(ISNUMBER(G397),N(G397)&gt;=18264,N(G397)&lt;=73050))),"n/a",SUMPRODUCT(((Movements!$B$2:$B$1001="Restock")+(Movements!$B$2:$B$1001="Transfer"))*(Movements!$F$2:$F$1001=$A397)*(Movements!$C$2:$C$1001=$B397)*(Movements!$A$2:$A$1001&gt;$G397),Movements!$D$2:$D$1001)))</f>
        <v/>
      </c>
      <c r="J397" s="21" t="str">
        <f>IF(COUNTA($A397:$B397,$D397:$G397)=0,"",IF(OR(NOT(ISNUMBER($H397)),NOT(ISNUMBER($F397))),"n/a",$F397-$H397+$I397))</f>
        <v/>
      </c>
      <c r="K397" s="21" t="str">
        <f>IF(COUNTA($A397:$B397,$D397:$G397)=0,"",IF(OR(NOT(ISNUMBER($J397)),NOT(ISNUMBER($D397)),NOT(ISNUMBER($E397))),"n/a",IF($J397&lt;=$D397,$E397-$J397,0)))</f>
        <v/>
      </c>
      <c r="L397" s="16" t="str">
        <f>IF(COUNTA($A397:$B397,$D397:$G397)=0,"",IF(OR(NOT(ISNUMBER($J397)),NOT(ISNUMBER($D397)),NOT(ISNUMBER($E397))),"n/a",IF($J397&lt;0,"Check count",IF($J397&lt;=$D397,"Reorder",IF($J397&gt;$E397,"Over max","OK")))))</f>
        <v/>
      </c>
      <c r="M397" s="14" t="str">
        <f>IF(COUNTA($A397:$B397,$D397:$G397)=0,"",IF(OR($B397="",SUMPRODUCT(--(Parts!$A$2:$A$201=$B397))=0),"n/a",INDEX(Parts!$C$2:$C$201,SUMPRODUCT(MAX((Parts!$A$2:$A$201=$B397)*(ROW(Parts!$A$2:$A$201)-MIN(ROW(Parts!$A$2:$A$201))+1))))))</f>
        <v/>
      </c>
      <c r="N397" s="14" t="str">
        <f>IF(COUNTA($A397:$B397,$D397:$G397)=0,"",IF(AND(ISNUMBER($J397),ISNUMBER($M397)),$J397*$M397,"n/a"))</f>
        <v/>
      </c>
      <c r="O397" s="16" t="str">
        <f>IF(COUNTA($A397:$B397,$D397:$G397)=0,"",IF(OR($A397="",$B397="",SUMPRODUCT(--(Vans!$A$2:$A$51=$A397))=0,SUMPRODUCT(--(Parts!$A$2:$A$201=$B397))=0),"Check ID",IF(SUMPRODUCT(('Van Stock'!$A$2:$A$501=$A397)*('Van Stock'!$B$2:$B$501=$B397))&gt;1,"Duplicate line",IF(OR(NOT(AND(ISNUMBER(D397),N(D397)&gt;=0,N(D397)&lt;=10000,INT(N(D397))=N(D397))),NOT(AND(ISNUMBER(E397),N(E397)&gt;=0,N(E397)&lt;=10000,INT(N(E397))=N(E397))),N($D397)&gt;N($E397),NOT(AND(ISNUMBER(F397),N(F397)&gt;=0,N(F397)&lt;=100000,INT(N(F397))=N(F397))),NOT(AND(ISNUMBER(G397),N(G397)&gt;=18264,N(G397)&lt;=73050))),"Check inputs",IF(AND(ISNUMBER($J397),N($J397)&lt;0),"Check count","OK")))))</f>
        <v/>
      </c>
      <c r="P397" s="15" t="str">
        <f>IF(COUNTA($A397:$B397,$D397:$G397)=0,"",IF(OR($A397="",$B397="",NOT(AND(ISNUMBER(G397),N(G397)&gt;=18264,N(G397)&lt;=73050))),"n/a",SUMPRODUCT(((Movements!$B$2:$B$1001="Used"))*(Movements!$E$2:$E$1001=$A397)*(Movements!$C$2:$C$1001=$B397)*(Movements!$A$2:$A$1001&gt;$G397),Movements!$D$2:$D$1001)))</f>
        <v/>
      </c>
    </row>
    <row r="398" spans="1:16" x14ac:dyDescent="0.25">
      <c r="A398" s="12"/>
      <c r="B398" s="12"/>
      <c r="C398" s="18" t="str">
        <f>IF(COUNTA($A398:$B398,$D398:$G398)=0,"",IF(OR($B398="",SUMPRODUCT(--(Parts!$A$2:$A$201=$B398))=0),"n/a",INDEX(Parts!$B$2:$B$201,SUMPRODUCT(MAX((Parts!$A$2:$A$201=$B398)*(ROW(Parts!$A$2:$A$201)-MIN(ROW(Parts!$A$2:$A$201))+1))))))</f>
        <v/>
      </c>
      <c r="D398" s="19"/>
      <c r="E398" s="19"/>
      <c r="F398" s="19"/>
      <c r="G398" s="20"/>
      <c r="H398" s="15" t="str">
        <f>IF(COUNTA($A398:$B398,$D398:$G398)=0,"",IF(OR($A398="",$B398="",NOT(AND(ISNUMBER(G398),N(G398)&gt;=18264,N(G398)&lt;=73050))),"n/a",SUMPRODUCT(((Movements!$B$2:$B$1001="Used")+(Movements!$B$2:$B$1001="Transfer"))*(Movements!$E$2:$E$1001=$A398)*(Movements!$C$2:$C$1001=$B398)*(Movements!$A$2:$A$1001&gt;$G398),Movements!$D$2:$D$1001)))</f>
        <v/>
      </c>
      <c r="I398" s="15" t="str">
        <f>IF(COUNTA($A398:$B398,$D398:$G398)=0,"",IF(OR($A398="",$B398="",NOT(AND(ISNUMBER(G398),N(G398)&gt;=18264,N(G398)&lt;=73050))),"n/a",SUMPRODUCT(((Movements!$B$2:$B$1001="Restock")+(Movements!$B$2:$B$1001="Transfer"))*(Movements!$F$2:$F$1001=$A398)*(Movements!$C$2:$C$1001=$B398)*(Movements!$A$2:$A$1001&gt;$G398),Movements!$D$2:$D$1001)))</f>
        <v/>
      </c>
      <c r="J398" s="21" t="str">
        <f>IF(COUNTA($A398:$B398,$D398:$G398)=0,"",IF(OR(NOT(ISNUMBER($H398)),NOT(ISNUMBER($F398))),"n/a",$F398-$H398+$I398))</f>
        <v/>
      </c>
      <c r="K398" s="21" t="str">
        <f>IF(COUNTA($A398:$B398,$D398:$G398)=0,"",IF(OR(NOT(ISNUMBER($J398)),NOT(ISNUMBER($D398)),NOT(ISNUMBER($E398))),"n/a",IF($J398&lt;=$D398,$E398-$J398,0)))</f>
        <v/>
      </c>
      <c r="L398" s="16" t="str">
        <f>IF(COUNTA($A398:$B398,$D398:$G398)=0,"",IF(OR(NOT(ISNUMBER($J398)),NOT(ISNUMBER($D398)),NOT(ISNUMBER($E398))),"n/a",IF($J398&lt;0,"Check count",IF($J398&lt;=$D398,"Reorder",IF($J398&gt;$E398,"Over max","OK")))))</f>
        <v/>
      </c>
      <c r="M398" s="14" t="str">
        <f>IF(COUNTA($A398:$B398,$D398:$G398)=0,"",IF(OR($B398="",SUMPRODUCT(--(Parts!$A$2:$A$201=$B398))=0),"n/a",INDEX(Parts!$C$2:$C$201,SUMPRODUCT(MAX((Parts!$A$2:$A$201=$B398)*(ROW(Parts!$A$2:$A$201)-MIN(ROW(Parts!$A$2:$A$201))+1))))))</f>
        <v/>
      </c>
      <c r="N398" s="14" t="str">
        <f>IF(COUNTA($A398:$B398,$D398:$G398)=0,"",IF(AND(ISNUMBER($J398),ISNUMBER($M398)),$J398*$M398,"n/a"))</f>
        <v/>
      </c>
      <c r="O398" s="16" t="str">
        <f>IF(COUNTA($A398:$B398,$D398:$G398)=0,"",IF(OR($A398="",$B398="",SUMPRODUCT(--(Vans!$A$2:$A$51=$A398))=0,SUMPRODUCT(--(Parts!$A$2:$A$201=$B398))=0),"Check ID",IF(SUMPRODUCT(('Van Stock'!$A$2:$A$501=$A398)*('Van Stock'!$B$2:$B$501=$B398))&gt;1,"Duplicate line",IF(OR(NOT(AND(ISNUMBER(D398),N(D398)&gt;=0,N(D398)&lt;=10000,INT(N(D398))=N(D398))),NOT(AND(ISNUMBER(E398),N(E398)&gt;=0,N(E398)&lt;=10000,INT(N(E398))=N(E398))),N($D398)&gt;N($E398),NOT(AND(ISNUMBER(F398),N(F398)&gt;=0,N(F398)&lt;=100000,INT(N(F398))=N(F398))),NOT(AND(ISNUMBER(G398),N(G398)&gt;=18264,N(G398)&lt;=73050))),"Check inputs",IF(AND(ISNUMBER($J398),N($J398)&lt;0),"Check count","OK")))))</f>
        <v/>
      </c>
      <c r="P398" s="15" t="str">
        <f>IF(COUNTA($A398:$B398,$D398:$G398)=0,"",IF(OR($A398="",$B398="",NOT(AND(ISNUMBER(G398),N(G398)&gt;=18264,N(G398)&lt;=73050))),"n/a",SUMPRODUCT(((Movements!$B$2:$B$1001="Used"))*(Movements!$E$2:$E$1001=$A398)*(Movements!$C$2:$C$1001=$B398)*(Movements!$A$2:$A$1001&gt;$G398),Movements!$D$2:$D$1001)))</f>
        <v/>
      </c>
    </row>
    <row r="399" spans="1:16" x14ac:dyDescent="0.25">
      <c r="A399" s="12"/>
      <c r="B399" s="12"/>
      <c r="C399" s="18" t="str">
        <f>IF(COUNTA($A399:$B399,$D399:$G399)=0,"",IF(OR($B399="",SUMPRODUCT(--(Parts!$A$2:$A$201=$B399))=0),"n/a",INDEX(Parts!$B$2:$B$201,SUMPRODUCT(MAX((Parts!$A$2:$A$201=$B399)*(ROW(Parts!$A$2:$A$201)-MIN(ROW(Parts!$A$2:$A$201))+1))))))</f>
        <v/>
      </c>
      <c r="D399" s="19"/>
      <c r="E399" s="19"/>
      <c r="F399" s="19"/>
      <c r="G399" s="20"/>
      <c r="H399" s="15" t="str">
        <f>IF(COUNTA($A399:$B399,$D399:$G399)=0,"",IF(OR($A399="",$B399="",NOT(AND(ISNUMBER(G399),N(G399)&gt;=18264,N(G399)&lt;=73050))),"n/a",SUMPRODUCT(((Movements!$B$2:$B$1001="Used")+(Movements!$B$2:$B$1001="Transfer"))*(Movements!$E$2:$E$1001=$A399)*(Movements!$C$2:$C$1001=$B399)*(Movements!$A$2:$A$1001&gt;$G399),Movements!$D$2:$D$1001)))</f>
        <v/>
      </c>
      <c r="I399" s="15" t="str">
        <f>IF(COUNTA($A399:$B399,$D399:$G399)=0,"",IF(OR($A399="",$B399="",NOT(AND(ISNUMBER(G399),N(G399)&gt;=18264,N(G399)&lt;=73050))),"n/a",SUMPRODUCT(((Movements!$B$2:$B$1001="Restock")+(Movements!$B$2:$B$1001="Transfer"))*(Movements!$F$2:$F$1001=$A399)*(Movements!$C$2:$C$1001=$B399)*(Movements!$A$2:$A$1001&gt;$G399),Movements!$D$2:$D$1001)))</f>
        <v/>
      </c>
      <c r="J399" s="21" t="str">
        <f>IF(COUNTA($A399:$B399,$D399:$G399)=0,"",IF(OR(NOT(ISNUMBER($H399)),NOT(ISNUMBER($F399))),"n/a",$F399-$H399+$I399))</f>
        <v/>
      </c>
      <c r="K399" s="21" t="str">
        <f>IF(COUNTA($A399:$B399,$D399:$G399)=0,"",IF(OR(NOT(ISNUMBER($J399)),NOT(ISNUMBER($D399)),NOT(ISNUMBER($E399))),"n/a",IF($J399&lt;=$D399,$E399-$J399,0)))</f>
        <v/>
      </c>
      <c r="L399" s="16" t="str">
        <f>IF(COUNTA($A399:$B399,$D399:$G399)=0,"",IF(OR(NOT(ISNUMBER($J399)),NOT(ISNUMBER($D399)),NOT(ISNUMBER($E399))),"n/a",IF($J399&lt;0,"Check count",IF($J399&lt;=$D399,"Reorder",IF($J399&gt;$E399,"Over max","OK")))))</f>
        <v/>
      </c>
      <c r="M399" s="14" t="str">
        <f>IF(COUNTA($A399:$B399,$D399:$G399)=0,"",IF(OR($B399="",SUMPRODUCT(--(Parts!$A$2:$A$201=$B399))=0),"n/a",INDEX(Parts!$C$2:$C$201,SUMPRODUCT(MAX((Parts!$A$2:$A$201=$B399)*(ROW(Parts!$A$2:$A$201)-MIN(ROW(Parts!$A$2:$A$201))+1))))))</f>
        <v/>
      </c>
      <c r="N399" s="14" t="str">
        <f>IF(COUNTA($A399:$B399,$D399:$G399)=0,"",IF(AND(ISNUMBER($J399),ISNUMBER($M399)),$J399*$M399,"n/a"))</f>
        <v/>
      </c>
      <c r="O399" s="16" t="str">
        <f>IF(COUNTA($A399:$B399,$D399:$G399)=0,"",IF(OR($A399="",$B399="",SUMPRODUCT(--(Vans!$A$2:$A$51=$A399))=0,SUMPRODUCT(--(Parts!$A$2:$A$201=$B399))=0),"Check ID",IF(SUMPRODUCT(('Van Stock'!$A$2:$A$501=$A399)*('Van Stock'!$B$2:$B$501=$B399))&gt;1,"Duplicate line",IF(OR(NOT(AND(ISNUMBER(D399),N(D399)&gt;=0,N(D399)&lt;=10000,INT(N(D399))=N(D399))),NOT(AND(ISNUMBER(E399),N(E399)&gt;=0,N(E399)&lt;=10000,INT(N(E399))=N(E399))),N($D399)&gt;N($E399),NOT(AND(ISNUMBER(F399),N(F399)&gt;=0,N(F399)&lt;=100000,INT(N(F399))=N(F399))),NOT(AND(ISNUMBER(G399),N(G399)&gt;=18264,N(G399)&lt;=73050))),"Check inputs",IF(AND(ISNUMBER($J399),N($J399)&lt;0),"Check count","OK")))))</f>
        <v/>
      </c>
      <c r="P399" s="15" t="str">
        <f>IF(COUNTA($A399:$B399,$D399:$G399)=0,"",IF(OR($A399="",$B399="",NOT(AND(ISNUMBER(G399),N(G399)&gt;=18264,N(G399)&lt;=73050))),"n/a",SUMPRODUCT(((Movements!$B$2:$B$1001="Used"))*(Movements!$E$2:$E$1001=$A399)*(Movements!$C$2:$C$1001=$B399)*(Movements!$A$2:$A$1001&gt;$G399),Movements!$D$2:$D$1001)))</f>
        <v/>
      </c>
    </row>
    <row r="400" spans="1:16" x14ac:dyDescent="0.25">
      <c r="A400" s="12"/>
      <c r="B400" s="12"/>
      <c r="C400" s="18" t="str">
        <f>IF(COUNTA($A400:$B400,$D400:$G400)=0,"",IF(OR($B400="",SUMPRODUCT(--(Parts!$A$2:$A$201=$B400))=0),"n/a",INDEX(Parts!$B$2:$B$201,SUMPRODUCT(MAX((Parts!$A$2:$A$201=$B400)*(ROW(Parts!$A$2:$A$201)-MIN(ROW(Parts!$A$2:$A$201))+1))))))</f>
        <v/>
      </c>
      <c r="D400" s="19"/>
      <c r="E400" s="19"/>
      <c r="F400" s="19"/>
      <c r="G400" s="20"/>
      <c r="H400" s="15" t="str">
        <f>IF(COUNTA($A400:$B400,$D400:$G400)=0,"",IF(OR($A400="",$B400="",NOT(AND(ISNUMBER(G400),N(G400)&gt;=18264,N(G400)&lt;=73050))),"n/a",SUMPRODUCT(((Movements!$B$2:$B$1001="Used")+(Movements!$B$2:$B$1001="Transfer"))*(Movements!$E$2:$E$1001=$A400)*(Movements!$C$2:$C$1001=$B400)*(Movements!$A$2:$A$1001&gt;$G400),Movements!$D$2:$D$1001)))</f>
        <v/>
      </c>
      <c r="I400" s="15" t="str">
        <f>IF(COUNTA($A400:$B400,$D400:$G400)=0,"",IF(OR($A400="",$B400="",NOT(AND(ISNUMBER(G400),N(G400)&gt;=18264,N(G400)&lt;=73050))),"n/a",SUMPRODUCT(((Movements!$B$2:$B$1001="Restock")+(Movements!$B$2:$B$1001="Transfer"))*(Movements!$F$2:$F$1001=$A400)*(Movements!$C$2:$C$1001=$B400)*(Movements!$A$2:$A$1001&gt;$G400),Movements!$D$2:$D$1001)))</f>
        <v/>
      </c>
      <c r="J400" s="21" t="str">
        <f>IF(COUNTA($A400:$B400,$D400:$G400)=0,"",IF(OR(NOT(ISNUMBER($H400)),NOT(ISNUMBER($F400))),"n/a",$F400-$H400+$I400))</f>
        <v/>
      </c>
      <c r="K400" s="21" t="str">
        <f>IF(COUNTA($A400:$B400,$D400:$G400)=0,"",IF(OR(NOT(ISNUMBER($J400)),NOT(ISNUMBER($D400)),NOT(ISNUMBER($E400))),"n/a",IF($J400&lt;=$D400,$E400-$J400,0)))</f>
        <v/>
      </c>
      <c r="L400" s="16" t="str">
        <f>IF(COUNTA($A400:$B400,$D400:$G400)=0,"",IF(OR(NOT(ISNUMBER($J400)),NOT(ISNUMBER($D400)),NOT(ISNUMBER($E400))),"n/a",IF($J400&lt;0,"Check count",IF($J400&lt;=$D400,"Reorder",IF($J400&gt;$E400,"Over max","OK")))))</f>
        <v/>
      </c>
      <c r="M400" s="14" t="str">
        <f>IF(COUNTA($A400:$B400,$D400:$G400)=0,"",IF(OR($B400="",SUMPRODUCT(--(Parts!$A$2:$A$201=$B400))=0),"n/a",INDEX(Parts!$C$2:$C$201,SUMPRODUCT(MAX((Parts!$A$2:$A$201=$B400)*(ROW(Parts!$A$2:$A$201)-MIN(ROW(Parts!$A$2:$A$201))+1))))))</f>
        <v/>
      </c>
      <c r="N400" s="14" t="str">
        <f>IF(COUNTA($A400:$B400,$D400:$G400)=0,"",IF(AND(ISNUMBER($J400),ISNUMBER($M400)),$J400*$M400,"n/a"))</f>
        <v/>
      </c>
      <c r="O400" s="16" t="str">
        <f>IF(COUNTA($A400:$B400,$D400:$G400)=0,"",IF(OR($A400="",$B400="",SUMPRODUCT(--(Vans!$A$2:$A$51=$A400))=0,SUMPRODUCT(--(Parts!$A$2:$A$201=$B400))=0),"Check ID",IF(SUMPRODUCT(('Van Stock'!$A$2:$A$501=$A400)*('Van Stock'!$B$2:$B$501=$B400))&gt;1,"Duplicate line",IF(OR(NOT(AND(ISNUMBER(D400),N(D400)&gt;=0,N(D400)&lt;=10000,INT(N(D400))=N(D400))),NOT(AND(ISNUMBER(E400),N(E400)&gt;=0,N(E400)&lt;=10000,INT(N(E400))=N(E400))),N($D400)&gt;N($E400),NOT(AND(ISNUMBER(F400),N(F400)&gt;=0,N(F400)&lt;=100000,INT(N(F400))=N(F400))),NOT(AND(ISNUMBER(G400),N(G400)&gt;=18264,N(G400)&lt;=73050))),"Check inputs",IF(AND(ISNUMBER($J400),N($J400)&lt;0),"Check count","OK")))))</f>
        <v/>
      </c>
      <c r="P400" s="15" t="str">
        <f>IF(COUNTA($A400:$B400,$D400:$G400)=0,"",IF(OR($A400="",$B400="",NOT(AND(ISNUMBER(G400),N(G400)&gt;=18264,N(G400)&lt;=73050))),"n/a",SUMPRODUCT(((Movements!$B$2:$B$1001="Used"))*(Movements!$E$2:$E$1001=$A400)*(Movements!$C$2:$C$1001=$B400)*(Movements!$A$2:$A$1001&gt;$G400),Movements!$D$2:$D$1001)))</f>
        <v/>
      </c>
    </row>
    <row r="401" spans="1:16" x14ac:dyDescent="0.25">
      <c r="A401" s="12"/>
      <c r="B401" s="12"/>
      <c r="C401" s="18" t="str">
        <f>IF(COUNTA($A401:$B401,$D401:$G401)=0,"",IF(OR($B401="",SUMPRODUCT(--(Parts!$A$2:$A$201=$B401))=0),"n/a",INDEX(Parts!$B$2:$B$201,SUMPRODUCT(MAX((Parts!$A$2:$A$201=$B401)*(ROW(Parts!$A$2:$A$201)-MIN(ROW(Parts!$A$2:$A$201))+1))))))</f>
        <v/>
      </c>
      <c r="D401" s="19"/>
      <c r="E401" s="19"/>
      <c r="F401" s="19"/>
      <c r="G401" s="20"/>
      <c r="H401" s="15" t="str">
        <f>IF(COUNTA($A401:$B401,$D401:$G401)=0,"",IF(OR($A401="",$B401="",NOT(AND(ISNUMBER(G401),N(G401)&gt;=18264,N(G401)&lt;=73050))),"n/a",SUMPRODUCT(((Movements!$B$2:$B$1001="Used")+(Movements!$B$2:$B$1001="Transfer"))*(Movements!$E$2:$E$1001=$A401)*(Movements!$C$2:$C$1001=$B401)*(Movements!$A$2:$A$1001&gt;$G401),Movements!$D$2:$D$1001)))</f>
        <v/>
      </c>
      <c r="I401" s="15" t="str">
        <f>IF(COUNTA($A401:$B401,$D401:$G401)=0,"",IF(OR($A401="",$B401="",NOT(AND(ISNUMBER(G401),N(G401)&gt;=18264,N(G401)&lt;=73050))),"n/a",SUMPRODUCT(((Movements!$B$2:$B$1001="Restock")+(Movements!$B$2:$B$1001="Transfer"))*(Movements!$F$2:$F$1001=$A401)*(Movements!$C$2:$C$1001=$B401)*(Movements!$A$2:$A$1001&gt;$G401),Movements!$D$2:$D$1001)))</f>
        <v/>
      </c>
      <c r="J401" s="21" t="str">
        <f>IF(COUNTA($A401:$B401,$D401:$G401)=0,"",IF(OR(NOT(ISNUMBER($H401)),NOT(ISNUMBER($F401))),"n/a",$F401-$H401+$I401))</f>
        <v/>
      </c>
      <c r="K401" s="21" t="str">
        <f>IF(COUNTA($A401:$B401,$D401:$G401)=0,"",IF(OR(NOT(ISNUMBER($J401)),NOT(ISNUMBER($D401)),NOT(ISNUMBER($E401))),"n/a",IF($J401&lt;=$D401,$E401-$J401,0)))</f>
        <v/>
      </c>
      <c r="L401" s="16" t="str">
        <f>IF(COUNTA($A401:$B401,$D401:$G401)=0,"",IF(OR(NOT(ISNUMBER($J401)),NOT(ISNUMBER($D401)),NOT(ISNUMBER($E401))),"n/a",IF($J401&lt;0,"Check count",IF($J401&lt;=$D401,"Reorder",IF($J401&gt;$E401,"Over max","OK")))))</f>
        <v/>
      </c>
      <c r="M401" s="14" t="str">
        <f>IF(COUNTA($A401:$B401,$D401:$G401)=0,"",IF(OR($B401="",SUMPRODUCT(--(Parts!$A$2:$A$201=$B401))=0),"n/a",INDEX(Parts!$C$2:$C$201,SUMPRODUCT(MAX((Parts!$A$2:$A$201=$B401)*(ROW(Parts!$A$2:$A$201)-MIN(ROW(Parts!$A$2:$A$201))+1))))))</f>
        <v/>
      </c>
      <c r="N401" s="14" t="str">
        <f>IF(COUNTA($A401:$B401,$D401:$G401)=0,"",IF(AND(ISNUMBER($J401),ISNUMBER($M401)),$J401*$M401,"n/a"))</f>
        <v/>
      </c>
      <c r="O401" s="16" t="str">
        <f>IF(COUNTA($A401:$B401,$D401:$G401)=0,"",IF(OR($A401="",$B401="",SUMPRODUCT(--(Vans!$A$2:$A$51=$A401))=0,SUMPRODUCT(--(Parts!$A$2:$A$201=$B401))=0),"Check ID",IF(SUMPRODUCT(('Van Stock'!$A$2:$A$501=$A401)*('Van Stock'!$B$2:$B$501=$B401))&gt;1,"Duplicate line",IF(OR(NOT(AND(ISNUMBER(D401),N(D401)&gt;=0,N(D401)&lt;=10000,INT(N(D401))=N(D401))),NOT(AND(ISNUMBER(E401),N(E401)&gt;=0,N(E401)&lt;=10000,INT(N(E401))=N(E401))),N($D401)&gt;N($E401),NOT(AND(ISNUMBER(F401),N(F401)&gt;=0,N(F401)&lt;=100000,INT(N(F401))=N(F401))),NOT(AND(ISNUMBER(G401),N(G401)&gt;=18264,N(G401)&lt;=73050))),"Check inputs",IF(AND(ISNUMBER($J401),N($J401)&lt;0),"Check count","OK")))))</f>
        <v/>
      </c>
      <c r="P401" s="15" t="str">
        <f>IF(COUNTA($A401:$B401,$D401:$G401)=0,"",IF(OR($A401="",$B401="",NOT(AND(ISNUMBER(G401),N(G401)&gt;=18264,N(G401)&lt;=73050))),"n/a",SUMPRODUCT(((Movements!$B$2:$B$1001="Used"))*(Movements!$E$2:$E$1001=$A401)*(Movements!$C$2:$C$1001=$B401)*(Movements!$A$2:$A$1001&gt;$G401),Movements!$D$2:$D$1001)))</f>
        <v/>
      </c>
    </row>
    <row r="402" spans="1:16" x14ac:dyDescent="0.25">
      <c r="A402" s="12"/>
      <c r="B402" s="12"/>
      <c r="C402" s="18" t="str">
        <f>IF(COUNTA($A402:$B402,$D402:$G402)=0,"",IF(OR($B402="",SUMPRODUCT(--(Parts!$A$2:$A$201=$B402))=0),"n/a",INDEX(Parts!$B$2:$B$201,SUMPRODUCT(MAX((Parts!$A$2:$A$201=$B402)*(ROW(Parts!$A$2:$A$201)-MIN(ROW(Parts!$A$2:$A$201))+1))))))</f>
        <v/>
      </c>
      <c r="D402" s="19"/>
      <c r="E402" s="19"/>
      <c r="F402" s="19"/>
      <c r="G402" s="20"/>
      <c r="H402" s="15" t="str">
        <f>IF(COUNTA($A402:$B402,$D402:$G402)=0,"",IF(OR($A402="",$B402="",NOT(AND(ISNUMBER(G402),N(G402)&gt;=18264,N(G402)&lt;=73050))),"n/a",SUMPRODUCT(((Movements!$B$2:$B$1001="Used")+(Movements!$B$2:$B$1001="Transfer"))*(Movements!$E$2:$E$1001=$A402)*(Movements!$C$2:$C$1001=$B402)*(Movements!$A$2:$A$1001&gt;$G402),Movements!$D$2:$D$1001)))</f>
        <v/>
      </c>
      <c r="I402" s="15" t="str">
        <f>IF(COUNTA($A402:$B402,$D402:$G402)=0,"",IF(OR($A402="",$B402="",NOT(AND(ISNUMBER(G402),N(G402)&gt;=18264,N(G402)&lt;=73050))),"n/a",SUMPRODUCT(((Movements!$B$2:$B$1001="Restock")+(Movements!$B$2:$B$1001="Transfer"))*(Movements!$F$2:$F$1001=$A402)*(Movements!$C$2:$C$1001=$B402)*(Movements!$A$2:$A$1001&gt;$G402),Movements!$D$2:$D$1001)))</f>
        <v/>
      </c>
      <c r="J402" s="21" t="str">
        <f>IF(COUNTA($A402:$B402,$D402:$G402)=0,"",IF(OR(NOT(ISNUMBER($H402)),NOT(ISNUMBER($F402))),"n/a",$F402-$H402+$I402))</f>
        <v/>
      </c>
      <c r="K402" s="21" t="str">
        <f>IF(COUNTA($A402:$B402,$D402:$G402)=0,"",IF(OR(NOT(ISNUMBER($J402)),NOT(ISNUMBER($D402)),NOT(ISNUMBER($E402))),"n/a",IF($J402&lt;=$D402,$E402-$J402,0)))</f>
        <v/>
      </c>
      <c r="L402" s="16" t="str">
        <f>IF(COUNTA($A402:$B402,$D402:$G402)=0,"",IF(OR(NOT(ISNUMBER($J402)),NOT(ISNUMBER($D402)),NOT(ISNUMBER($E402))),"n/a",IF($J402&lt;0,"Check count",IF($J402&lt;=$D402,"Reorder",IF($J402&gt;$E402,"Over max","OK")))))</f>
        <v/>
      </c>
      <c r="M402" s="14" t="str">
        <f>IF(COUNTA($A402:$B402,$D402:$G402)=0,"",IF(OR($B402="",SUMPRODUCT(--(Parts!$A$2:$A$201=$B402))=0),"n/a",INDEX(Parts!$C$2:$C$201,SUMPRODUCT(MAX((Parts!$A$2:$A$201=$B402)*(ROW(Parts!$A$2:$A$201)-MIN(ROW(Parts!$A$2:$A$201))+1))))))</f>
        <v/>
      </c>
      <c r="N402" s="14" t="str">
        <f>IF(COUNTA($A402:$B402,$D402:$G402)=0,"",IF(AND(ISNUMBER($J402),ISNUMBER($M402)),$J402*$M402,"n/a"))</f>
        <v/>
      </c>
      <c r="O402" s="16" t="str">
        <f>IF(COUNTA($A402:$B402,$D402:$G402)=0,"",IF(OR($A402="",$B402="",SUMPRODUCT(--(Vans!$A$2:$A$51=$A402))=0,SUMPRODUCT(--(Parts!$A$2:$A$201=$B402))=0),"Check ID",IF(SUMPRODUCT(('Van Stock'!$A$2:$A$501=$A402)*('Van Stock'!$B$2:$B$501=$B402))&gt;1,"Duplicate line",IF(OR(NOT(AND(ISNUMBER(D402),N(D402)&gt;=0,N(D402)&lt;=10000,INT(N(D402))=N(D402))),NOT(AND(ISNUMBER(E402),N(E402)&gt;=0,N(E402)&lt;=10000,INT(N(E402))=N(E402))),N($D402)&gt;N($E402),NOT(AND(ISNUMBER(F402),N(F402)&gt;=0,N(F402)&lt;=100000,INT(N(F402))=N(F402))),NOT(AND(ISNUMBER(G402),N(G402)&gt;=18264,N(G402)&lt;=73050))),"Check inputs",IF(AND(ISNUMBER($J402),N($J402)&lt;0),"Check count","OK")))))</f>
        <v/>
      </c>
      <c r="P402" s="15" t="str">
        <f>IF(COUNTA($A402:$B402,$D402:$G402)=0,"",IF(OR($A402="",$B402="",NOT(AND(ISNUMBER(G402),N(G402)&gt;=18264,N(G402)&lt;=73050))),"n/a",SUMPRODUCT(((Movements!$B$2:$B$1001="Used"))*(Movements!$E$2:$E$1001=$A402)*(Movements!$C$2:$C$1001=$B402)*(Movements!$A$2:$A$1001&gt;$G402),Movements!$D$2:$D$1001)))</f>
        <v/>
      </c>
    </row>
    <row r="403" spans="1:16" x14ac:dyDescent="0.25">
      <c r="A403" s="12"/>
      <c r="B403" s="12"/>
      <c r="C403" s="18" t="str">
        <f>IF(COUNTA($A403:$B403,$D403:$G403)=0,"",IF(OR($B403="",SUMPRODUCT(--(Parts!$A$2:$A$201=$B403))=0),"n/a",INDEX(Parts!$B$2:$B$201,SUMPRODUCT(MAX((Parts!$A$2:$A$201=$B403)*(ROW(Parts!$A$2:$A$201)-MIN(ROW(Parts!$A$2:$A$201))+1))))))</f>
        <v/>
      </c>
      <c r="D403" s="19"/>
      <c r="E403" s="19"/>
      <c r="F403" s="19"/>
      <c r="G403" s="20"/>
      <c r="H403" s="15" t="str">
        <f>IF(COUNTA($A403:$B403,$D403:$G403)=0,"",IF(OR($A403="",$B403="",NOT(AND(ISNUMBER(G403),N(G403)&gt;=18264,N(G403)&lt;=73050))),"n/a",SUMPRODUCT(((Movements!$B$2:$B$1001="Used")+(Movements!$B$2:$B$1001="Transfer"))*(Movements!$E$2:$E$1001=$A403)*(Movements!$C$2:$C$1001=$B403)*(Movements!$A$2:$A$1001&gt;$G403),Movements!$D$2:$D$1001)))</f>
        <v/>
      </c>
      <c r="I403" s="15" t="str">
        <f>IF(COUNTA($A403:$B403,$D403:$G403)=0,"",IF(OR($A403="",$B403="",NOT(AND(ISNUMBER(G403),N(G403)&gt;=18264,N(G403)&lt;=73050))),"n/a",SUMPRODUCT(((Movements!$B$2:$B$1001="Restock")+(Movements!$B$2:$B$1001="Transfer"))*(Movements!$F$2:$F$1001=$A403)*(Movements!$C$2:$C$1001=$B403)*(Movements!$A$2:$A$1001&gt;$G403),Movements!$D$2:$D$1001)))</f>
        <v/>
      </c>
      <c r="J403" s="21" t="str">
        <f>IF(COUNTA($A403:$B403,$D403:$G403)=0,"",IF(OR(NOT(ISNUMBER($H403)),NOT(ISNUMBER($F403))),"n/a",$F403-$H403+$I403))</f>
        <v/>
      </c>
      <c r="K403" s="21" t="str">
        <f>IF(COUNTA($A403:$B403,$D403:$G403)=0,"",IF(OR(NOT(ISNUMBER($J403)),NOT(ISNUMBER($D403)),NOT(ISNUMBER($E403))),"n/a",IF($J403&lt;=$D403,$E403-$J403,0)))</f>
        <v/>
      </c>
      <c r="L403" s="16" t="str">
        <f>IF(COUNTA($A403:$B403,$D403:$G403)=0,"",IF(OR(NOT(ISNUMBER($J403)),NOT(ISNUMBER($D403)),NOT(ISNUMBER($E403))),"n/a",IF($J403&lt;0,"Check count",IF($J403&lt;=$D403,"Reorder",IF($J403&gt;$E403,"Over max","OK")))))</f>
        <v/>
      </c>
      <c r="M403" s="14" t="str">
        <f>IF(COUNTA($A403:$B403,$D403:$G403)=0,"",IF(OR($B403="",SUMPRODUCT(--(Parts!$A$2:$A$201=$B403))=0),"n/a",INDEX(Parts!$C$2:$C$201,SUMPRODUCT(MAX((Parts!$A$2:$A$201=$B403)*(ROW(Parts!$A$2:$A$201)-MIN(ROW(Parts!$A$2:$A$201))+1))))))</f>
        <v/>
      </c>
      <c r="N403" s="14" t="str">
        <f>IF(COUNTA($A403:$B403,$D403:$G403)=0,"",IF(AND(ISNUMBER($J403),ISNUMBER($M403)),$J403*$M403,"n/a"))</f>
        <v/>
      </c>
      <c r="O403" s="16" t="str">
        <f>IF(COUNTA($A403:$B403,$D403:$G403)=0,"",IF(OR($A403="",$B403="",SUMPRODUCT(--(Vans!$A$2:$A$51=$A403))=0,SUMPRODUCT(--(Parts!$A$2:$A$201=$B403))=0),"Check ID",IF(SUMPRODUCT(('Van Stock'!$A$2:$A$501=$A403)*('Van Stock'!$B$2:$B$501=$B403))&gt;1,"Duplicate line",IF(OR(NOT(AND(ISNUMBER(D403),N(D403)&gt;=0,N(D403)&lt;=10000,INT(N(D403))=N(D403))),NOT(AND(ISNUMBER(E403),N(E403)&gt;=0,N(E403)&lt;=10000,INT(N(E403))=N(E403))),N($D403)&gt;N($E403),NOT(AND(ISNUMBER(F403),N(F403)&gt;=0,N(F403)&lt;=100000,INT(N(F403))=N(F403))),NOT(AND(ISNUMBER(G403),N(G403)&gt;=18264,N(G403)&lt;=73050))),"Check inputs",IF(AND(ISNUMBER($J403),N($J403)&lt;0),"Check count","OK")))))</f>
        <v/>
      </c>
      <c r="P403" s="15" t="str">
        <f>IF(COUNTA($A403:$B403,$D403:$G403)=0,"",IF(OR($A403="",$B403="",NOT(AND(ISNUMBER(G403),N(G403)&gt;=18264,N(G403)&lt;=73050))),"n/a",SUMPRODUCT(((Movements!$B$2:$B$1001="Used"))*(Movements!$E$2:$E$1001=$A403)*(Movements!$C$2:$C$1001=$B403)*(Movements!$A$2:$A$1001&gt;$G403),Movements!$D$2:$D$1001)))</f>
        <v/>
      </c>
    </row>
    <row r="404" spans="1:16" x14ac:dyDescent="0.25">
      <c r="A404" s="12"/>
      <c r="B404" s="12"/>
      <c r="C404" s="18" t="str">
        <f>IF(COUNTA($A404:$B404,$D404:$G404)=0,"",IF(OR($B404="",SUMPRODUCT(--(Parts!$A$2:$A$201=$B404))=0),"n/a",INDEX(Parts!$B$2:$B$201,SUMPRODUCT(MAX((Parts!$A$2:$A$201=$B404)*(ROW(Parts!$A$2:$A$201)-MIN(ROW(Parts!$A$2:$A$201))+1))))))</f>
        <v/>
      </c>
      <c r="D404" s="19"/>
      <c r="E404" s="19"/>
      <c r="F404" s="19"/>
      <c r="G404" s="20"/>
      <c r="H404" s="15" t="str">
        <f>IF(COUNTA($A404:$B404,$D404:$G404)=0,"",IF(OR($A404="",$B404="",NOT(AND(ISNUMBER(G404),N(G404)&gt;=18264,N(G404)&lt;=73050))),"n/a",SUMPRODUCT(((Movements!$B$2:$B$1001="Used")+(Movements!$B$2:$B$1001="Transfer"))*(Movements!$E$2:$E$1001=$A404)*(Movements!$C$2:$C$1001=$B404)*(Movements!$A$2:$A$1001&gt;$G404),Movements!$D$2:$D$1001)))</f>
        <v/>
      </c>
      <c r="I404" s="15" t="str">
        <f>IF(COUNTA($A404:$B404,$D404:$G404)=0,"",IF(OR($A404="",$B404="",NOT(AND(ISNUMBER(G404),N(G404)&gt;=18264,N(G404)&lt;=73050))),"n/a",SUMPRODUCT(((Movements!$B$2:$B$1001="Restock")+(Movements!$B$2:$B$1001="Transfer"))*(Movements!$F$2:$F$1001=$A404)*(Movements!$C$2:$C$1001=$B404)*(Movements!$A$2:$A$1001&gt;$G404),Movements!$D$2:$D$1001)))</f>
        <v/>
      </c>
      <c r="J404" s="21" t="str">
        <f>IF(COUNTA($A404:$B404,$D404:$G404)=0,"",IF(OR(NOT(ISNUMBER($H404)),NOT(ISNUMBER($F404))),"n/a",$F404-$H404+$I404))</f>
        <v/>
      </c>
      <c r="K404" s="21" t="str">
        <f>IF(COUNTA($A404:$B404,$D404:$G404)=0,"",IF(OR(NOT(ISNUMBER($J404)),NOT(ISNUMBER($D404)),NOT(ISNUMBER($E404))),"n/a",IF($J404&lt;=$D404,$E404-$J404,0)))</f>
        <v/>
      </c>
      <c r="L404" s="16" t="str">
        <f>IF(COUNTA($A404:$B404,$D404:$G404)=0,"",IF(OR(NOT(ISNUMBER($J404)),NOT(ISNUMBER($D404)),NOT(ISNUMBER($E404))),"n/a",IF($J404&lt;0,"Check count",IF($J404&lt;=$D404,"Reorder",IF($J404&gt;$E404,"Over max","OK")))))</f>
        <v/>
      </c>
      <c r="M404" s="14" t="str">
        <f>IF(COUNTA($A404:$B404,$D404:$G404)=0,"",IF(OR($B404="",SUMPRODUCT(--(Parts!$A$2:$A$201=$B404))=0),"n/a",INDEX(Parts!$C$2:$C$201,SUMPRODUCT(MAX((Parts!$A$2:$A$201=$B404)*(ROW(Parts!$A$2:$A$201)-MIN(ROW(Parts!$A$2:$A$201))+1))))))</f>
        <v/>
      </c>
      <c r="N404" s="14" t="str">
        <f>IF(COUNTA($A404:$B404,$D404:$G404)=0,"",IF(AND(ISNUMBER($J404),ISNUMBER($M404)),$J404*$M404,"n/a"))</f>
        <v/>
      </c>
      <c r="O404" s="16" t="str">
        <f>IF(COUNTA($A404:$B404,$D404:$G404)=0,"",IF(OR($A404="",$B404="",SUMPRODUCT(--(Vans!$A$2:$A$51=$A404))=0,SUMPRODUCT(--(Parts!$A$2:$A$201=$B404))=0),"Check ID",IF(SUMPRODUCT(('Van Stock'!$A$2:$A$501=$A404)*('Van Stock'!$B$2:$B$501=$B404))&gt;1,"Duplicate line",IF(OR(NOT(AND(ISNUMBER(D404),N(D404)&gt;=0,N(D404)&lt;=10000,INT(N(D404))=N(D404))),NOT(AND(ISNUMBER(E404),N(E404)&gt;=0,N(E404)&lt;=10000,INT(N(E404))=N(E404))),N($D404)&gt;N($E404),NOT(AND(ISNUMBER(F404),N(F404)&gt;=0,N(F404)&lt;=100000,INT(N(F404))=N(F404))),NOT(AND(ISNUMBER(G404),N(G404)&gt;=18264,N(G404)&lt;=73050))),"Check inputs",IF(AND(ISNUMBER($J404),N($J404)&lt;0),"Check count","OK")))))</f>
        <v/>
      </c>
      <c r="P404" s="15" t="str">
        <f>IF(COUNTA($A404:$B404,$D404:$G404)=0,"",IF(OR($A404="",$B404="",NOT(AND(ISNUMBER(G404),N(G404)&gt;=18264,N(G404)&lt;=73050))),"n/a",SUMPRODUCT(((Movements!$B$2:$B$1001="Used"))*(Movements!$E$2:$E$1001=$A404)*(Movements!$C$2:$C$1001=$B404)*(Movements!$A$2:$A$1001&gt;$G404),Movements!$D$2:$D$1001)))</f>
        <v/>
      </c>
    </row>
    <row r="405" spans="1:16" x14ac:dyDescent="0.25">
      <c r="A405" s="12"/>
      <c r="B405" s="12"/>
      <c r="C405" s="18" t="str">
        <f>IF(COUNTA($A405:$B405,$D405:$G405)=0,"",IF(OR($B405="",SUMPRODUCT(--(Parts!$A$2:$A$201=$B405))=0),"n/a",INDEX(Parts!$B$2:$B$201,SUMPRODUCT(MAX((Parts!$A$2:$A$201=$B405)*(ROW(Parts!$A$2:$A$201)-MIN(ROW(Parts!$A$2:$A$201))+1))))))</f>
        <v/>
      </c>
      <c r="D405" s="19"/>
      <c r="E405" s="19"/>
      <c r="F405" s="19"/>
      <c r="G405" s="20"/>
      <c r="H405" s="15" t="str">
        <f>IF(COUNTA($A405:$B405,$D405:$G405)=0,"",IF(OR($A405="",$B405="",NOT(AND(ISNUMBER(G405),N(G405)&gt;=18264,N(G405)&lt;=73050))),"n/a",SUMPRODUCT(((Movements!$B$2:$B$1001="Used")+(Movements!$B$2:$B$1001="Transfer"))*(Movements!$E$2:$E$1001=$A405)*(Movements!$C$2:$C$1001=$B405)*(Movements!$A$2:$A$1001&gt;$G405),Movements!$D$2:$D$1001)))</f>
        <v/>
      </c>
      <c r="I405" s="15" t="str">
        <f>IF(COUNTA($A405:$B405,$D405:$G405)=0,"",IF(OR($A405="",$B405="",NOT(AND(ISNUMBER(G405),N(G405)&gt;=18264,N(G405)&lt;=73050))),"n/a",SUMPRODUCT(((Movements!$B$2:$B$1001="Restock")+(Movements!$B$2:$B$1001="Transfer"))*(Movements!$F$2:$F$1001=$A405)*(Movements!$C$2:$C$1001=$B405)*(Movements!$A$2:$A$1001&gt;$G405),Movements!$D$2:$D$1001)))</f>
        <v/>
      </c>
      <c r="J405" s="21" t="str">
        <f>IF(COUNTA($A405:$B405,$D405:$G405)=0,"",IF(OR(NOT(ISNUMBER($H405)),NOT(ISNUMBER($F405))),"n/a",$F405-$H405+$I405))</f>
        <v/>
      </c>
      <c r="K405" s="21" t="str">
        <f>IF(COUNTA($A405:$B405,$D405:$G405)=0,"",IF(OR(NOT(ISNUMBER($J405)),NOT(ISNUMBER($D405)),NOT(ISNUMBER($E405))),"n/a",IF($J405&lt;=$D405,$E405-$J405,0)))</f>
        <v/>
      </c>
      <c r="L405" s="16" t="str">
        <f>IF(COUNTA($A405:$B405,$D405:$G405)=0,"",IF(OR(NOT(ISNUMBER($J405)),NOT(ISNUMBER($D405)),NOT(ISNUMBER($E405))),"n/a",IF($J405&lt;0,"Check count",IF($J405&lt;=$D405,"Reorder",IF($J405&gt;$E405,"Over max","OK")))))</f>
        <v/>
      </c>
      <c r="M405" s="14" t="str">
        <f>IF(COUNTA($A405:$B405,$D405:$G405)=0,"",IF(OR($B405="",SUMPRODUCT(--(Parts!$A$2:$A$201=$B405))=0),"n/a",INDEX(Parts!$C$2:$C$201,SUMPRODUCT(MAX((Parts!$A$2:$A$201=$B405)*(ROW(Parts!$A$2:$A$201)-MIN(ROW(Parts!$A$2:$A$201))+1))))))</f>
        <v/>
      </c>
      <c r="N405" s="14" t="str">
        <f>IF(COUNTA($A405:$B405,$D405:$G405)=0,"",IF(AND(ISNUMBER($J405),ISNUMBER($M405)),$J405*$M405,"n/a"))</f>
        <v/>
      </c>
      <c r="O405" s="16" t="str">
        <f>IF(COUNTA($A405:$B405,$D405:$G405)=0,"",IF(OR($A405="",$B405="",SUMPRODUCT(--(Vans!$A$2:$A$51=$A405))=0,SUMPRODUCT(--(Parts!$A$2:$A$201=$B405))=0),"Check ID",IF(SUMPRODUCT(('Van Stock'!$A$2:$A$501=$A405)*('Van Stock'!$B$2:$B$501=$B405))&gt;1,"Duplicate line",IF(OR(NOT(AND(ISNUMBER(D405),N(D405)&gt;=0,N(D405)&lt;=10000,INT(N(D405))=N(D405))),NOT(AND(ISNUMBER(E405),N(E405)&gt;=0,N(E405)&lt;=10000,INT(N(E405))=N(E405))),N($D405)&gt;N($E405),NOT(AND(ISNUMBER(F405),N(F405)&gt;=0,N(F405)&lt;=100000,INT(N(F405))=N(F405))),NOT(AND(ISNUMBER(G405),N(G405)&gt;=18264,N(G405)&lt;=73050))),"Check inputs",IF(AND(ISNUMBER($J405),N($J405)&lt;0),"Check count","OK")))))</f>
        <v/>
      </c>
      <c r="P405" s="15" t="str">
        <f>IF(COUNTA($A405:$B405,$D405:$G405)=0,"",IF(OR($A405="",$B405="",NOT(AND(ISNUMBER(G405),N(G405)&gt;=18264,N(G405)&lt;=73050))),"n/a",SUMPRODUCT(((Movements!$B$2:$B$1001="Used"))*(Movements!$E$2:$E$1001=$A405)*(Movements!$C$2:$C$1001=$B405)*(Movements!$A$2:$A$1001&gt;$G405),Movements!$D$2:$D$1001)))</f>
        <v/>
      </c>
    </row>
    <row r="406" spans="1:16" x14ac:dyDescent="0.25">
      <c r="A406" s="12"/>
      <c r="B406" s="12"/>
      <c r="C406" s="18" t="str">
        <f>IF(COUNTA($A406:$B406,$D406:$G406)=0,"",IF(OR($B406="",SUMPRODUCT(--(Parts!$A$2:$A$201=$B406))=0),"n/a",INDEX(Parts!$B$2:$B$201,SUMPRODUCT(MAX((Parts!$A$2:$A$201=$B406)*(ROW(Parts!$A$2:$A$201)-MIN(ROW(Parts!$A$2:$A$201))+1))))))</f>
        <v/>
      </c>
      <c r="D406" s="19"/>
      <c r="E406" s="19"/>
      <c r="F406" s="19"/>
      <c r="G406" s="20"/>
      <c r="H406" s="15" t="str">
        <f>IF(COUNTA($A406:$B406,$D406:$G406)=0,"",IF(OR($A406="",$B406="",NOT(AND(ISNUMBER(G406),N(G406)&gt;=18264,N(G406)&lt;=73050))),"n/a",SUMPRODUCT(((Movements!$B$2:$B$1001="Used")+(Movements!$B$2:$B$1001="Transfer"))*(Movements!$E$2:$E$1001=$A406)*(Movements!$C$2:$C$1001=$B406)*(Movements!$A$2:$A$1001&gt;$G406),Movements!$D$2:$D$1001)))</f>
        <v/>
      </c>
      <c r="I406" s="15" t="str">
        <f>IF(COUNTA($A406:$B406,$D406:$G406)=0,"",IF(OR($A406="",$B406="",NOT(AND(ISNUMBER(G406),N(G406)&gt;=18264,N(G406)&lt;=73050))),"n/a",SUMPRODUCT(((Movements!$B$2:$B$1001="Restock")+(Movements!$B$2:$B$1001="Transfer"))*(Movements!$F$2:$F$1001=$A406)*(Movements!$C$2:$C$1001=$B406)*(Movements!$A$2:$A$1001&gt;$G406),Movements!$D$2:$D$1001)))</f>
        <v/>
      </c>
      <c r="J406" s="21" t="str">
        <f>IF(COUNTA($A406:$B406,$D406:$G406)=0,"",IF(OR(NOT(ISNUMBER($H406)),NOT(ISNUMBER($F406))),"n/a",$F406-$H406+$I406))</f>
        <v/>
      </c>
      <c r="K406" s="21" t="str">
        <f>IF(COUNTA($A406:$B406,$D406:$G406)=0,"",IF(OR(NOT(ISNUMBER($J406)),NOT(ISNUMBER($D406)),NOT(ISNUMBER($E406))),"n/a",IF($J406&lt;=$D406,$E406-$J406,0)))</f>
        <v/>
      </c>
      <c r="L406" s="16" t="str">
        <f>IF(COUNTA($A406:$B406,$D406:$G406)=0,"",IF(OR(NOT(ISNUMBER($J406)),NOT(ISNUMBER($D406)),NOT(ISNUMBER($E406))),"n/a",IF($J406&lt;0,"Check count",IF($J406&lt;=$D406,"Reorder",IF($J406&gt;$E406,"Over max","OK")))))</f>
        <v/>
      </c>
      <c r="M406" s="14" t="str">
        <f>IF(COUNTA($A406:$B406,$D406:$G406)=0,"",IF(OR($B406="",SUMPRODUCT(--(Parts!$A$2:$A$201=$B406))=0),"n/a",INDEX(Parts!$C$2:$C$201,SUMPRODUCT(MAX((Parts!$A$2:$A$201=$B406)*(ROW(Parts!$A$2:$A$201)-MIN(ROW(Parts!$A$2:$A$201))+1))))))</f>
        <v/>
      </c>
      <c r="N406" s="14" t="str">
        <f>IF(COUNTA($A406:$B406,$D406:$G406)=0,"",IF(AND(ISNUMBER($J406),ISNUMBER($M406)),$J406*$M406,"n/a"))</f>
        <v/>
      </c>
      <c r="O406" s="16" t="str">
        <f>IF(COUNTA($A406:$B406,$D406:$G406)=0,"",IF(OR($A406="",$B406="",SUMPRODUCT(--(Vans!$A$2:$A$51=$A406))=0,SUMPRODUCT(--(Parts!$A$2:$A$201=$B406))=0),"Check ID",IF(SUMPRODUCT(('Van Stock'!$A$2:$A$501=$A406)*('Van Stock'!$B$2:$B$501=$B406))&gt;1,"Duplicate line",IF(OR(NOT(AND(ISNUMBER(D406),N(D406)&gt;=0,N(D406)&lt;=10000,INT(N(D406))=N(D406))),NOT(AND(ISNUMBER(E406),N(E406)&gt;=0,N(E406)&lt;=10000,INT(N(E406))=N(E406))),N($D406)&gt;N($E406),NOT(AND(ISNUMBER(F406),N(F406)&gt;=0,N(F406)&lt;=100000,INT(N(F406))=N(F406))),NOT(AND(ISNUMBER(G406),N(G406)&gt;=18264,N(G406)&lt;=73050))),"Check inputs",IF(AND(ISNUMBER($J406),N($J406)&lt;0),"Check count","OK")))))</f>
        <v/>
      </c>
      <c r="P406" s="15" t="str">
        <f>IF(COUNTA($A406:$B406,$D406:$G406)=0,"",IF(OR($A406="",$B406="",NOT(AND(ISNUMBER(G406),N(G406)&gt;=18264,N(G406)&lt;=73050))),"n/a",SUMPRODUCT(((Movements!$B$2:$B$1001="Used"))*(Movements!$E$2:$E$1001=$A406)*(Movements!$C$2:$C$1001=$B406)*(Movements!$A$2:$A$1001&gt;$G406),Movements!$D$2:$D$1001)))</f>
        <v/>
      </c>
    </row>
    <row r="407" spans="1:16" x14ac:dyDescent="0.25">
      <c r="A407" s="12"/>
      <c r="B407" s="12"/>
      <c r="C407" s="18" t="str">
        <f>IF(COUNTA($A407:$B407,$D407:$G407)=0,"",IF(OR($B407="",SUMPRODUCT(--(Parts!$A$2:$A$201=$B407))=0),"n/a",INDEX(Parts!$B$2:$B$201,SUMPRODUCT(MAX((Parts!$A$2:$A$201=$B407)*(ROW(Parts!$A$2:$A$201)-MIN(ROW(Parts!$A$2:$A$201))+1))))))</f>
        <v/>
      </c>
      <c r="D407" s="19"/>
      <c r="E407" s="19"/>
      <c r="F407" s="19"/>
      <c r="G407" s="20"/>
      <c r="H407" s="15" t="str">
        <f>IF(COUNTA($A407:$B407,$D407:$G407)=0,"",IF(OR($A407="",$B407="",NOT(AND(ISNUMBER(G407),N(G407)&gt;=18264,N(G407)&lt;=73050))),"n/a",SUMPRODUCT(((Movements!$B$2:$B$1001="Used")+(Movements!$B$2:$B$1001="Transfer"))*(Movements!$E$2:$E$1001=$A407)*(Movements!$C$2:$C$1001=$B407)*(Movements!$A$2:$A$1001&gt;$G407),Movements!$D$2:$D$1001)))</f>
        <v/>
      </c>
      <c r="I407" s="15" t="str">
        <f>IF(COUNTA($A407:$B407,$D407:$G407)=0,"",IF(OR($A407="",$B407="",NOT(AND(ISNUMBER(G407),N(G407)&gt;=18264,N(G407)&lt;=73050))),"n/a",SUMPRODUCT(((Movements!$B$2:$B$1001="Restock")+(Movements!$B$2:$B$1001="Transfer"))*(Movements!$F$2:$F$1001=$A407)*(Movements!$C$2:$C$1001=$B407)*(Movements!$A$2:$A$1001&gt;$G407),Movements!$D$2:$D$1001)))</f>
        <v/>
      </c>
      <c r="J407" s="21" t="str">
        <f>IF(COUNTA($A407:$B407,$D407:$G407)=0,"",IF(OR(NOT(ISNUMBER($H407)),NOT(ISNUMBER($F407))),"n/a",$F407-$H407+$I407))</f>
        <v/>
      </c>
      <c r="K407" s="21" t="str">
        <f>IF(COUNTA($A407:$B407,$D407:$G407)=0,"",IF(OR(NOT(ISNUMBER($J407)),NOT(ISNUMBER($D407)),NOT(ISNUMBER($E407))),"n/a",IF($J407&lt;=$D407,$E407-$J407,0)))</f>
        <v/>
      </c>
      <c r="L407" s="16" t="str">
        <f>IF(COUNTA($A407:$B407,$D407:$G407)=0,"",IF(OR(NOT(ISNUMBER($J407)),NOT(ISNUMBER($D407)),NOT(ISNUMBER($E407))),"n/a",IF($J407&lt;0,"Check count",IF($J407&lt;=$D407,"Reorder",IF($J407&gt;$E407,"Over max","OK")))))</f>
        <v/>
      </c>
      <c r="M407" s="14" t="str">
        <f>IF(COUNTA($A407:$B407,$D407:$G407)=0,"",IF(OR($B407="",SUMPRODUCT(--(Parts!$A$2:$A$201=$B407))=0),"n/a",INDEX(Parts!$C$2:$C$201,SUMPRODUCT(MAX((Parts!$A$2:$A$201=$B407)*(ROW(Parts!$A$2:$A$201)-MIN(ROW(Parts!$A$2:$A$201))+1))))))</f>
        <v/>
      </c>
      <c r="N407" s="14" t="str">
        <f>IF(COUNTA($A407:$B407,$D407:$G407)=0,"",IF(AND(ISNUMBER($J407),ISNUMBER($M407)),$J407*$M407,"n/a"))</f>
        <v/>
      </c>
      <c r="O407" s="16" t="str">
        <f>IF(COUNTA($A407:$B407,$D407:$G407)=0,"",IF(OR($A407="",$B407="",SUMPRODUCT(--(Vans!$A$2:$A$51=$A407))=0,SUMPRODUCT(--(Parts!$A$2:$A$201=$B407))=0),"Check ID",IF(SUMPRODUCT(('Van Stock'!$A$2:$A$501=$A407)*('Van Stock'!$B$2:$B$501=$B407))&gt;1,"Duplicate line",IF(OR(NOT(AND(ISNUMBER(D407),N(D407)&gt;=0,N(D407)&lt;=10000,INT(N(D407))=N(D407))),NOT(AND(ISNUMBER(E407),N(E407)&gt;=0,N(E407)&lt;=10000,INT(N(E407))=N(E407))),N($D407)&gt;N($E407),NOT(AND(ISNUMBER(F407),N(F407)&gt;=0,N(F407)&lt;=100000,INT(N(F407))=N(F407))),NOT(AND(ISNUMBER(G407),N(G407)&gt;=18264,N(G407)&lt;=73050))),"Check inputs",IF(AND(ISNUMBER($J407),N($J407)&lt;0),"Check count","OK")))))</f>
        <v/>
      </c>
      <c r="P407" s="15" t="str">
        <f>IF(COUNTA($A407:$B407,$D407:$G407)=0,"",IF(OR($A407="",$B407="",NOT(AND(ISNUMBER(G407),N(G407)&gt;=18264,N(G407)&lt;=73050))),"n/a",SUMPRODUCT(((Movements!$B$2:$B$1001="Used"))*(Movements!$E$2:$E$1001=$A407)*(Movements!$C$2:$C$1001=$B407)*(Movements!$A$2:$A$1001&gt;$G407),Movements!$D$2:$D$1001)))</f>
        <v/>
      </c>
    </row>
    <row r="408" spans="1:16" x14ac:dyDescent="0.25">
      <c r="A408" s="12"/>
      <c r="B408" s="12"/>
      <c r="C408" s="18" t="str">
        <f>IF(COUNTA($A408:$B408,$D408:$G408)=0,"",IF(OR($B408="",SUMPRODUCT(--(Parts!$A$2:$A$201=$B408))=0),"n/a",INDEX(Parts!$B$2:$B$201,SUMPRODUCT(MAX((Parts!$A$2:$A$201=$B408)*(ROW(Parts!$A$2:$A$201)-MIN(ROW(Parts!$A$2:$A$201))+1))))))</f>
        <v/>
      </c>
      <c r="D408" s="19"/>
      <c r="E408" s="19"/>
      <c r="F408" s="19"/>
      <c r="G408" s="20"/>
      <c r="H408" s="15" t="str">
        <f>IF(COUNTA($A408:$B408,$D408:$G408)=0,"",IF(OR($A408="",$B408="",NOT(AND(ISNUMBER(G408),N(G408)&gt;=18264,N(G408)&lt;=73050))),"n/a",SUMPRODUCT(((Movements!$B$2:$B$1001="Used")+(Movements!$B$2:$B$1001="Transfer"))*(Movements!$E$2:$E$1001=$A408)*(Movements!$C$2:$C$1001=$B408)*(Movements!$A$2:$A$1001&gt;$G408),Movements!$D$2:$D$1001)))</f>
        <v/>
      </c>
      <c r="I408" s="15" t="str">
        <f>IF(COUNTA($A408:$B408,$D408:$G408)=0,"",IF(OR($A408="",$B408="",NOT(AND(ISNUMBER(G408),N(G408)&gt;=18264,N(G408)&lt;=73050))),"n/a",SUMPRODUCT(((Movements!$B$2:$B$1001="Restock")+(Movements!$B$2:$B$1001="Transfer"))*(Movements!$F$2:$F$1001=$A408)*(Movements!$C$2:$C$1001=$B408)*(Movements!$A$2:$A$1001&gt;$G408),Movements!$D$2:$D$1001)))</f>
        <v/>
      </c>
      <c r="J408" s="21" t="str">
        <f>IF(COUNTA($A408:$B408,$D408:$G408)=0,"",IF(OR(NOT(ISNUMBER($H408)),NOT(ISNUMBER($F408))),"n/a",$F408-$H408+$I408))</f>
        <v/>
      </c>
      <c r="K408" s="21" t="str">
        <f>IF(COUNTA($A408:$B408,$D408:$G408)=0,"",IF(OR(NOT(ISNUMBER($J408)),NOT(ISNUMBER($D408)),NOT(ISNUMBER($E408))),"n/a",IF($J408&lt;=$D408,$E408-$J408,0)))</f>
        <v/>
      </c>
      <c r="L408" s="16" t="str">
        <f>IF(COUNTA($A408:$B408,$D408:$G408)=0,"",IF(OR(NOT(ISNUMBER($J408)),NOT(ISNUMBER($D408)),NOT(ISNUMBER($E408))),"n/a",IF($J408&lt;0,"Check count",IF($J408&lt;=$D408,"Reorder",IF($J408&gt;$E408,"Over max","OK")))))</f>
        <v/>
      </c>
      <c r="M408" s="14" t="str">
        <f>IF(COUNTA($A408:$B408,$D408:$G408)=0,"",IF(OR($B408="",SUMPRODUCT(--(Parts!$A$2:$A$201=$B408))=0),"n/a",INDEX(Parts!$C$2:$C$201,SUMPRODUCT(MAX((Parts!$A$2:$A$201=$B408)*(ROW(Parts!$A$2:$A$201)-MIN(ROW(Parts!$A$2:$A$201))+1))))))</f>
        <v/>
      </c>
      <c r="N408" s="14" t="str">
        <f>IF(COUNTA($A408:$B408,$D408:$G408)=0,"",IF(AND(ISNUMBER($J408),ISNUMBER($M408)),$J408*$M408,"n/a"))</f>
        <v/>
      </c>
      <c r="O408" s="16" t="str">
        <f>IF(COUNTA($A408:$B408,$D408:$G408)=0,"",IF(OR($A408="",$B408="",SUMPRODUCT(--(Vans!$A$2:$A$51=$A408))=0,SUMPRODUCT(--(Parts!$A$2:$A$201=$B408))=0),"Check ID",IF(SUMPRODUCT(('Van Stock'!$A$2:$A$501=$A408)*('Van Stock'!$B$2:$B$501=$B408))&gt;1,"Duplicate line",IF(OR(NOT(AND(ISNUMBER(D408),N(D408)&gt;=0,N(D408)&lt;=10000,INT(N(D408))=N(D408))),NOT(AND(ISNUMBER(E408),N(E408)&gt;=0,N(E408)&lt;=10000,INT(N(E408))=N(E408))),N($D408)&gt;N($E408),NOT(AND(ISNUMBER(F408),N(F408)&gt;=0,N(F408)&lt;=100000,INT(N(F408))=N(F408))),NOT(AND(ISNUMBER(G408),N(G408)&gt;=18264,N(G408)&lt;=73050))),"Check inputs",IF(AND(ISNUMBER($J408),N($J408)&lt;0),"Check count","OK")))))</f>
        <v/>
      </c>
      <c r="P408" s="15" t="str">
        <f>IF(COUNTA($A408:$B408,$D408:$G408)=0,"",IF(OR($A408="",$B408="",NOT(AND(ISNUMBER(G408),N(G408)&gt;=18264,N(G408)&lt;=73050))),"n/a",SUMPRODUCT(((Movements!$B$2:$B$1001="Used"))*(Movements!$E$2:$E$1001=$A408)*(Movements!$C$2:$C$1001=$B408)*(Movements!$A$2:$A$1001&gt;$G408),Movements!$D$2:$D$1001)))</f>
        <v/>
      </c>
    </row>
    <row r="409" spans="1:16" x14ac:dyDescent="0.25">
      <c r="A409" s="12"/>
      <c r="B409" s="12"/>
      <c r="C409" s="18" t="str">
        <f>IF(COUNTA($A409:$B409,$D409:$G409)=0,"",IF(OR($B409="",SUMPRODUCT(--(Parts!$A$2:$A$201=$B409))=0),"n/a",INDEX(Parts!$B$2:$B$201,SUMPRODUCT(MAX((Parts!$A$2:$A$201=$B409)*(ROW(Parts!$A$2:$A$201)-MIN(ROW(Parts!$A$2:$A$201))+1))))))</f>
        <v/>
      </c>
      <c r="D409" s="19"/>
      <c r="E409" s="19"/>
      <c r="F409" s="19"/>
      <c r="G409" s="20"/>
      <c r="H409" s="15" t="str">
        <f>IF(COUNTA($A409:$B409,$D409:$G409)=0,"",IF(OR($A409="",$B409="",NOT(AND(ISNUMBER(G409),N(G409)&gt;=18264,N(G409)&lt;=73050))),"n/a",SUMPRODUCT(((Movements!$B$2:$B$1001="Used")+(Movements!$B$2:$B$1001="Transfer"))*(Movements!$E$2:$E$1001=$A409)*(Movements!$C$2:$C$1001=$B409)*(Movements!$A$2:$A$1001&gt;$G409),Movements!$D$2:$D$1001)))</f>
        <v/>
      </c>
      <c r="I409" s="15" t="str">
        <f>IF(COUNTA($A409:$B409,$D409:$G409)=0,"",IF(OR($A409="",$B409="",NOT(AND(ISNUMBER(G409),N(G409)&gt;=18264,N(G409)&lt;=73050))),"n/a",SUMPRODUCT(((Movements!$B$2:$B$1001="Restock")+(Movements!$B$2:$B$1001="Transfer"))*(Movements!$F$2:$F$1001=$A409)*(Movements!$C$2:$C$1001=$B409)*(Movements!$A$2:$A$1001&gt;$G409),Movements!$D$2:$D$1001)))</f>
        <v/>
      </c>
      <c r="J409" s="21" t="str">
        <f>IF(COUNTA($A409:$B409,$D409:$G409)=0,"",IF(OR(NOT(ISNUMBER($H409)),NOT(ISNUMBER($F409))),"n/a",$F409-$H409+$I409))</f>
        <v/>
      </c>
      <c r="K409" s="21" t="str">
        <f>IF(COUNTA($A409:$B409,$D409:$G409)=0,"",IF(OR(NOT(ISNUMBER($J409)),NOT(ISNUMBER($D409)),NOT(ISNUMBER($E409))),"n/a",IF($J409&lt;=$D409,$E409-$J409,0)))</f>
        <v/>
      </c>
      <c r="L409" s="16" t="str">
        <f>IF(COUNTA($A409:$B409,$D409:$G409)=0,"",IF(OR(NOT(ISNUMBER($J409)),NOT(ISNUMBER($D409)),NOT(ISNUMBER($E409))),"n/a",IF($J409&lt;0,"Check count",IF($J409&lt;=$D409,"Reorder",IF($J409&gt;$E409,"Over max","OK")))))</f>
        <v/>
      </c>
      <c r="M409" s="14" t="str">
        <f>IF(COUNTA($A409:$B409,$D409:$G409)=0,"",IF(OR($B409="",SUMPRODUCT(--(Parts!$A$2:$A$201=$B409))=0),"n/a",INDEX(Parts!$C$2:$C$201,SUMPRODUCT(MAX((Parts!$A$2:$A$201=$B409)*(ROW(Parts!$A$2:$A$201)-MIN(ROW(Parts!$A$2:$A$201))+1))))))</f>
        <v/>
      </c>
      <c r="N409" s="14" t="str">
        <f>IF(COUNTA($A409:$B409,$D409:$G409)=0,"",IF(AND(ISNUMBER($J409),ISNUMBER($M409)),$J409*$M409,"n/a"))</f>
        <v/>
      </c>
      <c r="O409" s="16" t="str">
        <f>IF(COUNTA($A409:$B409,$D409:$G409)=0,"",IF(OR($A409="",$B409="",SUMPRODUCT(--(Vans!$A$2:$A$51=$A409))=0,SUMPRODUCT(--(Parts!$A$2:$A$201=$B409))=0),"Check ID",IF(SUMPRODUCT(('Van Stock'!$A$2:$A$501=$A409)*('Van Stock'!$B$2:$B$501=$B409))&gt;1,"Duplicate line",IF(OR(NOT(AND(ISNUMBER(D409),N(D409)&gt;=0,N(D409)&lt;=10000,INT(N(D409))=N(D409))),NOT(AND(ISNUMBER(E409),N(E409)&gt;=0,N(E409)&lt;=10000,INT(N(E409))=N(E409))),N($D409)&gt;N($E409),NOT(AND(ISNUMBER(F409),N(F409)&gt;=0,N(F409)&lt;=100000,INT(N(F409))=N(F409))),NOT(AND(ISNUMBER(G409),N(G409)&gt;=18264,N(G409)&lt;=73050))),"Check inputs",IF(AND(ISNUMBER($J409),N($J409)&lt;0),"Check count","OK")))))</f>
        <v/>
      </c>
      <c r="P409" s="15" t="str">
        <f>IF(COUNTA($A409:$B409,$D409:$G409)=0,"",IF(OR($A409="",$B409="",NOT(AND(ISNUMBER(G409),N(G409)&gt;=18264,N(G409)&lt;=73050))),"n/a",SUMPRODUCT(((Movements!$B$2:$B$1001="Used"))*(Movements!$E$2:$E$1001=$A409)*(Movements!$C$2:$C$1001=$B409)*(Movements!$A$2:$A$1001&gt;$G409),Movements!$D$2:$D$1001)))</f>
        <v/>
      </c>
    </row>
    <row r="410" spans="1:16" x14ac:dyDescent="0.25">
      <c r="A410" s="12"/>
      <c r="B410" s="12"/>
      <c r="C410" s="18" t="str">
        <f>IF(COUNTA($A410:$B410,$D410:$G410)=0,"",IF(OR($B410="",SUMPRODUCT(--(Parts!$A$2:$A$201=$B410))=0),"n/a",INDEX(Parts!$B$2:$B$201,SUMPRODUCT(MAX((Parts!$A$2:$A$201=$B410)*(ROW(Parts!$A$2:$A$201)-MIN(ROW(Parts!$A$2:$A$201))+1))))))</f>
        <v/>
      </c>
      <c r="D410" s="19"/>
      <c r="E410" s="19"/>
      <c r="F410" s="19"/>
      <c r="G410" s="20"/>
      <c r="H410" s="15" t="str">
        <f>IF(COUNTA($A410:$B410,$D410:$G410)=0,"",IF(OR($A410="",$B410="",NOT(AND(ISNUMBER(G410),N(G410)&gt;=18264,N(G410)&lt;=73050))),"n/a",SUMPRODUCT(((Movements!$B$2:$B$1001="Used")+(Movements!$B$2:$B$1001="Transfer"))*(Movements!$E$2:$E$1001=$A410)*(Movements!$C$2:$C$1001=$B410)*(Movements!$A$2:$A$1001&gt;$G410),Movements!$D$2:$D$1001)))</f>
        <v/>
      </c>
      <c r="I410" s="15" t="str">
        <f>IF(COUNTA($A410:$B410,$D410:$G410)=0,"",IF(OR($A410="",$B410="",NOT(AND(ISNUMBER(G410),N(G410)&gt;=18264,N(G410)&lt;=73050))),"n/a",SUMPRODUCT(((Movements!$B$2:$B$1001="Restock")+(Movements!$B$2:$B$1001="Transfer"))*(Movements!$F$2:$F$1001=$A410)*(Movements!$C$2:$C$1001=$B410)*(Movements!$A$2:$A$1001&gt;$G410),Movements!$D$2:$D$1001)))</f>
        <v/>
      </c>
      <c r="J410" s="21" t="str">
        <f>IF(COUNTA($A410:$B410,$D410:$G410)=0,"",IF(OR(NOT(ISNUMBER($H410)),NOT(ISNUMBER($F410))),"n/a",$F410-$H410+$I410))</f>
        <v/>
      </c>
      <c r="K410" s="21" t="str">
        <f>IF(COUNTA($A410:$B410,$D410:$G410)=0,"",IF(OR(NOT(ISNUMBER($J410)),NOT(ISNUMBER($D410)),NOT(ISNUMBER($E410))),"n/a",IF($J410&lt;=$D410,$E410-$J410,0)))</f>
        <v/>
      </c>
      <c r="L410" s="16" t="str">
        <f>IF(COUNTA($A410:$B410,$D410:$G410)=0,"",IF(OR(NOT(ISNUMBER($J410)),NOT(ISNUMBER($D410)),NOT(ISNUMBER($E410))),"n/a",IF($J410&lt;0,"Check count",IF($J410&lt;=$D410,"Reorder",IF($J410&gt;$E410,"Over max","OK")))))</f>
        <v/>
      </c>
      <c r="M410" s="14" t="str">
        <f>IF(COUNTA($A410:$B410,$D410:$G410)=0,"",IF(OR($B410="",SUMPRODUCT(--(Parts!$A$2:$A$201=$B410))=0),"n/a",INDEX(Parts!$C$2:$C$201,SUMPRODUCT(MAX((Parts!$A$2:$A$201=$B410)*(ROW(Parts!$A$2:$A$201)-MIN(ROW(Parts!$A$2:$A$201))+1))))))</f>
        <v/>
      </c>
      <c r="N410" s="14" t="str">
        <f>IF(COUNTA($A410:$B410,$D410:$G410)=0,"",IF(AND(ISNUMBER($J410),ISNUMBER($M410)),$J410*$M410,"n/a"))</f>
        <v/>
      </c>
      <c r="O410" s="16" t="str">
        <f>IF(COUNTA($A410:$B410,$D410:$G410)=0,"",IF(OR($A410="",$B410="",SUMPRODUCT(--(Vans!$A$2:$A$51=$A410))=0,SUMPRODUCT(--(Parts!$A$2:$A$201=$B410))=0),"Check ID",IF(SUMPRODUCT(('Van Stock'!$A$2:$A$501=$A410)*('Van Stock'!$B$2:$B$501=$B410))&gt;1,"Duplicate line",IF(OR(NOT(AND(ISNUMBER(D410),N(D410)&gt;=0,N(D410)&lt;=10000,INT(N(D410))=N(D410))),NOT(AND(ISNUMBER(E410),N(E410)&gt;=0,N(E410)&lt;=10000,INT(N(E410))=N(E410))),N($D410)&gt;N($E410),NOT(AND(ISNUMBER(F410),N(F410)&gt;=0,N(F410)&lt;=100000,INT(N(F410))=N(F410))),NOT(AND(ISNUMBER(G410),N(G410)&gt;=18264,N(G410)&lt;=73050))),"Check inputs",IF(AND(ISNUMBER($J410),N($J410)&lt;0),"Check count","OK")))))</f>
        <v/>
      </c>
      <c r="P410" s="15" t="str">
        <f>IF(COUNTA($A410:$B410,$D410:$G410)=0,"",IF(OR($A410="",$B410="",NOT(AND(ISNUMBER(G410),N(G410)&gt;=18264,N(G410)&lt;=73050))),"n/a",SUMPRODUCT(((Movements!$B$2:$B$1001="Used"))*(Movements!$E$2:$E$1001=$A410)*(Movements!$C$2:$C$1001=$B410)*(Movements!$A$2:$A$1001&gt;$G410),Movements!$D$2:$D$1001)))</f>
        <v/>
      </c>
    </row>
    <row r="411" spans="1:16" x14ac:dyDescent="0.25">
      <c r="A411" s="12"/>
      <c r="B411" s="12"/>
      <c r="C411" s="18" t="str">
        <f>IF(COUNTA($A411:$B411,$D411:$G411)=0,"",IF(OR($B411="",SUMPRODUCT(--(Parts!$A$2:$A$201=$B411))=0),"n/a",INDEX(Parts!$B$2:$B$201,SUMPRODUCT(MAX((Parts!$A$2:$A$201=$B411)*(ROW(Parts!$A$2:$A$201)-MIN(ROW(Parts!$A$2:$A$201))+1))))))</f>
        <v/>
      </c>
      <c r="D411" s="19"/>
      <c r="E411" s="19"/>
      <c r="F411" s="19"/>
      <c r="G411" s="20"/>
      <c r="H411" s="15" t="str">
        <f>IF(COUNTA($A411:$B411,$D411:$G411)=0,"",IF(OR($A411="",$B411="",NOT(AND(ISNUMBER(G411),N(G411)&gt;=18264,N(G411)&lt;=73050))),"n/a",SUMPRODUCT(((Movements!$B$2:$B$1001="Used")+(Movements!$B$2:$B$1001="Transfer"))*(Movements!$E$2:$E$1001=$A411)*(Movements!$C$2:$C$1001=$B411)*(Movements!$A$2:$A$1001&gt;$G411),Movements!$D$2:$D$1001)))</f>
        <v/>
      </c>
      <c r="I411" s="15" t="str">
        <f>IF(COUNTA($A411:$B411,$D411:$G411)=0,"",IF(OR($A411="",$B411="",NOT(AND(ISNUMBER(G411),N(G411)&gt;=18264,N(G411)&lt;=73050))),"n/a",SUMPRODUCT(((Movements!$B$2:$B$1001="Restock")+(Movements!$B$2:$B$1001="Transfer"))*(Movements!$F$2:$F$1001=$A411)*(Movements!$C$2:$C$1001=$B411)*(Movements!$A$2:$A$1001&gt;$G411),Movements!$D$2:$D$1001)))</f>
        <v/>
      </c>
      <c r="J411" s="21" t="str">
        <f>IF(COUNTA($A411:$B411,$D411:$G411)=0,"",IF(OR(NOT(ISNUMBER($H411)),NOT(ISNUMBER($F411))),"n/a",$F411-$H411+$I411))</f>
        <v/>
      </c>
      <c r="K411" s="21" t="str">
        <f>IF(COUNTA($A411:$B411,$D411:$G411)=0,"",IF(OR(NOT(ISNUMBER($J411)),NOT(ISNUMBER($D411)),NOT(ISNUMBER($E411))),"n/a",IF($J411&lt;=$D411,$E411-$J411,0)))</f>
        <v/>
      </c>
      <c r="L411" s="16" t="str">
        <f>IF(COUNTA($A411:$B411,$D411:$G411)=0,"",IF(OR(NOT(ISNUMBER($J411)),NOT(ISNUMBER($D411)),NOT(ISNUMBER($E411))),"n/a",IF($J411&lt;0,"Check count",IF($J411&lt;=$D411,"Reorder",IF($J411&gt;$E411,"Over max","OK")))))</f>
        <v/>
      </c>
      <c r="M411" s="14" t="str">
        <f>IF(COUNTA($A411:$B411,$D411:$G411)=0,"",IF(OR($B411="",SUMPRODUCT(--(Parts!$A$2:$A$201=$B411))=0),"n/a",INDEX(Parts!$C$2:$C$201,SUMPRODUCT(MAX((Parts!$A$2:$A$201=$B411)*(ROW(Parts!$A$2:$A$201)-MIN(ROW(Parts!$A$2:$A$201))+1))))))</f>
        <v/>
      </c>
      <c r="N411" s="14" t="str">
        <f>IF(COUNTA($A411:$B411,$D411:$G411)=0,"",IF(AND(ISNUMBER($J411),ISNUMBER($M411)),$J411*$M411,"n/a"))</f>
        <v/>
      </c>
      <c r="O411" s="16" t="str">
        <f>IF(COUNTA($A411:$B411,$D411:$G411)=0,"",IF(OR($A411="",$B411="",SUMPRODUCT(--(Vans!$A$2:$A$51=$A411))=0,SUMPRODUCT(--(Parts!$A$2:$A$201=$B411))=0),"Check ID",IF(SUMPRODUCT(('Van Stock'!$A$2:$A$501=$A411)*('Van Stock'!$B$2:$B$501=$B411))&gt;1,"Duplicate line",IF(OR(NOT(AND(ISNUMBER(D411),N(D411)&gt;=0,N(D411)&lt;=10000,INT(N(D411))=N(D411))),NOT(AND(ISNUMBER(E411),N(E411)&gt;=0,N(E411)&lt;=10000,INT(N(E411))=N(E411))),N($D411)&gt;N($E411),NOT(AND(ISNUMBER(F411),N(F411)&gt;=0,N(F411)&lt;=100000,INT(N(F411))=N(F411))),NOT(AND(ISNUMBER(G411),N(G411)&gt;=18264,N(G411)&lt;=73050))),"Check inputs",IF(AND(ISNUMBER($J411),N($J411)&lt;0),"Check count","OK")))))</f>
        <v/>
      </c>
      <c r="P411" s="15" t="str">
        <f>IF(COUNTA($A411:$B411,$D411:$G411)=0,"",IF(OR($A411="",$B411="",NOT(AND(ISNUMBER(G411),N(G411)&gt;=18264,N(G411)&lt;=73050))),"n/a",SUMPRODUCT(((Movements!$B$2:$B$1001="Used"))*(Movements!$E$2:$E$1001=$A411)*(Movements!$C$2:$C$1001=$B411)*(Movements!$A$2:$A$1001&gt;$G411),Movements!$D$2:$D$1001)))</f>
        <v/>
      </c>
    </row>
    <row r="412" spans="1:16" x14ac:dyDescent="0.25">
      <c r="A412" s="12"/>
      <c r="B412" s="12"/>
      <c r="C412" s="18" t="str">
        <f>IF(COUNTA($A412:$B412,$D412:$G412)=0,"",IF(OR($B412="",SUMPRODUCT(--(Parts!$A$2:$A$201=$B412))=0),"n/a",INDEX(Parts!$B$2:$B$201,SUMPRODUCT(MAX((Parts!$A$2:$A$201=$B412)*(ROW(Parts!$A$2:$A$201)-MIN(ROW(Parts!$A$2:$A$201))+1))))))</f>
        <v/>
      </c>
      <c r="D412" s="19"/>
      <c r="E412" s="19"/>
      <c r="F412" s="19"/>
      <c r="G412" s="20"/>
      <c r="H412" s="15" t="str">
        <f>IF(COUNTA($A412:$B412,$D412:$G412)=0,"",IF(OR($A412="",$B412="",NOT(AND(ISNUMBER(G412),N(G412)&gt;=18264,N(G412)&lt;=73050))),"n/a",SUMPRODUCT(((Movements!$B$2:$B$1001="Used")+(Movements!$B$2:$B$1001="Transfer"))*(Movements!$E$2:$E$1001=$A412)*(Movements!$C$2:$C$1001=$B412)*(Movements!$A$2:$A$1001&gt;$G412),Movements!$D$2:$D$1001)))</f>
        <v/>
      </c>
      <c r="I412" s="15" t="str">
        <f>IF(COUNTA($A412:$B412,$D412:$G412)=0,"",IF(OR($A412="",$B412="",NOT(AND(ISNUMBER(G412),N(G412)&gt;=18264,N(G412)&lt;=73050))),"n/a",SUMPRODUCT(((Movements!$B$2:$B$1001="Restock")+(Movements!$B$2:$B$1001="Transfer"))*(Movements!$F$2:$F$1001=$A412)*(Movements!$C$2:$C$1001=$B412)*(Movements!$A$2:$A$1001&gt;$G412),Movements!$D$2:$D$1001)))</f>
        <v/>
      </c>
      <c r="J412" s="21" t="str">
        <f>IF(COUNTA($A412:$B412,$D412:$G412)=0,"",IF(OR(NOT(ISNUMBER($H412)),NOT(ISNUMBER($F412))),"n/a",$F412-$H412+$I412))</f>
        <v/>
      </c>
      <c r="K412" s="21" t="str">
        <f>IF(COUNTA($A412:$B412,$D412:$G412)=0,"",IF(OR(NOT(ISNUMBER($J412)),NOT(ISNUMBER($D412)),NOT(ISNUMBER($E412))),"n/a",IF($J412&lt;=$D412,$E412-$J412,0)))</f>
        <v/>
      </c>
      <c r="L412" s="16" t="str">
        <f>IF(COUNTA($A412:$B412,$D412:$G412)=0,"",IF(OR(NOT(ISNUMBER($J412)),NOT(ISNUMBER($D412)),NOT(ISNUMBER($E412))),"n/a",IF($J412&lt;0,"Check count",IF($J412&lt;=$D412,"Reorder",IF($J412&gt;$E412,"Over max","OK")))))</f>
        <v/>
      </c>
      <c r="M412" s="14" t="str">
        <f>IF(COUNTA($A412:$B412,$D412:$G412)=0,"",IF(OR($B412="",SUMPRODUCT(--(Parts!$A$2:$A$201=$B412))=0),"n/a",INDEX(Parts!$C$2:$C$201,SUMPRODUCT(MAX((Parts!$A$2:$A$201=$B412)*(ROW(Parts!$A$2:$A$201)-MIN(ROW(Parts!$A$2:$A$201))+1))))))</f>
        <v/>
      </c>
      <c r="N412" s="14" t="str">
        <f>IF(COUNTA($A412:$B412,$D412:$G412)=0,"",IF(AND(ISNUMBER($J412),ISNUMBER($M412)),$J412*$M412,"n/a"))</f>
        <v/>
      </c>
      <c r="O412" s="16" t="str">
        <f>IF(COUNTA($A412:$B412,$D412:$G412)=0,"",IF(OR($A412="",$B412="",SUMPRODUCT(--(Vans!$A$2:$A$51=$A412))=0,SUMPRODUCT(--(Parts!$A$2:$A$201=$B412))=0),"Check ID",IF(SUMPRODUCT(('Van Stock'!$A$2:$A$501=$A412)*('Van Stock'!$B$2:$B$501=$B412))&gt;1,"Duplicate line",IF(OR(NOT(AND(ISNUMBER(D412),N(D412)&gt;=0,N(D412)&lt;=10000,INT(N(D412))=N(D412))),NOT(AND(ISNUMBER(E412),N(E412)&gt;=0,N(E412)&lt;=10000,INT(N(E412))=N(E412))),N($D412)&gt;N($E412),NOT(AND(ISNUMBER(F412),N(F412)&gt;=0,N(F412)&lt;=100000,INT(N(F412))=N(F412))),NOT(AND(ISNUMBER(G412),N(G412)&gt;=18264,N(G412)&lt;=73050))),"Check inputs",IF(AND(ISNUMBER($J412),N($J412)&lt;0),"Check count","OK")))))</f>
        <v/>
      </c>
      <c r="P412" s="15" t="str">
        <f>IF(COUNTA($A412:$B412,$D412:$G412)=0,"",IF(OR($A412="",$B412="",NOT(AND(ISNUMBER(G412),N(G412)&gt;=18264,N(G412)&lt;=73050))),"n/a",SUMPRODUCT(((Movements!$B$2:$B$1001="Used"))*(Movements!$E$2:$E$1001=$A412)*(Movements!$C$2:$C$1001=$B412)*(Movements!$A$2:$A$1001&gt;$G412),Movements!$D$2:$D$1001)))</f>
        <v/>
      </c>
    </row>
    <row r="413" spans="1:16" x14ac:dyDescent="0.25">
      <c r="A413" s="12"/>
      <c r="B413" s="12"/>
      <c r="C413" s="18" t="str">
        <f>IF(COUNTA($A413:$B413,$D413:$G413)=0,"",IF(OR($B413="",SUMPRODUCT(--(Parts!$A$2:$A$201=$B413))=0),"n/a",INDEX(Parts!$B$2:$B$201,SUMPRODUCT(MAX((Parts!$A$2:$A$201=$B413)*(ROW(Parts!$A$2:$A$201)-MIN(ROW(Parts!$A$2:$A$201))+1))))))</f>
        <v/>
      </c>
      <c r="D413" s="19"/>
      <c r="E413" s="19"/>
      <c r="F413" s="19"/>
      <c r="G413" s="20"/>
      <c r="H413" s="15" t="str">
        <f>IF(COUNTA($A413:$B413,$D413:$G413)=0,"",IF(OR($A413="",$B413="",NOT(AND(ISNUMBER(G413),N(G413)&gt;=18264,N(G413)&lt;=73050))),"n/a",SUMPRODUCT(((Movements!$B$2:$B$1001="Used")+(Movements!$B$2:$B$1001="Transfer"))*(Movements!$E$2:$E$1001=$A413)*(Movements!$C$2:$C$1001=$B413)*(Movements!$A$2:$A$1001&gt;$G413),Movements!$D$2:$D$1001)))</f>
        <v/>
      </c>
      <c r="I413" s="15" t="str">
        <f>IF(COUNTA($A413:$B413,$D413:$G413)=0,"",IF(OR($A413="",$B413="",NOT(AND(ISNUMBER(G413),N(G413)&gt;=18264,N(G413)&lt;=73050))),"n/a",SUMPRODUCT(((Movements!$B$2:$B$1001="Restock")+(Movements!$B$2:$B$1001="Transfer"))*(Movements!$F$2:$F$1001=$A413)*(Movements!$C$2:$C$1001=$B413)*(Movements!$A$2:$A$1001&gt;$G413),Movements!$D$2:$D$1001)))</f>
        <v/>
      </c>
      <c r="J413" s="21" t="str">
        <f>IF(COUNTA($A413:$B413,$D413:$G413)=0,"",IF(OR(NOT(ISNUMBER($H413)),NOT(ISNUMBER($F413))),"n/a",$F413-$H413+$I413))</f>
        <v/>
      </c>
      <c r="K413" s="21" t="str">
        <f>IF(COUNTA($A413:$B413,$D413:$G413)=0,"",IF(OR(NOT(ISNUMBER($J413)),NOT(ISNUMBER($D413)),NOT(ISNUMBER($E413))),"n/a",IF($J413&lt;=$D413,$E413-$J413,0)))</f>
        <v/>
      </c>
      <c r="L413" s="16" t="str">
        <f>IF(COUNTA($A413:$B413,$D413:$G413)=0,"",IF(OR(NOT(ISNUMBER($J413)),NOT(ISNUMBER($D413)),NOT(ISNUMBER($E413))),"n/a",IF($J413&lt;0,"Check count",IF($J413&lt;=$D413,"Reorder",IF($J413&gt;$E413,"Over max","OK")))))</f>
        <v/>
      </c>
      <c r="M413" s="14" t="str">
        <f>IF(COUNTA($A413:$B413,$D413:$G413)=0,"",IF(OR($B413="",SUMPRODUCT(--(Parts!$A$2:$A$201=$B413))=0),"n/a",INDEX(Parts!$C$2:$C$201,SUMPRODUCT(MAX((Parts!$A$2:$A$201=$B413)*(ROW(Parts!$A$2:$A$201)-MIN(ROW(Parts!$A$2:$A$201))+1))))))</f>
        <v/>
      </c>
      <c r="N413" s="14" t="str">
        <f>IF(COUNTA($A413:$B413,$D413:$G413)=0,"",IF(AND(ISNUMBER($J413),ISNUMBER($M413)),$J413*$M413,"n/a"))</f>
        <v/>
      </c>
      <c r="O413" s="16" t="str">
        <f>IF(COUNTA($A413:$B413,$D413:$G413)=0,"",IF(OR($A413="",$B413="",SUMPRODUCT(--(Vans!$A$2:$A$51=$A413))=0,SUMPRODUCT(--(Parts!$A$2:$A$201=$B413))=0),"Check ID",IF(SUMPRODUCT(('Van Stock'!$A$2:$A$501=$A413)*('Van Stock'!$B$2:$B$501=$B413))&gt;1,"Duplicate line",IF(OR(NOT(AND(ISNUMBER(D413),N(D413)&gt;=0,N(D413)&lt;=10000,INT(N(D413))=N(D413))),NOT(AND(ISNUMBER(E413),N(E413)&gt;=0,N(E413)&lt;=10000,INT(N(E413))=N(E413))),N($D413)&gt;N($E413),NOT(AND(ISNUMBER(F413),N(F413)&gt;=0,N(F413)&lt;=100000,INT(N(F413))=N(F413))),NOT(AND(ISNUMBER(G413),N(G413)&gt;=18264,N(G413)&lt;=73050))),"Check inputs",IF(AND(ISNUMBER($J413),N($J413)&lt;0),"Check count","OK")))))</f>
        <v/>
      </c>
      <c r="P413" s="15" t="str">
        <f>IF(COUNTA($A413:$B413,$D413:$G413)=0,"",IF(OR($A413="",$B413="",NOT(AND(ISNUMBER(G413),N(G413)&gt;=18264,N(G413)&lt;=73050))),"n/a",SUMPRODUCT(((Movements!$B$2:$B$1001="Used"))*(Movements!$E$2:$E$1001=$A413)*(Movements!$C$2:$C$1001=$B413)*(Movements!$A$2:$A$1001&gt;$G413),Movements!$D$2:$D$1001)))</f>
        <v/>
      </c>
    </row>
    <row r="414" spans="1:16" x14ac:dyDescent="0.25">
      <c r="A414" s="12"/>
      <c r="B414" s="12"/>
      <c r="C414" s="18" t="str">
        <f>IF(COUNTA($A414:$B414,$D414:$G414)=0,"",IF(OR($B414="",SUMPRODUCT(--(Parts!$A$2:$A$201=$B414))=0),"n/a",INDEX(Parts!$B$2:$B$201,SUMPRODUCT(MAX((Parts!$A$2:$A$201=$B414)*(ROW(Parts!$A$2:$A$201)-MIN(ROW(Parts!$A$2:$A$201))+1))))))</f>
        <v/>
      </c>
      <c r="D414" s="19"/>
      <c r="E414" s="19"/>
      <c r="F414" s="19"/>
      <c r="G414" s="20"/>
      <c r="H414" s="15" t="str">
        <f>IF(COUNTA($A414:$B414,$D414:$G414)=0,"",IF(OR($A414="",$B414="",NOT(AND(ISNUMBER(G414),N(G414)&gt;=18264,N(G414)&lt;=73050))),"n/a",SUMPRODUCT(((Movements!$B$2:$B$1001="Used")+(Movements!$B$2:$B$1001="Transfer"))*(Movements!$E$2:$E$1001=$A414)*(Movements!$C$2:$C$1001=$B414)*(Movements!$A$2:$A$1001&gt;$G414),Movements!$D$2:$D$1001)))</f>
        <v/>
      </c>
      <c r="I414" s="15" t="str">
        <f>IF(COUNTA($A414:$B414,$D414:$G414)=0,"",IF(OR($A414="",$B414="",NOT(AND(ISNUMBER(G414),N(G414)&gt;=18264,N(G414)&lt;=73050))),"n/a",SUMPRODUCT(((Movements!$B$2:$B$1001="Restock")+(Movements!$B$2:$B$1001="Transfer"))*(Movements!$F$2:$F$1001=$A414)*(Movements!$C$2:$C$1001=$B414)*(Movements!$A$2:$A$1001&gt;$G414),Movements!$D$2:$D$1001)))</f>
        <v/>
      </c>
      <c r="J414" s="21" t="str">
        <f>IF(COUNTA($A414:$B414,$D414:$G414)=0,"",IF(OR(NOT(ISNUMBER($H414)),NOT(ISNUMBER($F414))),"n/a",$F414-$H414+$I414))</f>
        <v/>
      </c>
      <c r="K414" s="21" t="str">
        <f>IF(COUNTA($A414:$B414,$D414:$G414)=0,"",IF(OR(NOT(ISNUMBER($J414)),NOT(ISNUMBER($D414)),NOT(ISNUMBER($E414))),"n/a",IF($J414&lt;=$D414,$E414-$J414,0)))</f>
        <v/>
      </c>
      <c r="L414" s="16" t="str">
        <f>IF(COUNTA($A414:$B414,$D414:$G414)=0,"",IF(OR(NOT(ISNUMBER($J414)),NOT(ISNUMBER($D414)),NOT(ISNUMBER($E414))),"n/a",IF($J414&lt;0,"Check count",IF($J414&lt;=$D414,"Reorder",IF($J414&gt;$E414,"Over max","OK")))))</f>
        <v/>
      </c>
      <c r="M414" s="14" t="str">
        <f>IF(COUNTA($A414:$B414,$D414:$G414)=0,"",IF(OR($B414="",SUMPRODUCT(--(Parts!$A$2:$A$201=$B414))=0),"n/a",INDEX(Parts!$C$2:$C$201,SUMPRODUCT(MAX((Parts!$A$2:$A$201=$B414)*(ROW(Parts!$A$2:$A$201)-MIN(ROW(Parts!$A$2:$A$201))+1))))))</f>
        <v/>
      </c>
      <c r="N414" s="14" t="str">
        <f>IF(COUNTA($A414:$B414,$D414:$G414)=0,"",IF(AND(ISNUMBER($J414),ISNUMBER($M414)),$J414*$M414,"n/a"))</f>
        <v/>
      </c>
      <c r="O414" s="16" t="str">
        <f>IF(COUNTA($A414:$B414,$D414:$G414)=0,"",IF(OR($A414="",$B414="",SUMPRODUCT(--(Vans!$A$2:$A$51=$A414))=0,SUMPRODUCT(--(Parts!$A$2:$A$201=$B414))=0),"Check ID",IF(SUMPRODUCT(('Van Stock'!$A$2:$A$501=$A414)*('Van Stock'!$B$2:$B$501=$B414))&gt;1,"Duplicate line",IF(OR(NOT(AND(ISNUMBER(D414),N(D414)&gt;=0,N(D414)&lt;=10000,INT(N(D414))=N(D414))),NOT(AND(ISNUMBER(E414),N(E414)&gt;=0,N(E414)&lt;=10000,INT(N(E414))=N(E414))),N($D414)&gt;N($E414),NOT(AND(ISNUMBER(F414),N(F414)&gt;=0,N(F414)&lt;=100000,INT(N(F414))=N(F414))),NOT(AND(ISNUMBER(G414),N(G414)&gt;=18264,N(G414)&lt;=73050))),"Check inputs",IF(AND(ISNUMBER($J414),N($J414)&lt;0),"Check count","OK")))))</f>
        <v/>
      </c>
      <c r="P414" s="15" t="str">
        <f>IF(COUNTA($A414:$B414,$D414:$G414)=0,"",IF(OR($A414="",$B414="",NOT(AND(ISNUMBER(G414),N(G414)&gt;=18264,N(G414)&lt;=73050))),"n/a",SUMPRODUCT(((Movements!$B$2:$B$1001="Used"))*(Movements!$E$2:$E$1001=$A414)*(Movements!$C$2:$C$1001=$B414)*(Movements!$A$2:$A$1001&gt;$G414),Movements!$D$2:$D$1001)))</f>
        <v/>
      </c>
    </row>
    <row r="415" spans="1:16" x14ac:dyDescent="0.25">
      <c r="A415" s="12"/>
      <c r="B415" s="12"/>
      <c r="C415" s="18" t="str">
        <f>IF(COUNTA($A415:$B415,$D415:$G415)=0,"",IF(OR($B415="",SUMPRODUCT(--(Parts!$A$2:$A$201=$B415))=0),"n/a",INDEX(Parts!$B$2:$B$201,SUMPRODUCT(MAX((Parts!$A$2:$A$201=$B415)*(ROW(Parts!$A$2:$A$201)-MIN(ROW(Parts!$A$2:$A$201))+1))))))</f>
        <v/>
      </c>
      <c r="D415" s="19"/>
      <c r="E415" s="19"/>
      <c r="F415" s="19"/>
      <c r="G415" s="20"/>
      <c r="H415" s="15" t="str">
        <f>IF(COUNTA($A415:$B415,$D415:$G415)=0,"",IF(OR($A415="",$B415="",NOT(AND(ISNUMBER(G415),N(G415)&gt;=18264,N(G415)&lt;=73050))),"n/a",SUMPRODUCT(((Movements!$B$2:$B$1001="Used")+(Movements!$B$2:$B$1001="Transfer"))*(Movements!$E$2:$E$1001=$A415)*(Movements!$C$2:$C$1001=$B415)*(Movements!$A$2:$A$1001&gt;$G415),Movements!$D$2:$D$1001)))</f>
        <v/>
      </c>
      <c r="I415" s="15" t="str">
        <f>IF(COUNTA($A415:$B415,$D415:$G415)=0,"",IF(OR($A415="",$B415="",NOT(AND(ISNUMBER(G415),N(G415)&gt;=18264,N(G415)&lt;=73050))),"n/a",SUMPRODUCT(((Movements!$B$2:$B$1001="Restock")+(Movements!$B$2:$B$1001="Transfer"))*(Movements!$F$2:$F$1001=$A415)*(Movements!$C$2:$C$1001=$B415)*(Movements!$A$2:$A$1001&gt;$G415),Movements!$D$2:$D$1001)))</f>
        <v/>
      </c>
      <c r="J415" s="21" t="str">
        <f>IF(COUNTA($A415:$B415,$D415:$G415)=0,"",IF(OR(NOT(ISNUMBER($H415)),NOT(ISNUMBER($F415))),"n/a",$F415-$H415+$I415))</f>
        <v/>
      </c>
      <c r="K415" s="21" t="str">
        <f>IF(COUNTA($A415:$B415,$D415:$G415)=0,"",IF(OR(NOT(ISNUMBER($J415)),NOT(ISNUMBER($D415)),NOT(ISNUMBER($E415))),"n/a",IF($J415&lt;=$D415,$E415-$J415,0)))</f>
        <v/>
      </c>
      <c r="L415" s="16" t="str">
        <f>IF(COUNTA($A415:$B415,$D415:$G415)=0,"",IF(OR(NOT(ISNUMBER($J415)),NOT(ISNUMBER($D415)),NOT(ISNUMBER($E415))),"n/a",IF($J415&lt;0,"Check count",IF($J415&lt;=$D415,"Reorder",IF($J415&gt;$E415,"Over max","OK")))))</f>
        <v/>
      </c>
      <c r="M415" s="14" t="str">
        <f>IF(COUNTA($A415:$B415,$D415:$G415)=0,"",IF(OR($B415="",SUMPRODUCT(--(Parts!$A$2:$A$201=$B415))=0),"n/a",INDEX(Parts!$C$2:$C$201,SUMPRODUCT(MAX((Parts!$A$2:$A$201=$B415)*(ROW(Parts!$A$2:$A$201)-MIN(ROW(Parts!$A$2:$A$201))+1))))))</f>
        <v/>
      </c>
      <c r="N415" s="14" t="str">
        <f>IF(COUNTA($A415:$B415,$D415:$G415)=0,"",IF(AND(ISNUMBER($J415),ISNUMBER($M415)),$J415*$M415,"n/a"))</f>
        <v/>
      </c>
      <c r="O415" s="16" t="str">
        <f>IF(COUNTA($A415:$B415,$D415:$G415)=0,"",IF(OR($A415="",$B415="",SUMPRODUCT(--(Vans!$A$2:$A$51=$A415))=0,SUMPRODUCT(--(Parts!$A$2:$A$201=$B415))=0),"Check ID",IF(SUMPRODUCT(('Van Stock'!$A$2:$A$501=$A415)*('Van Stock'!$B$2:$B$501=$B415))&gt;1,"Duplicate line",IF(OR(NOT(AND(ISNUMBER(D415),N(D415)&gt;=0,N(D415)&lt;=10000,INT(N(D415))=N(D415))),NOT(AND(ISNUMBER(E415),N(E415)&gt;=0,N(E415)&lt;=10000,INT(N(E415))=N(E415))),N($D415)&gt;N($E415),NOT(AND(ISNUMBER(F415),N(F415)&gt;=0,N(F415)&lt;=100000,INT(N(F415))=N(F415))),NOT(AND(ISNUMBER(G415),N(G415)&gt;=18264,N(G415)&lt;=73050))),"Check inputs",IF(AND(ISNUMBER($J415),N($J415)&lt;0),"Check count","OK")))))</f>
        <v/>
      </c>
      <c r="P415" s="15" t="str">
        <f>IF(COUNTA($A415:$B415,$D415:$G415)=0,"",IF(OR($A415="",$B415="",NOT(AND(ISNUMBER(G415),N(G415)&gt;=18264,N(G415)&lt;=73050))),"n/a",SUMPRODUCT(((Movements!$B$2:$B$1001="Used"))*(Movements!$E$2:$E$1001=$A415)*(Movements!$C$2:$C$1001=$B415)*(Movements!$A$2:$A$1001&gt;$G415),Movements!$D$2:$D$1001)))</f>
        <v/>
      </c>
    </row>
    <row r="416" spans="1:16" x14ac:dyDescent="0.25">
      <c r="A416" s="12"/>
      <c r="B416" s="12"/>
      <c r="C416" s="18" t="str">
        <f>IF(COUNTA($A416:$B416,$D416:$G416)=0,"",IF(OR($B416="",SUMPRODUCT(--(Parts!$A$2:$A$201=$B416))=0),"n/a",INDEX(Parts!$B$2:$B$201,SUMPRODUCT(MAX((Parts!$A$2:$A$201=$B416)*(ROW(Parts!$A$2:$A$201)-MIN(ROW(Parts!$A$2:$A$201))+1))))))</f>
        <v/>
      </c>
      <c r="D416" s="19"/>
      <c r="E416" s="19"/>
      <c r="F416" s="19"/>
      <c r="G416" s="20"/>
      <c r="H416" s="15" t="str">
        <f>IF(COUNTA($A416:$B416,$D416:$G416)=0,"",IF(OR($A416="",$B416="",NOT(AND(ISNUMBER(G416),N(G416)&gt;=18264,N(G416)&lt;=73050))),"n/a",SUMPRODUCT(((Movements!$B$2:$B$1001="Used")+(Movements!$B$2:$B$1001="Transfer"))*(Movements!$E$2:$E$1001=$A416)*(Movements!$C$2:$C$1001=$B416)*(Movements!$A$2:$A$1001&gt;$G416),Movements!$D$2:$D$1001)))</f>
        <v/>
      </c>
      <c r="I416" s="15" t="str">
        <f>IF(COUNTA($A416:$B416,$D416:$G416)=0,"",IF(OR($A416="",$B416="",NOT(AND(ISNUMBER(G416),N(G416)&gt;=18264,N(G416)&lt;=73050))),"n/a",SUMPRODUCT(((Movements!$B$2:$B$1001="Restock")+(Movements!$B$2:$B$1001="Transfer"))*(Movements!$F$2:$F$1001=$A416)*(Movements!$C$2:$C$1001=$B416)*(Movements!$A$2:$A$1001&gt;$G416),Movements!$D$2:$D$1001)))</f>
        <v/>
      </c>
      <c r="J416" s="21" t="str">
        <f>IF(COUNTA($A416:$B416,$D416:$G416)=0,"",IF(OR(NOT(ISNUMBER($H416)),NOT(ISNUMBER($F416))),"n/a",$F416-$H416+$I416))</f>
        <v/>
      </c>
      <c r="K416" s="21" t="str">
        <f>IF(COUNTA($A416:$B416,$D416:$G416)=0,"",IF(OR(NOT(ISNUMBER($J416)),NOT(ISNUMBER($D416)),NOT(ISNUMBER($E416))),"n/a",IF($J416&lt;=$D416,$E416-$J416,0)))</f>
        <v/>
      </c>
      <c r="L416" s="16" t="str">
        <f>IF(COUNTA($A416:$B416,$D416:$G416)=0,"",IF(OR(NOT(ISNUMBER($J416)),NOT(ISNUMBER($D416)),NOT(ISNUMBER($E416))),"n/a",IF($J416&lt;0,"Check count",IF($J416&lt;=$D416,"Reorder",IF($J416&gt;$E416,"Over max","OK")))))</f>
        <v/>
      </c>
      <c r="M416" s="14" t="str">
        <f>IF(COUNTA($A416:$B416,$D416:$G416)=0,"",IF(OR($B416="",SUMPRODUCT(--(Parts!$A$2:$A$201=$B416))=0),"n/a",INDEX(Parts!$C$2:$C$201,SUMPRODUCT(MAX((Parts!$A$2:$A$201=$B416)*(ROW(Parts!$A$2:$A$201)-MIN(ROW(Parts!$A$2:$A$201))+1))))))</f>
        <v/>
      </c>
      <c r="N416" s="14" t="str">
        <f>IF(COUNTA($A416:$B416,$D416:$G416)=0,"",IF(AND(ISNUMBER($J416),ISNUMBER($M416)),$J416*$M416,"n/a"))</f>
        <v/>
      </c>
      <c r="O416" s="16" t="str">
        <f>IF(COUNTA($A416:$B416,$D416:$G416)=0,"",IF(OR($A416="",$B416="",SUMPRODUCT(--(Vans!$A$2:$A$51=$A416))=0,SUMPRODUCT(--(Parts!$A$2:$A$201=$B416))=0),"Check ID",IF(SUMPRODUCT(('Van Stock'!$A$2:$A$501=$A416)*('Van Stock'!$B$2:$B$501=$B416))&gt;1,"Duplicate line",IF(OR(NOT(AND(ISNUMBER(D416),N(D416)&gt;=0,N(D416)&lt;=10000,INT(N(D416))=N(D416))),NOT(AND(ISNUMBER(E416),N(E416)&gt;=0,N(E416)&lt;=10000,INT(N(E416))=N(E416))),N($D416)&gt;N($E416),NOT(AND(ISNUMBER(F416),N(F416)&gt;=0,N(F416)&lt;=100000,INT(N(F416))=N(F416))),NOT(AND(ISNUMBER(G416),N(G416)&gt;=18264,N(G416)&lt;=73050))),"Check inputs",IF(AND(ISNUMBER($J416),N($J416)&lt;0),"Check count","OK")))))</f>
        <v/>
      </c>
      <c r="P416" s="15" t="str">
        <f>IF(COUNTA($A416:$B416,$D416:$G416)=0,"",IF(OR($A416="",$B416="",NOT(AND(ISNUMBER(G416),N(G416)&gt;=18264,N(G416)&lt;=73050))),"n/a",SUMPRODUCT(((Movements!$B$2:$B$1001="Used"))*(Movements!$E$2:$E$1001=$A416)*(Movements!$C$2:$C$1001=$B416)*(Movements!$A$2:$A$1001&gt;$G416),Movements!$D$2:$D$1001)))</f>
        <v/>
      </c>
    </row>
    <row r="417" spans="1:16" x14ac:dyDescent="0.25">
      <c r="A417" s="12"/>
      <c r="B417" s="12"/>
      <c r="C417" s="18" t="str">
        <f>IF(COUNTA($A417:$B417,$D417:$G417)=0,"",IF(OR($B417="",SUMPRODUCT(--(Parts!$A$2:$A$201=$B417))=0),"n/a",INDEX(Parts!$B$2:$B$201,SUMPRODUCT(MAX((Parts!$A$2:$A$201=$B417)*(ROW(Parts!$A$2:$A$201)-MIN(ROW(Parts!$A$2:$A$201))+1))))))</f>
        <v/>
      </c>
      <c r="D417" s="19"/>
      <c r="E417" s="19"/>
      <c r="F417" s="19"/>
      <c r="G417" s="20"/>
      <c r="H417" s="15" t="str">
        <f>IF(COUNTA($A417:$B417,$D417:$G417)=0,"",IF(OR($A417="",$B417="",NOT(AND(ISNUMBER(G417),N(G417)&gt;=18264,N(G417)&lt;=73050))),"n/a",SUMPRODUCT(((Movements!$B$2:$B$1001="Used")+(Movements!$B$2:$B$1001="Transfer"))*(Movements!$E$2:$E$1001=$A417)*(Movements!$C$2:$C$1001=$B417)*(Movements!$A$2:$A$1001&gt;$G417),Movements!$D$2:$D$1001)))</f>
        <v/>
      </c>
      <c r="I417" s="15" t="str">
        <f>IF(COUNTA($A417:$B417,$D417:$G417)=0,"",IF(OR($A417="",$B417="",NOT(AND(ISNUMBER(G417),N(G417)&gt;=18264,N(G417)&lt;=73050))),"n/a",SUMPRODUCT(((Movements!$B$2:$B$1001="Restock")+(Movements!$B$2:$B$1001="Transfer"))*(Movements!$F$2:$F$1001=$A417)*(Movements!$C$2:$C$1001=$B417)*(Movements!$A$2:$A$1001&gt;$G417),Movements!$D$2:$D$1001)))</f>
        <v/>
      </c>
      <c r="J417" s="21" t="str">
        <f>IF(COUNTA($A417:$B417,$D417:$G417)=0,"",IF(OR(NOT(ISNUMBER($H417)),NOT(ISNUMBER($F417))),"n/a",$F417-$H417+$I417))</f>
        <v/>
      </c>
      <c r="K417" s="21" t="str">
        <f>IF(COUNTA($A417:$B417,$D417:$G417)=0,"",IF(OR(NOT(ISNUMBER($J417)),NOT(ISNUMBER($D417)),NOT(ISNUMBER($E417))),"n/a",IF($J417&lt;=$D417,$E417-$J417,0)))</f>
        <v/>
      </c>
      <c r="L417" s="16" t="str">
        <f>IF(COUNTA($A417:$B417,$D417:$G417)=0,"",IF(OR(NOT(ISNUMBER($J417)),NOT(ISNUMBER($D417)),NOT(ISNUMBER($E417))),"n/a",IF($J417&lt;0,"Check count",IF($J417&lt;=$D417,"Reorder",IF($J417&gt;$E417,"Over max","OK")))))</f>
        <v/>
      </c>
      <c r="M417" s="14" t="str">
        <f>IF(COUNTA($A417:$B417,$D417:$G417)=0,"",IF(OR($B417="",SUMPRODUCT(--(Parts!$A$2:$A$201=$B417))=0),"n/a",INDEX(Parts!$C$2:$C$201,SUMPRODUCT(MAX((Parts!$A$2:$A$201=$B417)*(ROW(Parts!$A$2:$A$201)-MIN(ROW(Parts!$A$2:$A$201))+1))))))</f>
        <v/>
      </c>
      <c r="N417" s="14" t="str">
        <f>IF(COUNTA($A417:$B417,$D417:$G417)=0,"",IF(AND(ISNUMBER($J417),ISNUMBER($M417)),$J417*$M417,"n/a"))</f>
        <v/>
      </c>
      <c r="O417" s="16" t="str">
        <f>IF(COUNTA($A417:$B417,$D417:$G417)=0,"",IF(OR($A417="",$B417="",SUMPRODUCT(--(Vans!$A$2:$A$51=$A417))=0,SUMPRODUCT(--(Parts!$A$2:$A$201=$B417))=0),"Check ID",IF(SUMPRODUCT(('Van Stock'!$A$2:$A$501=$A417)*('Van Stock'!$B$2:$B$501=$B417))&gt;1,"Duplicate line",IF(OR(NOT(AND(ISNUMBER(D417),N(D417)&gt;=0,N(D417)&lt;=10000,INT(N(D417))=N(D417))),NOT(AND(ISNUMBER(E417),N(E417)&gt;=0,N(E417)&lt;=10000,INT(N(E417))=N(E417))),N($D417)&gt;N($E417),NOT(AND(ISNUMBER(F417),N(F417)&gt;=0,N(F417)&lt;=100000,INT(N(F417))=N(F417))),NOT(AND(ISNUMBER(G417),N(G417)&gt;=18264,N(G417)&lt;=73050))),"Check inputs",IF(AND(ISNUMBER($J417),N($J417)&lt;0),"Check count","OK")))))</f>
        <v/>
      </c>
      <c r="P417" s="15" t="str">
        <f>IF(COUNTA($A417:$B417,$D417:$G417)=0,"",IF(OR($A417="",$B417="",NOT(AND(ISNUMBER(G417),N(G417)&gt;=18264,N(G417)&lt;=73050))),"n/a",SUMPRODUCT(((Movements!$B$2:$B$1001="Used"))*(Movements!$E$2:$E$1001=$A417)*(Movements!$C$2:$C$1001=$B417)*(Movements!$A$2:$A$1001&gt;$G417),Movements!$D$2:$D$1001)))</f>
        <v/>
      </c>
    </row>
    <row r="418" spans="1:16" x14ac:dyDescent="0.25">
      <c r="A418" s="12"/>
      <c r="B418" s="12"/>
      <c r="C418" s="18" t="str">
        <f>IF(COUNTA($A418:$B418,$D418:$G418)=0,"",IF(OR($B418="",SUMPRODUCT(--(Parts!$A$2:$A$201=$B418))=0),"n/a",INDEX(Parts!$B$2:$B$201,SUMPRODUCT(MAX((Parts!$A$2:$A$201=$B418)*(ROW(Parts!$A$2:$A$201)-MIN(ROW(Parts!$A$2:$A$201))+1))))))</f>
        <v/>
      </c>
      <c r="D418" s="19"/>
      <c r="E418" s="19"/>
      <c r="F418" s="19"/>
      <c r="G418" s="20"/>
      <c r="H418" s="15" t="str">
        <f>IF(COUNTA($A418:$B418,$D418:$G418)=0,"",IF(OR($A418="",$B418="",NOT(AND(ISNUMBER(G418),N(G418)&gt;=18264,N(G418)&lt;=73050))),"n/a",SUMPRODUCT(((Movements!$B$2:$B$1001="Used")+(Movements!$B$2:$B$1001="Transfer"))*(Movements!$E$2:$E$1001=$A418)*(Movements!$C$2:$C$1001=$B418)*(Movements!$A$2:$A$1001&gt;$G418),Movements!$D$2:$D$1001)))</f>
        <v/>
      </c>
      <c r="I418" s="15" t="str">
        <f>IF(COUNTA($A418:$B418,$D418:$G418)=0,"",IF(OR($A418="",$B418="",NOT(AND(ISNUMBER(G418),N(G418)&gt;=18264,N(G418)&lt;=73050))),"n/a",SUMPRODUCT(((Movements!$B$2:$B$1001="Restock")+(Movements!$B$2:$B$1001="Transfer"))*(Movements!$F$2:$F$1001=$A418)*(Movements!$C$2:$C$1001=$B418)*(Movements!$A$2:$A$1001&gt;$G418),Movements!$D$2:$D$1001)))</f>
        <v/>
      </c>
      <c r="J418" s="21" t="str">
        <f>IF(COUNTA($A418:$B418,$D418:$G418)=0,"",IF(OR(NOT(ISNUMBER($H418)),NOT(ISNUMBER($F418))),"n/a",$F418-$H418+$I418))</f>
        <v/>
      </c>
      <c r="K418" s="21" t="str">
        <f>IF(COUNTA($A418:$B418,$D418:$G418)=0,"",IF(OR(NOT(ISNUMBER($J418)),NOT(ISNUMBER($D418)),NOT(ISNUMBER($E418))),"n/a",IF($J418&lt;=$D418,$E418-$J418,0)))</f>
        <v/>
      </c>
      <c r="L418" s="16" t="str">
        <f>IF(COUNTA($A418:$B418,$D418:$G418)=0,"",IF(OR(NOT(ISNUMBER($J418)),NOT(ISNUMBER($D418)),NOT(ISNUMBER($E418))),"n/a",IF($J418&lt;0,"Check count",IF($J418&lt;=$D418,"Reorder",IF($J418&gt;$E418,"Over max","OK")))))</f>
        <v/>
      </c>
      <c r="M418" s="14" t="str">
        <f>IF(COUNTA($A418:$B418,$D418:$G418)=0,"",IF(OR($B418="",SUMPRODUCT(--(Parts!$A$2:$A$201=$B418))=0),"n/a",INDEX(Parts!$C$2:$C$201,SUMPRODUCT(MAX((Parts!$A$2:$A$201=$B418)*(ROW(Parts!$A$2:$A$201)-MIN(ROW(Parts!$A$2:$A$201))+1))))))</f>
        <v/>
      </c>
      <c r="N418" s="14" t="str">
        <f>IF(COUNTA($A418:$B418,$D418:$G418)=0,"",IF(AND(ISNUMBER($J418),ISNUMBER($M418)),$J418*$M418,"n/a"))</f>
        <v/>
      </c>
      <c r="O418" s="16" t="str">
        <f>IF(COUNTA($A418:$B418,$D418:$G418)=0,"",IF(OR($A418="",$B418="",SUMPRODUCT(--(Vans!$A$2:$A$51=$A418))=0,SUMPRODUCT(--(Parts!$A$2:$A$201=$B418))=0),"Check ID",IF(SUMPRODUCT(('Van Stock'!$A$2:$A$501=$A418)*('Van Stock'!$B$2:$B$501=$B418))&gt;1,"Duplicate line",IF(OR(NOT(AND(ISNUMBER(D418),N(D418)&gt;=0,N(D418)&lt;=10000,INT(N(D418))=N(D418))),NOT(AND(ISNUMBER(E418),N(E418)&gt;=0,N(E418)&lt;=10000,INT(N(E418))=N(E418))),N($D418)&gt;N($E418),NOT(AND(ISNUMBER(F418),N(F418)&gt;=0,N(F418)&lt;=100000,INT(N(F418))=N(F418))),NOT(AND(ISNUMBER(G418),N(G418)&gt;=18264,N(G418)&lt;=73050))),"Check inputs",IF(AND(ISNUMBER($J418),N($J418)&lt;0),"Check count","OK")))))</f>
        <v/>
      </c>
      <c r="P418" s="15" t="str">
        <f>IF(COUNTA($A418:$B418,$D418:$G418)=0,"",IF(OR($A418="",$B418="",NOT(AND(ISNUMBER(G418),N(G418)&gt;=18264,N(G418)&lt;=73050))),"n/a",SUMPRODUCT(((Movements!$B$2:$B$1001="Used"))*(Movements!$E$2:$E$1001=$A418)*(Movements!$C$2:$C$1001=$B418)*(Movements!$A$2:$A$1001&gt;$G418),Movements!$D$2:$D$1001)))</f>
        <v/>
      </c>
    </row>
    <row r="419" spans="1:16" x14ac:dyDescent="0.25">
      <c r="A419" s="12"/>
      <c r="B419" s="12"/>
      <c r="C419" s="18" t="str">
        <f>IF(COUNTA($A419:$B419,$D419:$G419)=0,"",IF(OR($B419="",SUMPRODUCT(--(Parts!$A$2:$A$201=$B419))=0),"n/a",INDEX(Parts!$B$2:$B$201,SUMPRODUCT(MAX((Parts!$A$2:$A$201=$B419)*(ROW(Parts!$A$2:$A$201)-MIN(ROW(Parts!$A$2:$A$201))+1))))))</f>
        <v/>
      </c>
      <c r="D419" s="19"/>
      <c r="E419" s="19"/>
      <c r="F419" s="19"/>
      <c r="G419" s="20"/>
      <c r="H419" s="15" t="str">
        <f>IF(COUNTA($A419:$B419,$D419:$G419)=0,"",IF(OR($A419="",$B419="",NOT(AND(ISNUMBER(G419),N(G419)&gt;=18264,N(G419)&lt;=73050))),"n/a",SUMPRODUCT(((Movements!$B$2:$B$1001="Used")+(Movements!$B$2:$B$1001="Transfer"))*(Movements!$E$2:$E$1001=$A419)*(Movements!$C$2:$C$1001=$B419)*(Movements!$A$2:$A$1001&gt;$G419),Movements!$D$2:$D$1001)))</f>
        <v/>
      </c>
      <c r="I419" s="15" t="str">
        <f>IF(COUNTA($A419:$B419,$D419:$G419)=0,"",IF(OR($A419="",$B419="",NOT(AND(ISNUMBER(G419),N(G419)&gt;=18264,N(G419)&lt;=73050))),"n/a",SUMPRODUCT(((Movements!$B$2:$B$1001="Restock")+(Movements!$B$2:$B$1001="Transfer"))*(Movements!$F$2:$F$1001=$A419)*(Movements!$C$2:$C$1001=$B419)*(Movements!$A$2:$A$1001&gt;$G419),Movements!$D$2:$D$1001)))</f>
        <v/>
      </c>
      <c r="J419" s="21" t="str">
        <f>IF(COUNTA($A419:$B419,$D419:$G419)=0,"",IF(OR(NOT(ISNUMBER($H419)),NOT(ISNUMBER($F419))),"n/a",$F419-$H419+$I419))</f>
        <v/>
      </c>
      <c r="K419" s="21" t="str">
        <f>IF(COUNTA($A419:$B419,$D419:$G419)=0,"",IF(OR(NOT(ISNUMBER($J419)),NOT(ISNUMBER($D419)),NOT(ISNUMBER($E419))),"n/a",IF($J419&lt;=$D419,$E419-$J419,0)))</f>
        <v/>
      </c>
      <c r="L419" s="16" t="str">
        <f>IF(COUNTA($A419:$B419,$D419:$G419)=0,"",IF(OR(NOT(ISNUMBER($J419)),NOT(ISNUMBER($D419)),NOT(ISNUMBER($E419))),"n/a",IF($J419&lt;0,"Check count",IF($J419&lt;=$D419,"Reorder",IF($J419&gt;$E419,"Over max","OK")))))</f>
        <v/>
      </c>
      <c r="M419" s="14" t="str">
        <f>IF(COUNTA($A419:$B419,$D419:$G419)=0,"",IF(OR($B419="",SUMPRODUCT(--(Parts!$A$2:$A$201=$B419))=0),"n/a",INDEX(Parts!$C$2:$C$201,SUMPRODUCT(MAX((Parts!$A$2:$A$201=$B419)*(ROW(Parts!$A$2:$A$201)-MIN(ROW(Parts!$A$2:$A$201))+1))))))</f>
        <v/>
      </c>
      <c r="N419" s="14" t="str">
        <f>IF(COUNTA($A419:$B419,$D419:$G419)=0,"",IF(AND(ISNUMBER($J419),ISNUMBER($M419)),$J419*$M419,"n/a"))</f>
        <v/>
      </c>
      <c r="O419" s="16" t="str">
        <f>IF(COUNTA($A419:$B419,$D419:$G419)=0,"",IF(OR($A419="",$B419="",SUMPRODUCT(--(Vans!$A$2:$A$51=$A419))=0,SUMPRODUCT(--(Parts!$A$2:$A$201=$B419))=0),"Check ID",IF(SUMPRODUCT(('Van Stock'!$A$2:$A$501=$A419)*('Van Stock'!$B$2:$B$501=$B419))&gt;1,"Duplicate line",IF(OR(NOT(AND(ISNUMBER(D419),N(D419)&gt;=0,N(D419)&lt;=10000,INT(N(D419))=N(D419))),NOT(AND(ISNUMBER(E419),N(E419)&gt;=0,N(E419)&lt;=10000,INT(N(E419))=N(E419))),N($D419)&gt;N($E419),NOT(AND(ISNUMBER(F419),N(F419)&gt;=0,N(F419)&lt;=100000,INT(N(F419))=N(F419))),NOT(AND(ISNUMBER(G419),N(G419)&gt;=18264,N(G419)&lt;=73050))),"Check inputs",IF(AND(ISNUMBER($J419),N($J419)&lt;0),"Check count","OK")))))</f>
        <v/>
      </c>
      <c r="P419" s="15" t="str">
        <f>IF(COUNTA($A419:$B419,$D419:$G419)=0,"",IF(OR($A419="",$B419="",NOT(AND(ISNUMBER(G419),N(G419)&gt;=18264,N(G419)&lt;=73050))),"n/a",SUMPRODUCT(((Movements!$B$2:$B$1001="Used"))*(Movements!$E$2:$E$1001=$A419)*(Movements!$C$2:$C$1001=$B419)*(Movements!$A$2:$A$1001&gt;$G419),Movements!$D$2:$D$1001)))</f>
        <v/>
      </c>
    </row>
    <row r="420" spans="1:16" x14ac:dyDescent="0.25">
      <c r="A420" s="12"/>
      <c r="B420" s="12"/>
      <c r="C420" s="18" t="str">
        <f>IF(COUNTA($A420:$B420,$D420:$G420)=0,"",IF(OR($B420="",SUMPRODUCT(--(Parts!$A$2:$A$201=$B420))=0),"n/a",INDEX(Parts!$B$2:$B$201,SUMPRODUCT(MAX((Parts!$A$2:$A$201=$B420)*(ROW(Parts!$A$2:$A$201)-MIN(ROW(Parts!$A$2:$A$201))+1))))))</f>
        <v/>
      </c>
      <c r="D420" s="19"/>
      <c r="E420" s="19"/>
      <c r="F420" s="19"/>
      <c r="G420" s="20"/>
      <c r="H420" s="15" t="str">
        <f>IF(COUNTA($A420:$B420,$D420:$G420)=0,"",IF(OR($A420="",$B420="",NOT(AND(ISNUMBER(G420),N(G420)&gt;=18264,N(G420)&lt;=73050))),"n/a",SUMPRODUCT(((Movements!$B$2:$B$1001="Used")+(Movements!$B$2:$B$1001="Transfer"))*(Movements!$E$2:$E$1001=$A420)*(Movements!$C$2:$C$1001=$B420)*(Movements!$A$2:$A$1001&gt;$G420),Movements!$D$2:$D$1001)))</f>
        <v/>
      </c>
      <c r="I420" s="15" t="str">
        <f>IF(COUNTA($A420:$B420,$D420:$G420)=0,"",IF(OR($A420="",$B420="",NOT(AND(ISNUMBER(G420),N(G420)&gt;=18264,N(G420)&lt;=73050))),"n/a",SUMPRODUCT(((Movements!$B$2:$B$1001="Restock")+(Movements!$B$2:$B$1001="Transfer"))*(Movements!$F$2:$F$1001=$A420)*(Movements!$C$2:$C$1001=$B420)*(Movements!$A$2:$A$1001&gt;$G420),Movements!$D$2:$D$1001)))</f>
        <v/>
      </c>
      <c r="J420" s="21" t="str">
        <f>IF(COUNTA($A420:$B420,$D420:$G420)=0,"",IF(OR(NOT(ISNUMBER($H420)),NOT(ISNUMBER($F420))),"n/a",$F420-$H420+$I420))</f>
        <v/>
      </c>
      <c r="K420" s="21" t="str">
        <f>IF(COUNTA($A420:$B420,$D420:$G420)=0,"",IF(OR(NOT(ISNUMBER($J420)),NOT(ISNUMBER($D420)),NOT(ISNUMBER($E420))),"n/a",IF($J420&lt;=$D420,$E420-$J420,0)))</f>
        <v/>
      </c>
      <c r="L420" s="16" t="str">
        <f>IF(COUNTA($A420:$B420,$D420:$G420)=0,"",IF(OR(NOT(ISNUMBER($J420)),NOT(ISNUMBER($D420)),NOT(ISNUMBER($E420))),"n/a",IF($J420&lt;0,"Check count",IF($J420&lt;=$D420,"Reorder",IF($J420&gt;$E420,"Over max","OK")))))</f>
        <v/>
      </c>
      <c r="M420" s="14" t="str">
        <f>IF(COUNTA($A420:$B420,$D420:$G420)=0,"",IF(OR($B420="",SUMPRODUCT(--(Parts!$A$2:$A$201=$B420))=0),"n/a",INDEX(Parts!$C$2:$C$201,SUMPRODUCT(MAX((Parts!$A$2:$A$201=$B420)*(ROW(Parts!$A$2:$A$201)-MIN(ROW(Parts!$A$2:$A$201))+1))))))</f>
        <v/>
      </c>
      <c r="N420" s="14" t="str">
        <f>IF(COUNTA($A420:$B420,$D420:$G420)=0,"",IF(AND(ISNUMBER($J420),ISNUMBER($M420)),$J420*$M420,"n/a"))</f>
        <v/>
      </c>
      <c r="O420" s="16" t="str">
        <f>IF(COUNTA($A420:$B420,$D420:$G420)=0,"",IF(OR($A420="",$B420="",SUMPRODUCT(--(Vans!$A$2:$A$51=$A420))=0,SUMPRODUCT(--(Parts!$A$2:$A$201=$B420))=0),"Check ID",IF(SUMPRODUCT(('Van Stock'!$A$2:$A$501=$A420)*('Van Stock'!$B$2:$B$501=$B420))&gt;1,"Duplicate line",IF(OR(NOT(AND(ISNUMBER(D420),N(D420)&gt;=0,N(D420)&lt;=10000,INT(N(D420))=N(D420))),NOT(AND(ISNUMBER(E420),N(E420)&gt;=0,N(E420)&lt;=10000,INT(N(E420))=N(E420))),N($D420)&gt;N($E420),NOT(AND(ISNUMBER(F420),N(F420)&gt;=0,N(F420)&lt;=100000,INT(N(F420))=N(F420))),NOT(AND(ISNUMBER(G420),N(G420)&gt;=18264,N(G420)&lt;=73050))),"Check inputs",IF(AND(ISNUMBER($J420),N($J420)&lt;0),"Check count","OK")))))</f>
        <v/>
      </c>
      <c r="P420" s="15" t="str">
        <f>IF(COUNTA($A420:$B420,$D420:$G420)=0,"",IF(OR($A420="",$B420="",NOT(AND(ISNUMBER(G420),N(G420)&gt;=18264,N(G420)&lt;=73050))),"n/a",SUMPRODUCT(((Movements!$B$2:$B$1001="Used"))*(Movements!$E$2:$E$1001=$A420)*(Movements!$C$2:$C$1001=$B420)*(Movements!$A$2:$A$1001&gt;$G420),Movements!$D$2:$D$1001)))</f>
        <v/>
      </c>
    </row>
    <row r="421" spans="1:16" x14ac:dyDescent="0.25">
      <c r="A421" s="12"/>
      <c r="B421" s="12"/>
      <c r="C421" s="18" t="str">
        <f>IF(COUNTA($A421:$B421,$D421:$G421)=0,"",IF(OR($B421="",SUMPRODUCT(--(Parts!$A$2:$A$201=$B421))=0),"n/a",INDEX(Parts!$B$2:$B$201,SUMPRODUCT(MAX((Parts!$A$2:$A$201=$B421)*(ROW(Parts!$A$2:$A$201)-MIN(ROW(Parts!$A$2:$A$201))+1))))))</f>
        <v/>
      </c>
      <c r="D421" s="19"/>
      <c r="E421" s="19"/>
      <c r="F421" s="19"/>
      <c r="G421" s="20"/>
      <c r="H421" s="15" t="str">
        <f>IF(COUNTA($A421:$B421,$D421:$G421)=0,"",IF(OR($A421="",$B421="",NOT(AND(ISNUMBER(G421),N(G421)&gt;=18264,N(G421)&lt;=73050))),"n/a",SUMPRODUCT(((Movements!$B$2:$B$1001="Used")+(Movements!$B$2:$B$1001="Transfer"))*(Movements!$E$2:$E$1001=$A421)*(Movements!$C$2:$C$1001=$B421)*(Movements!$A$2:$A$1001&gt;$G421),Movements!$D$2:$D$1001)))</f>
        <v/>
      </c>
      <c r="I421" s="15" t="str">
        <f>IF(COUNTA($A421:$B421,$D421:$G421)=0,"",IF(OR($A421="",$B421="",NOT(AND(ISNUMBER(G421),N(G421)&gt;=18264,N(G421)&lt;=73050))),"n/a",SUMPRODUCT(((Movements!$B$2:$B$1001="Restock")+(Movements!$B$2:$B$1001="Transfer"))*(Movements!$F$2:$F$1001=$A421)*(Movements!$C$2:$C$1001=$B421)*(Movements!$A$2:$A$1001&gt;$G421),Movements!$D$2:$D$1001)))</f>
        <v/>
      </c>
      <c r="J421" s="21" t="str">
        <f>IF(COUNTA($A421:$B421,$D421:$G421)=0,"",IF(OR(NOT(ISNUMBER($H421)),NOT(ISNUMBER($F421))),"n/a",$F421-$H421+$I421))</f>
        <v/>
      </c>
      <c r="K421" s="21" t="str">
        <f>IF(COUNTA($A421:$B421,$D421:$G421)=0,"",IF(OR(NOT(ISNUMBER($J421)),NOT(ISNUMBER($D421)),NOT(ISNUMBER($E421))),"n/a",IF($J421&lt;=$D421,$E421-$J421,0)))</f>
        <v/>
      </c>
      <c r="L421" s="16" t="str">
        <f>IF(COUNTA($A421:$B421,$D421:$G421)=0,"",IF(OR(NOT(ISNUMBER($J421)),NOT(ISNUMBER($D421)),NOT(ISNUMBER($E421))),"n/a",IF($J421&lt;0,"Check count",IF($J421&lt;=$D421,"Reorder",IF($J421&gt;$E421,"Over max","OK")))))</f>
        <v/>
      </c>
      <c r="M421" s="14" t="str">
        <f>IF(COUNTA($A421:$B421,$D421:$G421)=0,"",IF(OR($B421="",SUMPRODUCT(--(Parts!$A$2:$A$201=$B421))=0),"n/a",INDEX(Parts!$C$2:$C$201,SUMPRODUCT(MAX((Parts!$A$2:$A$201=$B421)*(ROW(Parts!$A$2:$A$201)-MIN(ROW(Parts!$A$2:$A$201))+1))))))</f>
        <v/>
      </c>
      <c r="N421" s="14" t="str">
        <f>IF(COUNTA($A421:$B421,$D421:$G421)=0,"",IF(AND(ISNUMBER($J421),ISNUMBER($M421)),$J421*$M421,"n/a"))</f>
        <v/>
      </c>
      <c r="O421" s="16" t="str">
        <f>IF(COUNTA($A421:$B421,$D421:$G421)=0,"",IF(OR($A421="",$B421="",SUMPRODUCT(--(Vans!$A$2:$A$51=$A421))=0,SUMPRODUCT(--(Parts!$A$2:$A$201=$B421))=0),"Check ID",IF(SUMPRODUCT(('Van Stock'!$A$2:$A$501=$A421)*('Van Stock'!$B$2:$B$501=$B421))&gt;1,"Duplicate line",IF(OR(NOT(AND(ISNUMBER(D421),N(D421)&gt;=0,N(D421)&lt;=10000,INT(N(D421))=N(D421))),NOT(AND(ISNUMBER(E421),N(E421)&gt;=0,N(E421)&lt;=10000,INT(N(E421))=N(E421))),N($D421)&gt;N($E421),NOT(AND(ISNUMBER(F421),N(F421)&gt;=0,N(F421)&lt;=100000,INT(N(F421))=N(F421))),NOT(AND(ISNUMBER(G421),N(G421)&gt;=18264,N(G421)&lt;=73050))),"Check inputs",IF(AND(ISNUMBER($J421),N($J421)&lt;0),"Check count","OK")))))</f>
        <v/>
      </c>
      <c r="P421" s="15" t="str">
        <f>IF(COUNTA($A421:$B421,$D421:$G421)=0,"",IF(OR($A421="",$B421="",NOT(AND(ISNUMBER(G421),N(G421)&gt;=18264,N(G421)&lt;=73050))),"n/a",SUMPRODUCT(((Movements!$B$2:$B$1001="Used"))*(Movements!$E$2:$E$1001=$A421)*(Movements!$C$2:$C$1001=$B421)*(Movements!$A$2:$A$1001&gt;$G421),Movements!$D$2:$D$1001)))</f>
        <v/>
      </c>
    </row>
    <row r="422" spans="1:16" x14ac:dyDescent="0.25">
      <c r="A422" s="12"/>
      <c r="B422" s="12"/>
      <c r="C422" s="18" t="str">
        <f>IF(COUNTA($A422:$B422,$D422:$G422)=0,"",IF(OR($B422="",SUMPRODUCT(--(Parts!$A$2:$A$201=$B422))=0),"n/a",INDEX(Parts!$B$2:$B$201,SUMPRODUCT(MAX((Parts!$A$2:$A$201=$B422)*(ROW(Parts!$A$2:$A$201)-MIN(ROW(Parts!$A$2:$A$201))+1))))))</f>
        <v/>
      </c>
      <c r="D422" s="19"/>
      <c r="E422" s="19"/>
      <c r="F422" s="19"/>
      <c r="G422" s="20"/>
      <c r="H422" s="15" t="str">
        <f>IF(COUNTA($A422:$B422,$D422:$G422)=0,"",IF(OR($A422="",$B422="",NOT(AND(ISNUMBER(G422),N(G422)&gt;=18264,N(G422)&lt;=73050))),"n/a",SUMPRODUCT(((Movements!$B$2:$B$1001="Used")+(Movements!$B$2:$B$1001="Transfer"))*(Movements!$E$2:$E$1001=$A422)*(Movements!$C$2:$C$1001=$B422)*(Movements!$A$2:$A$1001&gt;$G422),Movements!$D$2:$D$1001)))</f>
        <v/>
      </c>
      <c r="I422" s="15" t="str">
        <f>IF(COUNTA($A422:$B422,$D422:$G422)=0,"",IF(OR($A422="",$B422="",NOT(AND(ISNUMBER(G422),N(G422)&gt;=18264,N(G422)&lt;=73050))),"n/a",SUMPRODUCT(((Movements!$B$2:$B$1001="Restock")+(Movements!$B$2:$B$1001="Transfer"))*(Movements!$F$2:$F$1001=$A422)*(Movements!$C$2:$C$1001=$B422)*(Movements!$A$2:$A$1001&gt;$G422),Movements!$D$2:$D$1001)))</f>
        <v/>
      </c>
      <c r="J422" s="21" t="str">
        <f>IF(COUNTA($A422:$B422,$D422:$G422)=0,"",IF(OR(NOT(ISNUMBER($H422)),NOT(ISNUMBER($F422))),"n/a",$F422-$H422+$I422))</f>
        <v/>
      </c>
      <c r="K422" s="21" t="str">
        <f>IF(COUNTA($A422:$B422,$D422:$G422)=0,"",IF(OR(NOT(ISNUMBER($J422)),NOT(ISNUMBER($D422)),NOT(ISNUMBER($E422))),"n/a",IF($J422&lt;=$D422,$E422-$J422,0)))</f>
        <v/>
      </c>
      <c r="L422" s="16" t="str">
        <f>IF(COUNTA($A422:$B422,$D422:$G422)=0,"",IF(OR(NOT(ISNUMBER($J422)),NOT(ISNUMBER($D422)),NOT(ISNUMBER($E422))),"n/a",IF($J422&lt;0,"Check count",IF($J422&lt;=$D422,"Reorder",IF($J422&gt;$E422,"Over max","OK")))))</f>
        <v/>
      </c>
      <c r="M422" s="14" t="str">
        <f>IF(COUNTA($A422:$B422,$D422:$G422)=0,"",IF(OR($B422="",SUMPRODUCT(--(Parts!$A$2:$A$201=$B422))=0),"n/a",INDEX(Parts!$C$2:$C$201,SUMPRODUCT(MAX((Parts!$A$2:$A$201=$B422)*(ROW(Parts!$A$2:$A$201)-MIN(ROW(Parts!$A$2:$A$201))+1))))))</f>
        <v/>
      </c>
      <c r="N422" s="14" t="str">
        <f>IF(COUNTA($A422:$B422,$D422:$G422)=0,"",IF(AND(ISNUMBER($J422),ISNUMBER($M422)),$J422*$M422,"n/a"))</f>
        <v/>
      </c>
      <c r="O422" s="16" t="str">
        <f>IF(COUNTA($A422:$B422,$D422:$G422)=0,"",IF(OR($A422="",$B422="",SUMPRODUCT(--(Vans!$A$2:$A$51=$A422))=0,SUMPRODUCT(--(Parts!$A$2:$A$201=$B422))=0),"Check ID",IF(SUMPRODUCT(('Van Stock'!$A$2:$A$501=$A422)*('Van Stock'!$B$2:$B$501=$B422))&gt;1,"Duplicate line",IF(OR(NOT(AND(ISNUMBER(D422),N(D422)&gt;=0,N(D422)&lt;=10000,INT(N(D422))=N(D422))),NOT(AND(ISNUMBER(E422),N(E422)&gt;=0,N(E422)&lt;=10000,INT(N(E422))=N(E422))),N($D422)&gt;N($E422),NOT(AND(ISNUMBER(F422),N(F422)&gt;=0,N(F422)&lt;=100000,INT(N(F422))=N(F422))),NOT(AND(ISNUMBER(G422),N(G422)&gt;=18264,N(G422)&lt;=73050))),"Check inputs",IF(AND(ISNUMBER($J422),N($J422)&lt;0),"Check count","OK")))))</f>
        <v/>
      </c>
      <c r="P422" s="15" t="str">
        <f>IF(COUNTA($A422:$B422,$D422:$G422)=0,"",IF(OR($A422="",$B422="",NOT(AND(ISNUMBER(G422),N(G422)&gt;=18264,N(G422)&lt;=73050))),"n/a",SUMPRODUCT(((Movements!$B$2:$B$1001="Used"))*(Movements!$E$2:$E$1001=$A422)*(Movements!$C$2:$C$1001=$B422)*(Movements!$A$2:$A$1001&gt;$G422),Movements!$D$2:$D$1001)))</f>
        <v/>
      </c>
    </row>
    <row r="423" spans="1:16" x14ac:dyDescent="0.25">
      <c r="A423" s="12"/>
      <c r="B423" s="12"/>
      <c r="C423" s="18" t="str">
        <f>IF(COUNTA($A423:$B423,$D423:$G423)=0,"",IF(OR($B423="",SUMPRODUCT(--(Parts!$A$2:$A$201=$B423))=0),"n/a",INDEX(Parts!$B$2:$B$201,SUMPRODUCT(MAX((Parts!$A$2:$A$201=$B423)*(ROW(Parts!$A$2:$A$201)-MIN(ROW(Parts!$A$2:$A$201))+1))))))</f>
        <v/>
      </c>
      <c r="D423" s="19"/>
      <c r="E423" s="19"/>
      <c r="F423" s="19"/>
      <c r="G423" s="20"/>
      <c r="H423" s="15" t="str">
        <f>IF(COUNTA($A423:$B423,$D423:$G423)=0,"",IF(OR($A423="",$B423="",NOT(AND(ISNUMBER(G423),N(G423)&gt;=18264,N(G423)&lt;=73050))),"n/a",SUMPRODUCT(((Movements!$B$2:$B$1001="Used")+(Movements!$B$2:$B$1001="Transfer"))*(Movements!$E$2:$E$1001=$A423)*(Movements!$C$2:$C$1001=$B423)*(Movements!$A$2:$A$1001&gt;$G423),Movements!$D$2:$D$1001)))</f>
        <v/>
      </c>
      <c r="I423" s="15" t="str">
        <f>IF(COUNTA($A423:$B423,$D423:$G423)=0,"",IF(OR($A423="",$B423="",NOT(AND(ISNUMBER(G423),N(G423)&gt;=18264,N(G423)&lt;=73050))),"n/a",SUMPRODUCT(((Movements!$B$2:$B$1001="Restock")+(Movements!$B$2:$B$1001="Transfer"))*(Movements!$F$2:$F$1001=$A423)*(Movements!$C$2:$C$1001=$B423)*(Movements!$A$2:$A$1001&gt;$G423),Movements!$D$2:$D$1001)))</f>
        <v/>
      </c>
      <c r="J423" s="21" t="str">
        <f>IF(COUNTA($A423:$B423,$D423:$G423)=0,"",IF(OR(NOT(ISNUMBER($H423)),NOT(ISNUMBER($F423))),"n/a",$F423-$H423+$I423))</f>
        <v/>
      </c>
      <c r="K423" s="21" t="str">
        <f>IF(COUNTA($A423:$B423,$D423:$G423)=0,"",IF(OR(NOT(ISNUMBER($J423)),NOT(ISNUMBER($D423)),NOT(ISNUMBER($E423))),"n/a",IF($J423&lt;=$D423,$E423-$J423,0)))</f>
        <v/>
      </c>
      <c r="L423" s="16" t="str">
        <f>IF(COUNTA($A423:$B423,$D423:$G423)=0,"",IF(OR(NOT(ISNUMBER($J423)),NOT(ISNUMBER($D423)),NOT(ISNUMBER($E423))),"n/a",IF($J423&lt;0,"Check count",IF($J423&lt;=$D423,"Reorder",IF($J423&gt;$E423,"Over max","OK")))))</f>
        <v/>
      </c>
      <c r="M423" s="14" t="str">
        <f>IF(COUNTA($A423:$B423,$D423:$G423)=0,"",IF(OR($B423="",SUMPRODUCT(--(Parts!$A$2:$A$201=$B423))=0),"n/a",INDEX(Parts!$C$2:$C$201,SUMPRODUCT(MAX((Parts!$A$2:$A$201=$B423)*(ROW(Parts!$A$2:$A$201)-MIN(ROW(Parts!$A$2:$A$201))+1))))))</f>
        <v/>
      </c>
      <c r="N423" s="14" t="str">
        <f>IF(COUNTA($A423:$B423,$D423:$G423)=0,"",IF(AND(ISNUMBER($J423),ISNUMBER($M423)),$J423*$M423,"n/a"))</f>
        <v/>
      </c>
      <c r="O423" s="16" t="str">
        <f>IF(COUNTA($A423:$B423,$D423:$G423)=0,"",IF(OR($A423="",$B423="",SUMPRODUCT(--(Vans!$A$2:$A$51=$A423))=0,SUMPRODUCT(--(Parts!$A$2:$A$201=$B423))=0),"Check ID",IF(SUMPRODUCT(('Van Stock'!$A$2:$A$501=$A423)*('Van Stock'!$B$2:$B$501=$B423))&gt;1,"Duplicate line",IF(OR(NOT(AND(ISNUMBER(D423),N(D423)&gt;=0,N(D423)&lt;=10000,INT(N(D423))=N(D423))),NOT(AND(ISNUMBER(E423),N(E423)&gt;=0,N(E423)&lt;=10000,INT(N(E423))=N(E423))),N($D423)&gt;N($E423),NOT(AND(ISNUMBER(F423),N(F423)&gt;=0,N(F423)&lt;=100000,INT(N(F423))=N(F423))),NOT(AND(ISNUMBER(G423),N(G423)&gt;=18264,N(G423)&lt;=73050))),"Check inputs",IF(AND(ISNUMBER($J423),N($J423)&lt;0),"Check count","OK")))))</f>
        <v/>
      </c>
      <c r="P423" s="15" t="str">
        <f>IF(COUNTA($A423:$B423,$D423:$G423)=0,"",IF(OR($A423="",$B423="",NOT(AND(ISNUMBER(G423),N(G423)&gt;=18264,N(G423)&lt;=73050))),"n/a",SUMPRODUCT(((Movements!$B$2:$B$1001="Used"))*(Movements!$E$2:$E$1001=$A423)*(Movements!$C$2:$C$1001=$B423)*(Movements!$A$2:$A$1001&gt;$G423),Movements!$D$2:$D$1001)))</f>
        <v/>
      </c>
    </row>
    <row r="424" spans="1:16" x14ac:dyDescent="0.25">
      <c r="A424" s="12"/>
      <c r="B424" s="12"/>
      <c r="C424" s="18" t="str">
        <f>IF(COUNTA($A424:$B424,$D424:$G424)=0,"",IF(OR($B424="",SUMPRODUCT(--(Parts!$A$2:$A$201=$B424))=0),"n/a",INDEX(Parts!$B$2:$B$201,SUMPRODUCT(MAX((Parts!$A$2:$A$201=$B424)*(ROW(Parts!$A$2:$A$201)-MIN(ROW(Parts!$A$2:$A$201))+1))))))</f>
        <v/>
      </c>
      <c r="D424" s="19"/>
      <c r="E424" s="19"/>
      <c r="F424" s="19"/>
      <c r="G424" s="20"/>
      <c r="H424" s="15" t="str">
        <f>IF(COUNTA($A424:$B424,$D424:$G424)=0,"",IF(OR($A424="",$B424="",NOT(AND(ISNUMBER(G424),N(G424)&gt;=18264,N(G424)&lt;=73050))),"n/a",SUMPRODUCT(((Movements!$B$2:$B$1001="Used")+(Movements!$B$2:$B$1001="Transfer"))*(Movements!$E$2:$E$1001=$A424)*(Movements!$C$2:$C$1001=$B424)*(Movements!$A$2:$A$1001&gt;$G424),Movements!$D$2:$D$1001)))</f>
        <v/>
      </c>
      <c r="I424" s="15" t="str">
        <f>IF(COUNTA($A424:$B424,$D424:$G424)=0,"",IF(OR($A424="",$B424="",NOT(AND(ISNUMBER(G424),N(G424)&gt;=18264,N(G424)&lt;=73050))),"n/a",SUMPRODUCT(((Movements!$B$2:$B$1001="Restock")+(Movements!$B$2:$B$1001="Transfer"))*(Movements!$F$2:$F$1001=$A424)*(Movements!$C$2:$C$1001=$B424)*(Movements!$A$2:$A$1001&gt;$G424),Movements!$D$2:$D$1001)))</f>
        <v/>
      </c>
      <c r="J424" s="21" t="str">
        <f>IF(COUNTA($A424:$B424,$D424:$G424)=0,"",IF(OR(NOT(ISNUMBER($H424)),NOT(ISNUMBER($F424))),"n/a",$F424-$H424+$I424))</f>
        <v/>
      </c>
      <c r="K424" s="21" t="str">
        <f>IF(COUNTA($A424:$B424,$D424:$G424)=0,"",IF(OR(NOT(ISNUMBER($J424)),NOT(ISNUMBER($D424)),NOT(ISNUMBER($E424))),"n/a",IF($J424&lt;=$D424,$E424-$J424,0)))</f>
        <v/>
      </c>
      <c r="L424" s="16" t="str">
        <f>IF(COUNTA($A424:$B424,$D424:$G424)=0,"",IF(OR(NOT(ISNUMBER($J424)),NOT(ISNUMBER($D424)),NOT(ISNUMBER($E424))),"n/a",IF($J424&lt;0,"Check count",IF($J424&lt;=$D424,"Reorder",IF($J424&gt;$E424,"Over max","OK")))))</f>
        <v/>
      </c>
      <c r="M424" s="14" t="str">
        <f>IF(COUNTA($A424:$B424,$D424:$G424)=0,"",IF(OR($B424="",SUMPRODUCT(--(Parts!$A$2:$A$201=$B424))=0),"n/a",INDEX(Parts!$C$2:$C$201,SUMPRODUCT(MAX((Parts!$A$2:$A$201=$B424)*(ROW(Parts!$A$2:$A$201)-MIN(ROW(Parts!$A$2:$A$201))+1))))))</f>
        <v/>
      </c>
      <c r="N424" s="14" t="str">
        <f>IF(COUNTA($A424:$B424,$D424:$G424)=0,"",IF(AND(ISNUMBER($J424),ISNUMBER($M424)),$J424*$M424,"n/a"))</f>
        <v/>
      </c>
      <c r="O424" s="16" t="str">
        <f>IF(COUNTA($A424:$B424,$D424:$G424)=0,"",IF(OR($A424="",$B424="",SUMPRODUCT(--(Vans!$A$2:$A$51=$A424))=0,SUMPRODUCT(--(Parts!$A$2:$A$201=$B424))=0),"Check ID",IF(SUMPRODUCT(('Van Stock'!$A$2:$A$501=$A424)*('Van Stock'!$B$2:$B$501=$B424))&gt;1,"Duplicate line",IF(OR(NOT(AND(ISNUMBER(D424),N(D424)&gt;=0,N(D424)&lt;=10000,INT(N(D424))=N(D424))),NOT(AND(ISNUMBER(E424),N(E424)&gt;=0,N(E424)&lt;=10000,INT(N(E424))=N(E424))),N($D424)&gt;N($E424),NOT(AND(ISNUMBER(F424),N(F424)&gt;=0,N(F424)&lt;=100000,INT(N(F424))=N(F424))),NOT(AND(ISNUMBER(G424),N(G424)&gt;=18264,N(G424)&lt;=73050))),"Check inputs",IF(AND(ISNUMBER($J424),N($J424)&lt;0),"Check count","OK")))))</f>
        <v/>
      </c>
      <c r="P424" s="15" t="str">
        <f>IF(COUNTA($A424:$B424,$D424:$G424)=0,"",IF(OR($A424="",$B424="",NOT(AND(ISNUMBER(G424),N(G424)&gt;=18264,N(G424)&lt;=73050))),"n/a",SUMPRODUCT(((Movements!$B$2:$B$1001="Used"))*(Movements!$E$2:$E$1001=$A424)*(Movements!$C$2:$C$1001=$B424)*(Movements!$A$2:$A$1001&gt;$G424),Movements!$D$2:$D$1001)))</f>
        <v/>
      </c>
    </row>
    <row r="425" spans="1:16" x14ac:dyDescent="0.25">
      <c r="A425" s="12"/>
      <c r="B425" s="12"/>
      <c r="C425" s="18" t="str">
        <f>IF(COUNTA($A425:$B425,$D425:$G425)=0,"",IF(OR($B425="",SUMPRODUCT(--(Parts!$A$2:$A$201=$B425))=0),"n/a",INDEX(Parts!$B$2:$B$201,SUMPRODUCT(MAX((Parts!$A$2:$A$201=$B425)*(ROW(Parts!$A$2:$A$201)-MIN(ROW(Parts!$A$2:$A$201))+1))))))</f>
        <v/>
      </c>
      <c r="D425" s="19"/>
      <c r="E425" s="19"/>
      <c r="F425" s="19"/>
      <c r="G425" s="20"/>
      <c r="H425" s="15" t="str">
        <f>IF(COUNTA($A425:$B425,$D425:$G425)=0,"",IF(OR($A425="",$B425="",NOT(AND(ISNUMBER(G425),N(G425)&gt;=18264,N(G425)&lt;=73050))),"n/a",SUMPRODUCT(((Movements!$B$2:$B$1001="Used")+(Movements!$B$2:$B$1001="Transfer"))*(Movements!$E$2:$E$1001=$A425)*(Movements!$C$2:$C$1001=$B425)*(Movements!$A$2:$A$1001&gt;$G425),Movements!$D$2:$D$1001)))</f>
        <v/>
      </c>
      <c r="I425" s="15" t="str">
        <f>IF(COUNTA($A425:$B425,$D425:$G425)=0,"",IF(OR($A425="",$B425="",NOT(AND(ISNUMBER(G425),N(G425)&gt;=18264,N(G425)&lt;=73050))),"n/a",SUMPRODUCT(((Movements!$B$2:$B$1001="Restock")+(Movements!$B$2:$B$1001="Transfer"))*(Movements!$F$2:$F$1001=$A425)*(Movements!$C$2:$C$1001=$B425)*(Movements!$A$2:$A$1001&gt;$G425),Movements!$D$2:$D$1001)))</f>
        <v/>
      </c>
      <c r="J425" s="21" t="str">
        <f>IF(COUNTA($A425:$B425,$D425:$G425)=0,"",IF(OR(NOT(ISNUMBER($H425)),NOT(ISNUMBER($F425))),"n/a",$F425-$H425+$I425))</f>
        <v/>
      </c>
      <c r="K425" s="21" t="str">
        <f>IF(COUNTA($A425:$B425,$D425:$G425)=0,"",IF(OR(NOT(ISNUMBER($J425)),NOT(ISNUMBER($D425)),NOT(ISNUMBER($E425))),"n/a",IF($J425&lt;=$D425,$E425-$J425,0)))</f>
        <v/>
      </c>
      <c r="L425" s="16" t="str">
        <f>IF(COUNTA($A425:$B425,$D425:$G425)=0,"",IF(OR(NOT(ISNUMBER($J425)),NOT(ISNUMBER($D425)),NOT(ISNUMBER($E425))),"n/a",IF($J425&lt;0,"Check count",IF($J425&lt;=$D425,"Reorder",IF($J425&gt;$E425,"Over max","OK")))))</f>
        <v/>
      </c>
      <c r="M425" s="14" t="str">
        <f>IF(COUNTA($A425:$B425,$D425:$G425)=0,"",IF(OR($B425="",SUMPRODUCT(--(Parts!$A$2:$A$201=$B425))=0),"n/a",INDEX(Parts!$C$2:$C$201,SUMPRODUCT(MAX((Parts!$A$2:$A$201=$B425)*(ROW(Parts!$A$2:$A$201)-MIN(ROW(Parts!$A$2:$A$201))+1))))))</f>
        <v/>
      </c>
      <c r="N425" s="14" t="str">
        <f>IF(COUNTA($A425:$B425,$D425:$G425)=0,"",IF(AND(ISNUMBER($J425),ISNUMBER($M425)),$J425*$M425,"n/a"))</f>
        <v/>
      </c>
      <c r="O425" s="16" t="str">
        <f>IF(COUNTA($A425:$B425,$D425:$G425)=0,"",IF(OR($A425="",$B425="",SUMPRODUCT(--(Vans!$A$2:$A$51=$A425))=0,SUMPRODUCT(--(Parts!$A$2:$A$201=$B425))=0),"Check ID",IF(SUMPRODUCT(('Van Stock'!$A$2:$A$501=$A425)*('Van Stock'!$B$2:$B$501=$B425))&gt;1,"Duplicate line",IF(OR(NOT(AND(ISNUMBER(D425),N(D425)&gt;=0,N(D425)&lt;=10000,INT(N(D425))=N(D425))),NOT(AND(ISNUMBER(E425),N(E425)&gt;=0,N(E425)&lt;=10000,INT(N(E425))=N(E425))),N($D425)&gt;N($E425),NOT(AND(ISNUMBER(F425),N(F425)&gt;=0,N(F425)&lt;=100000,INT(N(F425))=N(F425))),NOT(AND(ISNUMBER(G425),N(G425)&gt;=18264,N(G425)&lt;=73050))),"Check inputs",IF(AND(ISNUMBER($J425),N($J425)&lt;0),"Check count","OK")))))</f>
        <v/>
      </c>
      <c r="P425" s="15" t="str">
        <f>IF(COUNTA($A425:$B425,$D425:$G425)=0,"",IF(OR($A425="",$B425="",NOT(AND(ISNUMBER(G425),N(G425)&gt;=18264,N(G425)&lt;=73050))),"n/a",SUMPRODUCT(((Movements!$B$2:$B$1001="Used"))*(Movements!$E$2:$E$1001=$A425)*(Movements!$C$2:$C$1001=$B425)*(Movements!$A$2:$A$1001&gt;$G425),Movements!$D$2:$D$1001)))</f>
        <v/>
      </c>
    </row>
    <row r="426" spans="1:16" x14ac:dyDescent="0.25">
      <c r="A426" s="12"/>
      <c r="B426" s="12"/>
      <c r="C426" s="18" t="str">
        <f>IF(COUNTA($A426:$B426,$D426:$G426)=0,"",IF(OR($B426="",SUMPRODUCT(--(Parts!$A$2:$A$201=$B426))=0),"n/a",INDEX(Parts!$B$2:$B$201,SUMPRODUCT(MAX((Parts!$A$2:$A$201=$B426)*(ROW(Parts!$A$2:$A$201)-MIN(ROW(Parts!$A$2:$A$201))+1))))))</f>
        <v/>
      </c>
      <c r="D426" s="19"/>
      <c r="E426" s="19"/>
      <c r="F426" s="19"/>
      <c r="G426" s="20"/>
      <c r="H426" s="15" t="str">
        <f>IF(COUNTA($A426:$B426,$D426:$G426)=0,"",IF(OR($A426="",$B426="",NOT(AND(ISNUMBER(G426),N(G426)&gt;=18264,N(G426)&lt;=73050))),"n/a",SUMPRODUCT(((Movements!$B$2:$B$1001="Used")+(Movements!$B$2:$B$1001="Transfer"))*(Movements!$E$2:$E$1001=$A426)*(Movements!$C$2:$C$1001=$B426)*(Movements!$A$2:$A$1001&gt;$G426),Movements!$D$2:$D$1001)))</f>
        <v/>
      </c>
      <c r="I426" s="15" t="str">
        <f>IF(COUNTA($A426:$B426,$D426:$G426)=0,"",IF(OR($A426="",$B426="",NOT(AND(ISNUMBER(G426),N(G426)&gt;=18264,N(G426)&lt;=73050))),"n/a",SUMPRODUCT(((Movements!$B$2:$B$1001="Restock")+(Movements!$B$2:$B$1001="Transfer"))*(Movements!$F$2:$F$1001=$A426)*(Movements!$C$2:$C$1001=$B426)*(Movements!$A$2:$A$1001&gt;$G426),Movements!$D$2:$D$1001)))</f>
        <v/>
      </c>
      <c r="J426" s="21" t="str">
        <f>IF(COUNTA($A426:$B426,$D426:$G426)=0,"",IF(OR(NOT(ISNUMBER($H426)),NOT(ISNUMBER($F426))),"n/a",$F426-$H426+$I426))</f>
        <v/>
      </c>
      <c r="K426" s="21" t="str">
        <f>IF(COUNTA($A426:$B426,$D426:$G426)=0,"",IF(OR(NOT(ISNUMBER($J426)),NOT(ISNUMBER($D426)),NOT(ISNUMBER($E426))),"n/a",IF($J426&lt;=$D426,$E426-$J426,0)))</f>
        <v/>
      </c>
      <c r="L426" s="16" t="str">
        <f>IF(COUNTA($A426:$B426,$D426:$G426)=0,"",IF(OR(NOT(ISNUMBER($J426)),NOT(ISNUMBER($D426)),NOT(ISNUMBER($E426))),"n/a",IF($J426&lt;0,"Check count",IF($J426&lt;=$D426,"Reorder",IF($J426&gt;$E426,"Over max","OK")))))</f>
        <v/>
      </c>
      <c r="M426" s="14" t="str">
        <f>IF(COUNTA($A426:$B426,$D426:$G426)=0,"",IF(OR($B426="",SUMPRODUCT(--(Parts!$A$2:$A$201=$B426))=0),"n/a",INDEX(Parts!$C$2:$C$201,SUMPRODUCT(MAX((Parts!$A$2:$A$201=$B426)*(ROW(Parts!$A$2:$A$201)-MIN(ROW(Parts!$A$2:$A$201))+1))))))</f>
        <v/>
      </c>
      <c r="N426" s="14" t="str">
        <f>IF(COUNTA($A426:$B426,$D426:$G426)=0,"",IF(AND(ISNUMBER($J426),ISNUMBER($M426)),$J426*$M426,"n/a"))</f>
        <v/>
      </c>
      <c r="O426" s="16" t="str">
        <f>IF(COUNTA($A426:$B426,$D426:$G426)=0,"",IF(OR($A426="",$B426="",SUMPRODUCT(--(Vans!$A$2:$A$51=$A426))=0,SUMPRODUCT(--(Parts!$A$2:$A$201=$B426))=0),"Check ID",IF(SUMPRODUCT(('Van Stock'!$A$2:$A$501=$A426)*('Van Stock'!$B$2:$B$501=$B426))&gt;1,"Duplicate line",IF(OR(NOT(AND(ISNUMBER(D426),N(D426)&gt;=0,N(D426)&lt;=10000,INT(N(D426))=N(D426))),NOT(AND(ISNUMBER(E426),N(E426)&gt;=0,N(E426)&lt;=10000,INT(N(E426))=N(E426))),N($D426)&gt;N($E426),NOT(AND(ISNUMBER(F426),N(F426)&gt;=0,N(F426)&lt;=100000,INT(N(F426))=N(F426))),NOT(AND(ISNUMBER(G426),N(G426)&gt;=18264,N(G426)&lt;=73050))),"Check inputs",IF(AND(ISNUMBER($J426),N($J426)&lt;0),"Check count","OK")))))</f>
        <v/>
      </c>
      <c r="P426" s="15" t="str">
        <f>IF(COUNTA($A426:$B426,$D426:$G426)=0,"",IF(OR($A426="",$B426="",NOT(AND(ISNUMBER(G426),N(G426)&gt;=18264,N(G426)&lt;=73050))),"n/a",SUMPRODUCT(((Movements!$B$2:$B$1001="Used"))*(Movements!$E$2:$E$1001=$A426)*(Movements!$C$2:$C$1001=$B426)*(Movements!$A$2:$A$1001&gt;$G426),Movements!$D$2:$D$1001)))</f>
        <v/>
      </c>
    </row>
    <row r="427" spans="1:16" x14ac:dyDescent="0.25">
      <c r="A427" s="12"/>
      <c r="B427" s="12"/>
      <c r="C427" s="18" t="str">
        <f>IF(COUNTA($A427:$B427,$D427:$G427)=0,"",IF(OR($B427="",SUMPRODUCT(--(Parts!$A$2:$A$201=$B427))=0),"n/a",INDEX(Parts!$B$2:$B$201,SUMPRODUCT(MAX((Parts!$A$2:$A$201=$B427)*(ROW(Parts!$A$2:$A$201)-MIN(ROW(Parts!$A$2:$A$201))+1))))))</f>
        <v/>
      </c>
      <c r="D427" s="19"/>
      <c r="E427" s="19"/>
      <c r="F427" s="19"/>
      <c r="G427" s="20"/>
      <c r="H427" s="15" t="str">
        <f>IF(COUNTA($A427:$B427,$D427:$G427)=0,"",IF(OR($A427="",$B427="",NOT(AND(ISNUMBER(G427),N(G427)&gt;=18264,N(G427)&lt;=73050))),"n/a",SUMPRODUCT(((Movements!$B$2:$B$1001="Used")+(Movements!$B$2:$B$1001="Transfer"))*(Movements!$E$2:$E$1001=$A427)*(Movements!$C$2:$C$1001=$B427)*(Movements!$A$2:$A$1001&gt;$G427),Movements!$D$2:$D$1001)))</f>
        <v/>
      </c>
      <c r="I427" s="15" t="str">
        <f>IF(COUNTA($A427:$B427,$D427:$G427)=0,"",IF(OR($A427="",$B427="",NOT(AND(ISNUMBER(G427),N(G427)&gt;=18264,N(G427)&lt;=73050))),"n/a",SUMPRODUCT(((Movements!$B$2:$B$1001="Restock")+(Movements!$B$2:$B$1001="Transfer"))*(Movements!$F$2:$F$1001=$A427)*(Movements!$C$2:$C$1001=$B427)*(Movements!$A$2:$A$1001&gt;$G427),Movements!$D$2:$D$1001)))</f>
        <v/>
      </c>
      <c r="J427" s="21" t="str">
        <f>IF(COUNTA($A427:$B427,$D427:$G427)=0,"",IF(OR(NOT(ISNUMBER($H427)),NOT(ISNUMBER($F427))),"n/a",$F427-$H427+$I427))</f>
        <v/>
      </c>
      <c r="K427" s="21" t="str">
        <f>IF(COUNTA($A427:$B427,$D427:$G427)=0,"",IF(OR(NOT(ISNUMBER($J427)),NOT(ISNUMBER($D427)),NOT(ISNUMBER($E427))),"n/a",IF($J427&lt;=$D427,$E427-$J427,0)))</f>
        <v/>
      </c>
      <c r="L427" s="16" t="str">
        <f>IF(COUNTA($A427:$B427,$D427:$G427)=0,"",IF(OR(NOT(ISNUMBER($J427)),NOT(ISNUMBER($D427)),NOT(ISNUMBER($E427))),"n/a",IF($J427&lt;0,"Check count",IF($J427&lt;=$D427,"Reorder",IF($J427&gt;$E427,"Over max","OK")))))</f>
        <v/>
      </c>
      <c r="M427" s="14" t="str">
        <f>IF(COUNTA($A427:$B427,$D427:$G427)=0,"",IF(OR($B427="",SUMPRODUCT(--(Parts!$A$2:$A$201=$B427))=0),"n/a",INDEX(Parts!$C$2:$C$201,SUMPRODUCT(MAX((Parts!$A$2:$A$201=$B427)*(ROW(Parts!$A$2:$A$201)-MIN(ROW(Parts!$A$2:$A$201))+1))))))</f>
        <v/>
      </c>
      <c r="N427" s="14" t="str">
        <f>IF(COUNTA($A427:$B427,$D427:$G427)=0,"",IF(AND(ISNUMBER($J427),ISNUMBER($M427)),$J427*$M427,"n/a"))</f>
        <v/>
      </c>
      <c r="O427" s="16" t="str">
        <f>IF(COUNTA($A427:$B427,$D427:$G427)=0,"",IF(OR($A427="",$B427="",SUMPRODUCT(--(Vans!$A$2:$A$51=$A427))=0,SUMPRODUCT(--(Parts!$A$2:$A$201=$B427))=0),"Check ID",IF(SUMPRODUCT(('Van Stock'!$A$2:$A$501=$A427)*('Van Stock'!$B$2:$B$501=$B427))&gt;1,"Duplicate line",IF(OR(NOT(AND(ISNUMBER(D427),N(D427)&gt;=0,N(D427)&lt;=10000,INT(N(D427))=N(D427))),NOT(AND(ISNUMBER(E427),N(E427)&gt;=0,N(E427)&lt;=10000,INT(N(E427))=N(E427))),N($D427)&gt;N($E427),NOT(AND(ISNUMBER(F427),N(F427)&gt;=0,N(F427)&lt;=100000,INT(N(F427))=N(F427))),NOT(AND(ISNUMBER(G427),N(G427)&gt;=18264,N(G427)&lt;=73050))),"Check inputs",IF(AND(ISNUMBER($J427),N($J427)&lt;0),"Check count","OK")))))</f>
        <v/>
      </c>
      <c r="P427" s="15" t="str">
        <f>IF(COUNTA($A427:$B427,$D427:$G427)=0,"",IF(OR($A427="",$B427="",NOT(AND(ISNUMBER(G427),N(G427)&gt;=18264,N(G427)&lt;=73050))),"n/a",SUMPRODUCT(((Movements!$B$2:$B$1001="Used"))*(Movements!$E$2:$E$1001=$A427)*(Movements!$C$2:$C$1001=$B427)*(Movements!$A$2:$A$1001&gt;$G427),Movements!$D$2:$D$1001)))</f>
        <v/>
      </c>
    </row>
    <row r="428" spans="1:16" x14ac:dyDescent="0.25">
      <c r="A428" s="12"/>
      <c r="B428" s="12"/>
      <c r="C428" s="18" t="str">
        <f>IF(COUNTA($A428:$B428,$D428:$G428)=0,"",IF(OR($B428="",SUMPRODUCT(--(Parts!$A$2:$A$201=$B428))=0),"n/a",INDEX(Parts!$B$2:$B$201,SUMPRODUCT(MAX((Parts!$A$2:$A$201=$B428)*(ROW(Parts!$A$2:$A$201)-MIN(ROW(Parts!$A$2:$A$201))+1))))))</f>
        <v/>
      </c>
      <c r="D428" s="19"/>
      <c r="E428" s="19"/>
      <c r="F428" s="19"/>
      <c r="G428" s="20"/>
      <c r="H428" s="15" t="str">
        <f>IF(COUNTA($A428:$B428,$D428:$G428)=0,"",IF(OR($A428="",$B428="",NOT(AND(ISNUMBER(G428),N(G428)&gt;=18264,N(G428)&lt;=73050))),"n/a",SUMPRODUCT(((Movements!$B$2:$B$1001="Used")+(Movements!$B$2:$B$1001="Transfer"))*(Movements!$E$2:$E$1001=$A428)*(Movements!$C$2:$C$1001=$B428)*(Movements!$A$2:$A$1001&gt;$G428),Movements!$D$2:$D$1001)))</f>
        <v/>
      </c>
      <c r="I428" s="15" t="str">
        <f>IF(COUNTA($A428:$B428,$D428:$G428)=0,"",IF(OR($A428="",$B428="",NOT(AND(ISNUMBER(G428),N(G428)&gt;=18264,N(G428)&lt;=73050))),"n/a",SUMPRODUCT(((Movements!$B$2:$B$1001="Restock")+(Movements!$B$2:$B$1001="Transfer"))*(Movements!$F$2:$F$1001=$A428)*(Movements!$C$2:$C$1001=$B428)*(Movements!$A$2:$A$1001&gt;$G428),Movements!$D$2:$D$1001)))</f>
        <v/>
      </c>
      <c r="J428" s="21" t="str">
        <f>IF(COUNTA($A428:$B428,$D428:$G428)=0,"",IF(OR(NOT(ISNUMBER($H428)),NOT(ISNUMBER($F428))),"n/a",$F428-$H428+$I428))</f>
        <v/>
      </c>
      <c r="K428" s="21" t="str">
        <f>IF(COUNTA($A428:$B428,$D428:$G428)=0,"",IF(OR(NOT(ISNUMBER($J428)),NOT(ISNUMBER($D428)),NOT(ISNUMBER($E428))),"n/a",IF($J428&lt;=$D428,$E428-$J428,0)))</f>
        <v/>
      </c>
      <c r="L428" s="16" t="str">
        <f>IF(COUNTA($A428:$B428,$D428:$G428)=0,"",IF(OR(NOT(ISNUMBER($J428)),NOT(ISNUMBER($D428)),NOT(ISNUMBER($E428))),"n/a",IF($J428&lt;0,"Check count",IF($J428&lt;=$D428,"Reorder",IF($J428&gt;$E428,"Over max","OK")))))</f>
        <v/>
      </c>
      <c r="M428" s="14" t="str">
        <f>IF(COUNTA($A428:$B428,$D428:$G428)=0,"",IF(OR($B428="",SUMPRODUCT(--(Parts!$A$2:$A$201=$B428))=0),"n/a",INDEX(Parts!$C$2:$C$201,SUMPRODUCT(MAX((Parts!$A$2:$A$201=$B428)*(ROW(Parts!$A$2:$A$201)-MIN(ROW(Parts!$A$2:$A$201))+1))))))</f>
        <v/>
      </c>
      <c r="N428" s="14" t="str">
        <f>IF(COUNTA($A428:$B428,$D428:$G428)=0,"",IF(AND(ISNUMBER($J428),ISNUMBER($M428)),$J428*$M428,"n/a"))</f>
        <v/>
      </c>
      <c r="O428" s="16" t="str">
        <f>IF(COUNTA($A428:$B428,$D428:$G428)=0,"",IF(OR($A428="",$B428="",SUMPRODUCT(--(Vans!$A$2:$A$51=$A428))=0,SUMPRODUCT(--(Parts!$A$2:$A$201=$B428))=0),"Check ID",IF(SUMPRODUCT(('Van Stock'!$A$2:$A$501=$A428)*('Van Stock'!$B$2:$B$501=$B428))&gt;1,"Duplicate line",IF(OR(NOT(AND(ISNUMBER(D428),N(D428)&gt;=0,N(D428)&lt;=10000,INT(N(D428))=N(D428))),NOT(AND(ISNUMBER(E428),N(E428)&gt;=0,N(E428)&lt;=10000,INT(N(E428))=N(E428))),N($D428)&gt;N($E428),NOT(AND(ISNUMBER(F428),N(F428)&gt;=0,N(F428)&lt;=100000,INT(N(F428))=N(F428))),NOT(AND(ISNUMBER(G428),N(G428)&gt;=18264,N(G428)&lt;=73050))),"Check inputs",IF(AND(ISNUMBER($J428),N($J428)&lt;0),"Check count","OK")))))</f>
        <v/>
      </c>
      <c r="P428" s="15" t="str">
        <f>IF(COUNTA($A428:$B428,$D428:$G428)=0,"",IF(OR($A428="",$B428="",NOT(AND(ISNUMBER(G428),N(G428)&gt;=18264,N(G428)&lt;=73050))),"n/a",SUMPRODUCT(((Movements!$B$2:$B$1001="Used"))*(Movements!$E$2:$E$1001=$A428)*(Movements!$C$2:$C$1001=$B428)*(Movements!$A$2:$A$1001&gt;$G428),Movements!$D$2:$D$1001)))</f>
        <v/>
      </c>
    </row>
    <row r="429" spans="1:16" x14ac:dyDescent="0.25">
      <c r="A429" s="12"/>
      <c r="B429" s="12"/>
      <c r="C429" s="18" t="str">
        <f>IF(COUNTA($A429:$B429,$D429:$G429)=0,"",IF(OR($B429="",SUMPRODUCT(--(Parts!$A$2:$A$201=$B429))=0),"n/a",INDEX(Parts!$B$2:$B$201,SUMPRODUCT(MAX((Parts!$A$2:$A$201=$B429)*(ROW(Parts!$A$2:$A$201)-MIN(ROW(Parts!$A$2:$A$201))+1))))))</f>
        <v/>
      </c>
      <c r="D429" s="19"/>
      <c r="E429" s="19"/>
      <c r="F429" s="19"/>
      <c r="G429" s="20"/>
      <c r="H429" s="15" t="str">
        <f>IF(COUNTA($A429:$B429,$D429:$G429)=0,"",IF(OR($A429="",$B429="",NOT(AND(ISNUMBER(G429),N(G429)&gt;=18264,N(G429)&lt;=73050))),"n/a",SUMPRODUCT(((Movements!$B$2:$B$1001="Used")+(Movements!$B$2:$B$1001="Transfer"))*(Movements!$E$2:$E$1001=$A429)*(Movements!$C$2:$C$1001=$B429)*(Movements!$A$2:$A$1001&gt;$G429),Movements!$D$2:$D$1001)))</f>
        <v/>
      </c>
      <c r="I429" s="15" t="str">
        <f>IF(COUNTA($A429:$B429,$D429:$G429)=0,"",IF(OR($A429="",$B429="",NOT(AND(ISNUMBER(G429),N(G429)&gt;=18264,N(G429)&lt;=73050))),"n/a",SUMPRODUCT(((Movements!$B$2:$B$1001="Restock")+(Movements!$B$2:$B$1001="Transfer"))*(Movements!$F$2:$F$1001=$A429)*(Movements!$C$2:$C$1001=$B429)*(Movements!$A$2:$A$1001&gt;$G429),Movements!$D$2:$D$1001)))</f>
        <v/>
      </c>
      <c r="J429" s="21" t="str">
        <f>IF(COUNTA($A429:$B429,$D429:$G429)=0,"",IF(OR(NOT(ISNUMBER($H429)),NOT(ISNUMBER($F429))),"n/a",$F429-$H429+$I429))</f>
        <v/>
      </c>
      <c r="K429" s="21" t="str">
        <f>IF(COUNTA($A429:$B429,$D429:$G429)=0,"",IF(OR(NOT(ISNUMBER($J429)),NOT(ISNUMBER($D429)),NOT(ISNUMBER($E429))),"n/a",IF($J429&lt;=$D429,$E429-$J429,0)))</f>
        <v/>
      </c>
      <c r="L429" s="16" t="str">
        <f>IF(COUNTA($A429:$B429,$D429:$G429)=0,"",IF(OR(NOT(ISNUMBER($J429)),NOT(ISNUMBER($D429)),NOT(ISNUMBER($E429))),"n/a",IF($J429&lt;0,"Check count",IF($J429&lt;=$D429,"Reorder",IF($J429&gt;$E429,"Over max","OK")))))</f>
        <v/>
      </c>
      <c r="M429" s="14" t="str">
        <f>IF(COUNTA($A429:$B429,$D429:$G429)=0,"",IF(OR($B429="",SUMPRODUCT(--(Parts!$A$2:$A$201=$B429))=0),"n/a",INDEX(Parts!$C$2:$C$201,SUMPRODUCT(MAX((Parts!$A$2:$A$201=$B429)*(ROW(Parts!$A$2:$A$201)-MIN(ROW(Parts!$A$2:$A$201))+1))))))</f>
        <v/>
      </c>
      <c r="N429" s="14" t="str">
        <f>IF(COUNTA($A429:$B429,$D429:$G429)=0,"",IF(AND(ISNUMBER($J429),ISNUMBER($M429)),$J429*$M429,"n/a"))</f>
        <v/>
      </c>
      <c r="O429" s="16" t="str">
        <f>IF(COUNTA($A429:$B429,$D429:$G429)=0,"",IF(OR($A429="",$B429="",SUMPRODUCT(--(Vans!$A$2:$A$51=$A429))=0,SUMPRODUCT(--(Parts!$A$2:$A$201=$B429))=0),"Check ID",IF(SUMPRODUCT(('Van Stock'!$A$2:$A$501=$A429)*('Van Stock'!$B$2:$B$501=$B429))&gt;1,"Duplicate line",IF(OR(NOT(AND(ISNUMBER(D429),N(D429)&gt;=0,N(D429)&lt;=10000,INT(N(D429))=N(D429))),NOT(AND(ISNUMBER(E429),N(E429)&gt;=0,N(E429)&lt;=10000,INT(N(E429))=N(E429))),N($D429)&gt;N($E429),NOT(AND(ISNUMBER(F429),N(F429)&gt;=0,N(F429)&lt;=100000,INT(N(F429))=N(F429))),NOT(AND(ISNUMBER(G429),N(G429)&gt;=18264,N(G429)&lt;=73050))),"Check inputs",IF(AND(ISNUMBER($J429),N($J429)&lt;0),"Check count","OK")))))</f>
        <v/>
      </c>
      <c r="P429" s="15" t="str">
        <f>IF(COUNTA($A429:$B429,$D429:$G429)=0,"",IF(OR($A429="",$B429="",NOT(AND(ISNUMBER(G429),N(G429)&gt;=18264,N(G429)&lt;=73050))),"n/a",SUMPRODUCT(((Movements!$B$2:$B$1001="Used"))*(Movements!$E$2:$E$1001=$A429)*(Movements!$C$2:$C$1001=$B429)*(Movements!$A$2:$A$1001&gt;$G429),Movements!$D$2:$D$1001)))</f>
        <v/>
      </c>
    </row>
    <row r="430" spans="1:16" x14ac:dyDescent="0.25">
      <c r="A430" s="12"/>
      <c r="B430" s="12"/>
      <c r="C430" s="18" t="str">
        <f>IF(COUNTA($A430:$B430,$D430:$G430)=0,"",IF(OR($B430="",SUMPRODUCT(--(Parts!$A$2:$A$201=$B430))=0),"n/a",INDEX(Parts!$B$2:$B$201,SUMPRODUCT(MAX((Parts!$A$2:$A$201=$B430)*(ROW(Parts!$A$2:$A$201)-MIN(ROW(Parts!$A$2:$A$201))+1))))))</f>
        <v/>
      </c>
      <c r="D430" s="19"/>
      <c r="E430" s="19"/>
      <c r="F430" s="19"/>
      <c r="G430" s="20"/>
      <c r="H430" s="15" t="str">
        <f>IF(COUNTA($A430:$B430,$D430:$G430)=0,"",IF(OR($A430="",$B430="",NOT(AND(ISNUMBER(G430),N(G430)&gt;=18264,N(G430)&lt;=73050))),"n/a",SUMPRODUCT(((Movements!$B$2:$B$1001="Used")+(Movements!$B$2:$B$1001="Transfer"))*(Movements!$E$2:$E$1001=$A430)*(Movements!$C$2:$C$1001=$B430)*(Movements!$A$2:$A$1001&gt;$G430),Movements!$D$2:$D$1001)))</f>
        <v/>
      </c>
      <c r="I430" s="15" t="str">
        <f>IF(COUNTA($A430:$B430,$D430:$G430)=0,"",IF(OR($A430="",$B430="",NOT(AND(ISNUMBER(G430),N(G430)&gt;=18264,N(G430)&lt;=73050))),"n/a",SUMPRODUCT(((Movements!$B$2:$B$1001="Restock")+(Movements!$B$2:$B$1001="Transfer"))*(Movements!$F$2:$F$1001=$A430)*(Movements!$C$2:$C$1001=$B430)*(Movements!$A$2:$A$1001&gt;$G430),Movements!$D$2:$D$1001)))</f>
        <v/>
      </c>
      <c r="J430" s="21" t="str">
        <f>IF(COUNTA($A430:$B430,$D430:$G430)=0,"",IF(OR(NOT(ISNUMBER($H430)),NOT(ISNUMBER($F430))),"n/a",$F430-$H430+$I430))</f>
        <v/>
      </c>
      <c r="K430" s="21" t="str">
        <f>IF(COUNTA($A430:$B430,$D430:$G430)=0,"",IF(OR(NOT(ISNUMBER($J430)),NOT(ISNUMBER($D430)),NOT(ISNUMBER($E430))),"n/a",IF($J430&lt;=$D430,$E430-$J430,0)))</f>
        <v/>
      </c>
      <c r="L430" s="16" t="str">
        <f>IF(COUNTA($A430:$B430,$D430:$G430)=0,"",IF(OR(NOT(ISNUMBER($J430)),NOT(ISNUMBER($D430)),NOT(ISNUMBER($E430))),"n/a",IF($J430&lt;0,"Check count",IF($J430&lt;=$D430,"Reorder",IF($J430&gt;$E430,"Over max","OK")))))</f>
        <v/>
      </c>
      <c r="M430" s="14" t="str">
        <f>IF(COUNTA($A430:$B430,$D430:$G430)=0,"",IF(OR($B430="",SUMPRODUCT(--(Parts!$A$2:$A$201=$B430))=0),"n/a",INDEX(Parts!$C$2:$C$201,SUMPRODUCT(MAX((Parts!$A$2:$A$201=$B430)*(ROW(Parts!$A$2:$A$201)-MIN(ROW(Parts!$A$2:$A$201))+1))))))</f>
        <v/>
      </c>
      <c r="N430" s="14" t="str">
        <f>IF(COUNTA($A430:$B430,$D430:$G430)=0,"",IF(AND(ISNUMBER($J430),ISNUMBER($M430)),$J430*$M430,"n/a"))</f>
        <v/>
      </c>
      <c r="O430" s="16" t="str">
        <f>IF(COUNTA($A430:$B430,$D430:$G430)=0,"",IF(OR($A430="",$B430="",SUMPRODUCT(--(Vans!$A$2:$A$51=$A430))=0,SUMPRODUCT(--(Parts!$A$2:$A$201=$B430))=0),"Check ID",IF(SUMPRODUCT(('Van Stock'!$A$2:$A$501=$A430)*('Van Stock'!$B$2:$B$501=$B430))&gt;1,"Duplicate line",IF(OR(NOT(AND(ISNUMBER(D430),N(D430)&gt;=0,N(D430)&lt;=10000,INT(N(D430))=N(D430))),NOT(AND(ISNUMBER(E430),N(E430)&gt;=0,N(E430)&lt;=10000,INT(N(E430))=N(E430))),N($D430)&gt;N($E430),NOT(AND(ISNUMBER(F430),N(F430)&gt;=0,N(F430)&lt;=100000,INT(N(F430))=N(F430))),NOT(AND(ISNUMBER(G430),N(G430)&gt;=18264,N(G430)&lt;=73050))),"Check inputs",IF(AND(ISNUMBER($J430),N($J430)&lt;0),"Check count","OK")))))</f>
        <v/>
      </c>
      <c r="P430" s="15" t="str">
        <f>IF(COUNTA($A430:$B430,$D430:$G430)=0,"",IF(OR($A430="",$B430="",NOT(AND(ISNUMBER(G430),N(G430)&gt;=18264,N(G430)&lt;=73050))),"n/a",SUMPRODUCT(((Movements!$B$2:$B$1001="Used"))*(Movements!$E$2:$E$1001=$A430)*(Movements!$C$2:$C$1001=$B430)*(Movements!$A$2:$A$1001&gt;$G430),Movements!$D$2:$D$1001)))</f>
        <v/>
      </c>
    </row>
    <row r="431" spans="1:16" x14ac:dyDescent="0.25">
      <c r="A431" s="12"/>
      <c r="B431" s="12"/>
      <c r="C431" s="18" t="str">
        <f>IF(COUNTA($A431:$B431,$D431:$G431)=0,"",IF(OR($B431="",SUMPRODUCT(--(Parts!$A$2:$A$201=$B431))=0),"n/a",INDEX(Parts!$B$2:$B$201,SUMPRODUCT(MAX((Parts!$A$2:$A$201=$B431)*(ROW(Parts!$A$2:$A$201)-MIN(ROW(Parts!$A$2:$A$201))+1))))))</f>
        <v/>
      </c>
      <c r="D431" s="19"/>
      <c r="E431" s="19"/>
      <c r="F431" s="19"/>
      <c r="G431" s="20"/>
      <c r="H431" s="15" t="str">
        <f>IF(COUNTA($A431:$B431,$D431:$G431)=0,"",IF(OR($A431="",$B431="",NOT(AND(ISNUMBER(G431),N(G431)&gt;=18264,N(G431)&lt;=73050))),"n/a",SUMPRODUCT(((Movements!$B$2:$B$1001="Used")+(Movements!$B$2:$B$1001="Transfer"))*(Movements!$E$2:$E$1001=$A431)*(Movements!$C$2:$C$1001=$B431)*(Movements!$A$2:$A$1001&gt;$G431),Movements!$D$2:$D$1001)))</f>
        <v/>
      </c>
      <c r="I431" s="15" t="str">
        <f>IF(COUNTA($A431:$B431,$D431:$G431)=0,"",IF(OR($A431="",$B431="",NOT(AND(ISNUMBER(G431),N(G431)&gt;=18264,N(G431)&lt;=73050))),"n/a",SUMPRODUCT(((Movements!$B$2:$B$1001="Restock")+(Movements!$B$2:$B$1001="Transfer"))*(Movements!$F$2:$F$1001=$A431)*(Movements!$C$2:$C$1001=$B431)*(Movements!$A$2:$A$1001&gt;$G431),Movements!$D$2:$D$1001)))</f>
        <v/>
      </c>
      <c r="J431" s="21" t="str">
        <f>IF(COUNTA($A431:$B431,$D431:$G431)=0,"",IF(OR(NOT(ISNUMBER($H431)),NOT(ISNUMBER($F431))),"n/a",$F431-$H431+$I431))</f>
        <v/>
      </c>
      <c r="K431" s="21" t="str">
        <f>IF(COUNTA($A431:$B431,$D431:$G431)=0,"",IF(OR(NOT(ISNUMBER($J431)),NOT(ISNUMBER($D431)),NOT(ISNUMBER($E431))),"n/a",IF($J431&lt;=$D431,$E431-$J431,0)))</f>
        <v/>
      </c>
      <c r="L431" s="16" t="str">
        <f>IF(COUNTA($A431:$B431,$D431:$G431)=0,"",IF(OR(NOT(ISNUMBER($J431)),NOT(ISNUMBER($D431)),NOT(ISNUMBER($E431))),"n/a",IF($J431&lt;0,"Check count",IF($J431&lt;=$D431,"Reorder",IF($J431&gt;$E431,"Over max","OK")))))</f>
        <v/>
      </c>
      <c r="M431" s="14" t="str">
        <f>IF(COUNTA($A431:$B431,$D431:$G431)=0,"",IF(OR($B431="",SUMPRODUCT(--(Parts!$A$2:$A$201=$B431))=0),"n/a",INDEX(Parts!$C$2:$C$201,SUMPRODUCT(MAX((Parts!$A$2:$A$201=$B431)*(ROW(Parts!$A$2:$A$201)-MIN(ROW(Parts!$A$2:$A$201))+1))))))</f>
        <v/>
      </c>
      <c r="N431" s="14" t="str">
        <f>IF(COUNTA($A431:$B431,$D431:$G431)=0,"",IF(AND(ISNUMBER($J431),ISNUMBER($M431)),$J431*$M431,"n/a"))</f>
        <v/>
      </c>
      <c r="O431" s="16" t="str">
        <f>IF(COUNTA($A431:$B431,$D431:$G431)=0,"",IF(OR($A431="",$B431="",SUMPRODUCT(--(Vans!$A$2:$A$51=$A431))=0,SUMPRODUCT(--(Parts!$A$2:$A$201=$B431))=0),"Check ID",IF(SUMPRODUCT(('Van Stock'!$A$2:$A$501=$A431)*('Van Stock'!$B$2:$B$501=$B431))&gt;1,"Duplicate line",IF(OR(NOT(AND(ISNUMBER(D431),N(D431)&gt;=0,N(D431)&lt;=10000,INT(N(D431))=N(D431))),NOT(AND(ISNUMBER(E431),N(E431)&gt;=0,N(E431)&lt;=10000,INT(N(E431))=N(E431))),N($D431)&gt;N($E431),NOT(AND(ISNUMBER(F431),N(F431)&gt;=0,N(F431)&lt;=100000,INT(N(F431))=N(F431))),NOT(AND(ISNUMBER(G431),N(G431)&gt;=18264,N(G431)&lt;=73050))),"Check inputs",IF(AND(ISNUMBER($J431),N($J431)&lt;0),"Check count","OK")))))</f>
        <v/>
      </c>
      <c r="P431" s="15" t="str">
        <f>IF(COUNTA($A431:$B431,$D431:$G431)=0,"",IF(OR($A431="",$B431="",NOT(AND(ISNUMBER(G431),N(G431)&gt;=18264,N(G431)&lt;=73050))),"n/a",SUMPRODUCT(((Movements!$B$2:$B$1001="Used"))*(Movements!$E$2:$E$1001=$A431)*(Movements!$C$2:$C$1001=$B431)*(Movements!$A$2:$A$1001&gt;$G431),Movements!$D$2:$D$1001)))</f>
        <v/>
      </c>
    </row>
    <row r="432" spans="1:16" x14ac:dyDescent="0.25">
      <c r="A432" s="12"/>
      <c r="B432" s="12"/>
      <c r="C432" s="18" t="str">
        <f>IF(COUNTA($A432:$B432,$D432:$G432)=0,"",IF(OR($B432="",SUMPRODUCT(--(Parts!$A$2:$A$201=$B432))=0),"n/a",INDEX(Parts!$B$2:$B$201,SUMPRODUCT(MAX((Parts!$A$2:$A$201=$B432)*(ROW(Parts!$A$2:$A$201)-MIN(ROW(Parts!$A$2:$A$201))+1))))))</f>
        <v/>
      </c>
      <c r="D432" s="19"/>
      <c r="E432" s="19"/>
      <c r="F432" s="19"/>
      <c r="G432" s="20"/>
      <c r="H432" s="15" t="str">
        <f>IF(COUNTA($A432:$B432,$D432:$G432)=0,"",IF(OR($A432="",$B432="",NOT(AND(ISNUMBER(G432),N(G432)&gt;=18264,N(G432)&lt;=73050))),"n/a",SUMPRODUCT(((Movements!$B$2:$B$1001="Used")+(Movements!$B$2:$B$1001="Transfer"))*(Movements!$E$2:$E$1001=$A432)*(Movements!$C$2:$C$1001=$B432)*(Movements!$A$2:$A$1001&gt;$G432),Movements!$D$2:$D$1001)))</f>
        <v/>
      </c>
      <c r="I432" s="15" t="str">
        <f>IF(COUNTA($A432:$B432,$D432:$G432)=0,"",IF(OR($A432="",$B432="",NOT(AND(ISNUMBER(G432),N(G432)&gt;=18264,N(G432)&lt;=73050))),"n/a",SUMPRODUCT(((Movements!$B$2:$B$1001="Restock")+(Movements!$B$2:$B$1001="Transfer"))*(Movements!$F$2:$F$1001=$A432)*(Movements!$C$2:$C$1001=$B432)*(Movements!$A$2:$A$1001&gt;$G432),Movements!$D$2:$D$1001)))</f>
        <v/>
      </c>
      <c r="J432" s="21" t="str">
        <f>IF(COUNTA($A432:$B432,$D432:$G432)=0,"",IF(OR(NOT(ISNUMBER($H432)),NOT(ISNUMBER($F432))),"n/a",$F432-$H432+$I432))</f>
        <v/>
      </c>
      <c r="K432" s="21" t="str">
        <f>IF(COUNTA($A432:$B432,$D432:$G432)=0,"",IF(OR(NOT(ISNUMBER($J432)),NOT(ISNUMBER($D432)),NOT(ISNUMBER($E432))),"n/a",IF($J432&lt;=$D432,$E432-$J432,0)))</f>
        <v/>
      </c>
      <c r="L432" s="16" t="str">
        <f>IF(COUNTA($A432:$B432,$D432:$G432)=0,"",IF(OR(NOT(ISNUMBER($J432)),NOT(ISNUMBER($D432)),NOT(ISNUMBER($E432))),"n/a",IF($J432&lt;0,"Check count",IF($J432&lt;=$D432,"Reorder",IF($J432&gt;$E432,"Over max","OK")))))</f>
        <v/>
      </c>
      <c r="M432" s="14" t="str">
        <f>IF(COUNTA($A432:$B432,$D432:$G432)=0,"",IF(OR($B432="",SUMPRODUCT(--(Parts!$A$2:$A$201=$B432))=0),"n/a",INDEX(Parts!$C$2:$C$201,SUMPRODUCT(MAX((Parts!$A$2:$A$201=$B432)*(ROW(Parts!$A$2:$A$201)-MIN(ROW(Parts!$A$2:$A$201))+1))))))</f>
        <v/>
      </c>
      <c r="N432" s="14" t="str">
        <f>IF(COUNTA($A432:$B432,$D432:$G432)=0,"",IF(AND(ISNUMBER($J432),ISNUMBER($M432)),$J432*$M432,"n/a"))</f>
        <v/>
      </c>
      <c r="O432" s="16" t="str">
        <f>IF(COUNTA($A432:$B432,$D432:$G432)=0,"",IF(OR($A432="",$B432="",SUMPRODUCT(--(Vans!$A$2:$A$51=$A432))=0,SUMPRODUCT(--(Parts!$A$2:$A$201=$B432))=0),"Check ID",IF(SUMPRODUCT(('Van Stock'!$A$2:$A$501=$A432)*('Van Stock'!$B$2:$B$501=$B432))&gt;1,"Duplicate line",IF(OR(NOT(AND(ISNUMBER(D432),N(D432)&gt;=0,N(D432)&lt;=10000,INT(N(D432))=N(D432))),NOT(AND(ISNUMBER(E432),N(E432)&gt;=0,N(E432)&lt;=10000,INT(N(E432))=N(E432))),N($D432)&gt;N($E432),NOT(AND(ISNUMBER(F432),N(F432)&gt;=0,N(F432)&lt;=100000,INT(N(F432))=N(F432))),NOT(AND(ISNUMBER(G432),N(G432)&gt;=18264,N(G432)&lt;=73050))),"Check inputs",IF(AND(ISNUMBER($J432),N($J432)&lt;0),"Check count","OK")))))</f>
        <v/>
      </c>
      <c r="P432" s="15" t="str">
        <f>IF(COUNTA($A432:$B432,$D432:$G432)=0,"",IF(OR($A432="",$B432="",NOT(AND(ISNUMBER(G432),N(G432)&gt;=18264,N(G432)&lt;=73050))),"n/a",SUMPRODUCT(((Movements!$B$2:$B$1001="Used"))*(Movements!$E$2:$E$1001=$A432)*(Movements!$C$2:$C$1001=$B432)*(Movements!$A$2:$A$1001&gt;$G432),Movements!$D$2:$D$1001)))</f>
        <v/>
      </c>
    </row>
    <row r="433" spans="1:16" x14ac:dyDescent="0.25">
      <c r="A433" s="12"/>
      <c r="B433" s="12"/>
      <c r="C433" s="18" t="str">
        <f>IF(COUNTA($A433:$B433,$D433:$G433)=0,"",IF(OR($B433="",SUMPRODUCT(--(Parts!$A$2:$A$201=$B433))=0),"n/a",INDEX(Parts!$B$2:$B$201,SUMPRODUCT(MAX((Parts!$A$2:$A$201=$B433)*(ROW(Parts!$A$2:$A$201)-MIN(ROW(Parts!$A$2:$A$201))+1))))))</f>
        <v/>
      </c>
      <c r="D433" s="19"/>
      <c r="E433" s="19"/>
      <c r="F433" s="19"/>
      <c r="G433" s="20"/>
      <c r="H433" s="15" t="str">
        <f>IF(COUNTA($A433:$B433,$D433:$G433)=0,"",IF(OR($A433="",$B433="",NOT(AND(ISNUMBER(G433),N(G433)&gt;=18264,N(G433)&lt;=73050))),"n/a",SUMPRODUCT(((Movements!$B$2:$B$1001="Used")+(Movements!$B$2:$B$1001="Transfer"))*(Movements!$E$2:$E$1001=$A433)*(Movements!$C$2:$C$1001=$B433)*(Movements!$A$2:$A$1001&gt;$G433),Movements!$D$2:$D$1001)))</f>
        <v/>
      </c>
      <c r="I433" s="15" t="str">
        <f>IF(COUNTA($A433:$B433,$D433:$G433)=0,"",IF(OR($A433="",$B433="",NOT(AND(ISNUMBER(G433),N(G433)&gt;=18264,N(G433)&lt;=73050))),"n/a",SUMPRODUCT(((Movements!$B$2:$B$1001="Restock")+(Movements!$B$2:$B$1001="Transfer"))*(Movements!$F$2:$F$1001=$A433)*(Movements!$C$2:$C$1001=$B433)*(Movements!$A$2:$A$1001&gt;$G433),Movements!$D$2:$D$1001)))</f>
        <v/>
      </c>
      <c r="J433" s="21" t="str">
        <f>IF(COUNTA($A433:$B433,$D433:$G433)=0,"",IF(OR(NOT(ISNUMBER($H433)),NOT(ISNUMBER($F433))),"n/a",$F433-$H433+$I433))</f>
        <v/>
      </c>
      <c r="K433" s="21" t="str">
        <f>IF(COUNTA($A433:$B433,$D433:$G433)=0,"",IF(OR(NOT(ISNUMBER($J433)),NOT(ISNUMBER($D433)),NOT(ISNUMBER($E433))),"n/a",IF($J433&lt;=$D433,$E433-$J433,0)))</f>
        <v/>
      </c>
      <c r="L433" s="16" t="str">
        <f>IF(COUNTA($A433:$B433,$D433:$G433)=0,"",IF(OR(NOT(ISNUMBER($J433)),NOT(ISNUMBER($D433)),NOT(ISNUMBER($E433))),"n/a",IF($J433&lt;0,"Check count",IF($J433&lt;=$D433,"Reorder",IF($J433&gt;$E433,"Over max","OK")))))</f>
        <v/>
      </c>
      <c r="M433" s="14" t="str">
        <f>IF(COUNTA($A433:$B433,$D433:$G433)=0,"",IF(OR($B433="",SUMPRODUCT(--(Parts!$A$2:$A$201=$B433))=0),"n/a",INDEX(Parts!$C$2:$C$201,SUMPRODUCT(MAX((Parts!$A$2:$A$201=$B433)*(ROW(Parts!$A$2:$A$201)-MIN(ROW(Parts!$A$2:$A$201))+1))))))</f>
        <v/>
      </c>
      <c r="N433" s="14" t="str">
        <f>IF(COUNTA($A433:$B433,$D433:$G433)=0,"",IF(AND(ISNUMBER($J433),ISNUMBER($M433)),$J433*$M433,"n/a"))</f>
        <v/>
      </c>
      <c r="O433" s="16" t="str">
        <f>IF(COUNTA($A433:$B433,$D433:$G433)=0,"",IF(OR($A433="",$B433="",SUMPRODUCT(--(Vans!$A$2:$A$51=$A433))=0,SUMPRODUCT(--(Parts!$A$2:$A$201=$B433))=0),"Check ID",IF(SUMPRODUCT(('Van Stock'!$A$2:$A$501=$A433)*('Van Stock'!$B$2:$B$501=$B433))&gt;1,"Duplicate line",IF(OR(NOT(AND(ISNUMBER(D433),N(D433)&gt;=0,N(D433)&lt;=10000,INT(N(D433))=N(D433))),NOT(AND(ISNUMBER(E433),N(E433)&gt;=0,N(E433)&lt;=10000,INT(N(E433))=N(E433))),N($D433)&gt;N($E433),NOT(AND(ISNUMBER(F433),N(F433)&gt;=0,N(F433)&lt;=100000,INT(N(F433))=N(F433))),NOT(AND(ISNUMBER(G433),N(G433)&gt;=18264,N(G433)&lt;=73050))),"Check inputs",IF(AND(ISNUMBER($J433),N($J433)&lt;0),"Check count","OK")))))</f>
        <v/>
      </c>
      <c r="P433" s="15" t="str">
        <f>IF(COUNTA($A433:$B433,$D433:$G433)=0,"",IF(OR($A433="",$B433="",NOT(AND(ISNUMBER(G433),N(G433)&gt;=18264,N(G433)&lt;=73050))),"n/a",SUMPRODUCT(((Movements!$B$2:$B$1001="Used"))*(Movements!$E$2:$E$1001=$A433)*(Movements!$C$2:$C$1001=$B433)*(Movements!$A$2:$A$1001&gt;$G433),Movements!$D$2:$D$1001)))</f>
        <v/>
      </c>
    </row>
    <row r="434" spans="1:16" x14ac:dyDescent="0.25">
      <c r="A434" s="12"/>
      <c r="B434" s="12"/>
      <c r="C434" s="18" t="str">
        <f>IF(COUNTA($A434:$B434,$D434:$G434)=0,"",IF(OR($B434="",SUMPRODUCT(--(Parts!$A$2:$A$201=$B434))=0),"n/a",INDEX(Parts!$B$2:$B$201,SUMPRODUCT(MAX((Parts!$A$2:$A$201=$B434)*(ROW(Parts!$A$2:$A$201)-MIN(ROW(Parts!$A$2:$A$201))+1))))))</f>
        <v/>
      </c>
      <c r="D434" s="19"/>
      <c r="E434" s="19"/>
      <c r="F434" s="19"/>
      <c r="G434" s="20"/>
      <c r="H434" s="15" t="str">
        <f>IF(COUNTA($A434:$B434,$D434:$G434)=0,"",IF(OR($A434="",$B434="",NOT(AND(ISNUMBER(G434),N(G434)&gt;=18264,N(G434)&lt;=73050))),"n/a",SUMPRODUCT(((Movements!$B$2:$B$1001="Used")+(Movements!$B$2:$B$1001="Transfer"))*(Movements!$E$2:$E$1001=$A434)*(Movements!$C$2:$C$1001=$B434)*(Movements!$A$2:$A$1001&gt;$G434),Movements!$D$2:$D$1001)))</f>
        <v/>
      </c>
      <c r="I434" s="15" t="str">
        <f>IF(COUNTA($A434:$B434,$D434:$G434)=0,"",IF(OR($A434="",$B434="",NOT(AND(ISNUMBER(G434),N(G434)&gt;=18264,N(G434)&lt;=73050))),"n/a",SUMPRODUCT(((Movements!$B$2:$B$1001="Restock")+(Movements!$B$2:$B$1001="Transfer"))*(Movements!$F$2:$F$1001=$A434)*(Movements!$C$2:$C$1001=$B434)*(Movements!$A$2:$A$1001&gt;$G434),Movements!$D$2:$D$1001)))</f>
        <v/>
      </c>
      <c r="J434" s="21" t="str">
        <f>IF(COUNTA($A434:$B434,$D434:$G434)=0,"",IF(OR(NOT(ISNUMBER($H434)),NOT(ISNUMBER($F434))),"n/a",$F434-$H434+$I434))</f>
        <v/>
      </c>
      <c r="K434" s="21" t="str">
        <f>IF(COUNTA($A434:$B434,$D434:$G434)=0,"",IF(OR(NOT(ISNUMBER($J434)),NOT(ISNUMBER($D434)),NOT(ISNUMBER($E434))),"n/a",IF($J434&lt;=$D434,$E434-$J434,0)))</f>
        <v/>
      </c>
      <c r="L434" s="16" t="str">
        <f>IF(COUNTA($A434:$B434,$D434:$G434)=0,"",IF(OR(NOT(ISNUMBER($J434)),NOT(ISNUMBER($D434)),NOT(ISNUMBER($E434))),"n/a",IF($J434&lt;0,"Check count",IF($J434&lt;=$D434,"Reorder",IF($J434&gt;$E434,"Over max","OK")))))</f>
        <v/>
      </c>
      <c r="M434" s="14" t="str">
        <f>IF(COUNTA($A434:$B434,$D434:$G434)=0,"",IF(OR($B434="",SUMPRODUCT(--(Parts!$A$2:$A$201=$B434))=0),"n/a",INDEX(Parts!$C$2:$C$201,SUMPRODUCT(MAX((Parts!$A$2:$A$201=$B434)*(ROW(Parts!$A$2:$A$201)-MIN(ROW(Parts!$A$2:$A$201))+1))))))</f>
        <v/>
      </c>
      <c r="N434" s="14" t="str">
        <f>IF(COUNTA($A434:$B434,$D434:$G434)=0,"",IF(AND(ISNUMBER($J434),ISNUMBER($M434)),$J434*$M434,"n/a"))</f>
        <v/>
      </c>
      <c r="O434" s="16" t="str">
        <f>IF(COUNTA($A434:$B434,$D434:$G434)=0,"",IF(OR($A434="",$B434="",SUMPRODUCT(--(Vans!$A$2:$A$51=$A434))=0,SUMPRODUCT(--(Parts!$A$2:$A$201=$B434))=0),"Check ID",IF(SUMPRODUCT(('Van Stock'!$A$2:$A$501=$A434)*('Van Stock'!$B$2:$B$501=$B434))&gt;1,"Duplicate line",IF(OR(NOT(AND(ISNUMBER(D434),N(D434)&gt;=0,N(D434)&lt;=10000,INT(N(D434))=N(D434))),NOT(AND(ISNUMBER(E434),N(E434)&gt;=0,N(E434)&lt;=10000,INT(N(E434))=N(E434))),N($D434)&gt;N($E434),NOT(AND(ISNUMBER(F434),N(F434)&gt;=0,N(F434)&lt;=100000,INT(N(F434))=N(F434))),NOT(AND(ISNUMBER(G434),N(G434)&gt;=18264,N(G434)&lt;=73050))),"Check inputs",IF(AND(ISNUMBER($J434),N($J434)&lt;0),"Check count","OK")))))</f>
        <v/>
      </c>
      <c r="P434" s="15" t="str">
        <f>IF(COUNTA($A434:$B434,$D434:$G434)=0,"",IF(OR($A434="",$B434="",NOT(AND(ISNUMBER(G434),N(G434)&gt;=18264,N(G434)&lt;=73050))),"n/a",SUMPRODUCT(((Movements!$B$2:$B$1001="Used"))*(Movements!$E$2:$E$1001=$A434)*(Movements!$C$2:$C$1001=$B434)*(Movements!$A$2:$A$1001&gt;$G434),Movements!$D$2:$D$1001)))</f>
        <v/>
      </c>
    </row>
    <row r="435" spans="1:16" x14ac:dyDescent="0.25">
      <c r="A435" s="12"/>
      <c r="B435" s="12"/>
      <c r="C435" s="18" t="str">
        <f>IF(COUNTA($A435:$B435,$D435:$G435)=0,"",IF(OR($B435="",SUMPRODUCT(--(Parts!$A$2:$A$201=$B435))=0),"n/a",INDEX(Parts!$B$2:$B$201,SUMPRODUCT(MAX((Parts!$A$2:$A$201=$B435)*(ROW(Parts!$A$2:$A$201)-MIN(ROW(Parts!$A$2:$A$201))+1))))))</f>
        <v/>
      </c>
      <c r="D435" s="19"/>
      <c r="E435" s="19"/>
      <c r="F435" s="19"/>
      <c r="G435" s="20"/>
      <c r="H435" s="15" t="str">
        <f>IF(COUNTA($A435:$B435,$D435:$G435)=0,"",IF(OR($A435="",$B435="",NOT(AND(ISNUMBER(G435),N(G435)&gt;=18264,N(G435)&lt;=73050))),"n/a",SUMPRODUCT(((Movements!$B$2:$B$1001="Used")+(Movements!$B$2:$B$1001="Transfer"))*(Movements!$E$2:$E$1001=$A435)*(Movements!$C$2:$C$1001=$B435)*(Movements!$A$2:$A$1001&gt;$G435),Movements!$D$2:$D$1001)))</f>
        <v/>
      </c>
      <c r="I435" s="15" t="str">
        <f>IF(COUNTA($A435:$B435,$D435:$G435)=0,"",IF(OR($A435="",$B435="",NOT(AND(ISNUMBER(G435),N(G435)&gt;=18264,N(G435)&lt;=73050))),"n/a",SUMPRODUCT(((Movements!$B$2:$B$1001="Restock")+(Movements!$B$2:$B$1001="Transfer"))*(Movements!$F$2:$F$1001=$A435)*(Movements!$C$2:$C$1001=$B435)*(Movements!$A$2:$A$1001&gt;$G435),Movements!$D$2:$D$1001)))</f>
        <v/>
      </c>
      <c r="J435" s="21" t="str">
        <f>IF(COUNTA($A435:$B435,$D435:$G435)=0,"",IF(OR(NOT(ISNUMBER($H435)),NOT(ISNUMBER($F435))),"n/a",$F435-$H435+$I435))</f>
        <v/>
      </c>
      <c r="K435" s="21" t="str">
        <f>IF(COUNTA($A435:$B435,$D435:$G435)=0,"",IF(OR(NOT(ISNUMBER($J435)),NOT(ISNUMBER($D435)),NOT(ISNUMBER($E435))),"n/a",IF($J435&lt;=$D435,$E435-$J435,0)))</f>
        <v/>
      </c>
      <c r="L435" s="16" t="str">
        <f>IF(COUNTA($A435:$B435,$D435:$G435)=0,"",IF(OR(NOT(ISNUMBER($J435)),NOT(ISNUMBER($D435)),NOT(ISNUMBER($E435))),"n/a",IF($J435&lt;0,"Check count",IF($J435&lt;=$D435,"Reorder",IF($J435&gt;$E435,"Over max","OK")))))</f>
        <v/>
      </c>
      <c r="M435" s="14" t="str">
        <f>IF(COUNTA($A435:$B435,$D435:$G435)=0,"",IF(OR($B435="",SUMPRODUCT(--(Parts!$A$2:$A$201=$B435))=0),"n/a",INDEX(Parts!$C$2:$C$201,SUMPRODUCT(MAX((Parts!$A$2:$A$201=$B435)*(ROW(Parts!$A$2:$A$201)-MIN(ROW(Parts!$A$2:$A$201))+1))))))</f>
        <v/>
      </c>
      <c r="N435" s="14" t="str">
        <f>IF(COUNTA($A435:$B435,$D435:$G435)=0,"",IF(AND(ISNUMBER($J435),ISNUMBER($M435)),$J435*$M435,"n/a"))</f>
        <v/>
      </c>
      <c r="O435" s="16" t="str">
        <f>IF(COUNTA($A435:$B435,$D435:$G435)=0,"",IF(OR($A435="",$B435="",SUMPRODUCT(--(Vans!$A$2:$A$51=$A435))=0,SUMPRODUCT(--(Parts!$A$2:$A$201=$B435))=0),"Check ID",IF(SUMPRODUCT(('Van Stock'!$A$2:$A$501=$A435)*('Van Stock'!$B$2:$B$501=$B435))&gt;1,"Duplicate line",IF(OR(NOT(AND(ISNUMBER(D435),N(D435)&gt;=0,N(D435)&lt;=10000,INT(N(D435))=N(D435))),NOT(AND(ISNUMBER(E435),N(E435)&gt;=0,N(E435)&lt;=10000,INT(N(E435))=N(E435))),N($D435)&gt;N($E435),NOT(AND(ISNUMBER(F435),N(F435)&gt;=0,N(F435)&lt;=100000,INT(N(F435))=N(F435))),NOT(AND(ISNUMBER(G435),N(G435)&gt;=18264,N(G435)&lt;=73050))),"Check inputs",IF(AND(ISNUMBER($J435),N($J435)&lt;0),"Check count","OK")))))</f>
        <v/>
      </c>
      <c r="P435" s="15" t="str">
        <f>IF(COUNTA($A435:$B435,$D435:$G435)=0,"",IF(OR($A435="",$B435="",NOT(AND(ISNUMBER(G435),N(G435)&gt;=18264,N(G435)&lt;=73050))),"n/a",SUMPRODUCT(((Movements!$B$2:$B$1001="Used"))*(Movements!$E$2:$E$1001=$A435)*(Movements!$C$2:$C$1001=$B435)*(Movements!$A$2:$A$1001&gt;$G435),Movements!$D$2:$D$1001)))</f>
        <v/>
      </c>
    </row>
    <row r="436" spans="1:16" x14ac:dyDescent="0.25">
      <c r="A436" s="12"/>
      <c r="B436" s="12"/>
      <c r="C436" s="18" t="str">
        <f>IF(COUNTA($A436:$B436,$D436:$G436)=0,"",IF(OR($B436="",SUMPRODUCT(--(Parts!$A$2:$A$201=$B436))=0),"n/a",INDEX(Parts!$B$2:$B$201,SUMPRODUCT(MAX((Parts!$A$2:$A$201=$B436)*(ROW(Parts!$A$2:$A$201)-MIN(ROW(Parts!$A$2:$A$201))+1))))))</f>
        <v/>
      </c>
      <c r="D436" s="19"/>
      <c r="E436" s="19"/>
      <c r="F436" s="19"/>
      <c r="G436" s="20"/>
      <c r="H436" s="15" t="str">
        <f>IF(COUNTA($A436:$B436,$D436:$G436)=0,"",IF(OR($A436="",$B436="",NOT(AND(ISNUMBER(G436),N(G436)&gt;=18264,N(G436)&lt;=73050))),"n/a",SUMPRODUCT(((Movements!$B$2:$B$1001="Used")+(Movements!$B$2:$B$1001="Transfer"))*(Movements!$E$2:$E$1001=$A436)*(Movements!$C$2:$C$1001=$B436)*(Movements!$A$2:$A$1001&gt;$G436),Movements!$D$2:$D$1001)))</f>
        <v/>
      </c>
      <c r="I436" s="15" t="str">
        <f>IF(COUNTA($A436:$B436,$D436:$G436)=0,"",IF(OR($A436="",$B436="",NOT(AND(ISNUMBER(G436),N(G436)&gt;=18264,N(G436)&lt;=73050))),"n/a",SUMPRODUCT(((Movements!$B$2:$B$1001="Restock")+(Movements!$B$2:$B$1001="Transfer"))*(Movements!$F$2:$F$1001=$A436)*(Movements!$C$2:$C$1001=$B436)*(Movements!$A$2:$A$1001&gt;$G436),Movements!$D$2:$D$1001)))</f>
        <v/>
      </c>
      <c r="J436" s="21" t="str">
        <f>IF(COUNTA($A436:$B436,$D436:$G436)=0,"",IF(OR(NOT(ISNUMBER($H436)),NOT(ISNUMBER($F436))),"n/a",$F436-$H436+$I436))</f>
        <v/>
      </c>
      <c r="K436" s="21" t="str">
        <f>IF(COUNTA($A436:$B436,$D436:$G436)=0,"",IF(OR(NOT(ISNUMBER($J436)),NOT(ISNUMBER($D436)),NOT(ISNUMBER($E436))),"n/a",IF($J436&lt;=$D436,$E436-$J436,0)))</f>
        <v/>
      </c>
      <c r="L436" s="16" t="str">
        <f>IF(COUNTA($A436:$B436,$D436:$G436)=0,"",IF(OR(NOT(ISNUMBER($J436)),NOT(ISNUMBER($D436)),NOT(ISNUMBER($E436))),"n/a",IF($J436&lt;0,"Check count",IF($J436&lt;=$D436,"Reorder",IF($J436&gt;$E436,"Over max","OK")))))</f>
        <v/>
      </c>
      <c r="M436" s="14" t="str">
        <f>IF(COUNTA($A436:$B436,$D436:$G436)=0,"",IF(OR($B436="",SUMPRODUCT(--(Parts!$A$2:$A$201=$B436))=0),"n/a",INDEX(Parts!$C$2:$C$201,SUMPRODUCT(MAX((Parts!$A$2:$A$201=$B436)*(ROW(Parts!$A$2:$A$201)-MIN(ROW(Parts!$A$2:$A$201))+1))))))</f>
        <v/>
      </c>
      <c r="N436" s="14" t="str">
        <f>IF(COUNTA($A436:$B436,$D436:$G436)=0,"",IF(AND(ISNUMBER($J436),ISNUMBER($M436)),$J436*$M436,"n/a"))</f>
        <v/>
      </c>
      <c r="O436" s="16" t="str">
        <f>IF(COUNTA($A436:$B436,$D436:$G436)=0,"",IF(OR($A436="",$B436="",SUMPRODUCT(--(Vans!$A$2:$A$51=$A436))=0,SUMPRODUCT(--(Parts!$A$2:$A$201=$B436))=0),"Check ID",IF(SUMPRODUCT(('Van Stock'!$A$2:$A$501=$A436)*('Van Stock'!$B$2:$B$501=$B436))&gt;1,"Duplicate line",IF(OR(NOT(AND(ISNUMBER(D436),N(D436)&gt;=0,N(D436)&lt;=10000,INT(N(D436))=N(D436))),NOT(AND(ISNUMBER(E436),N(E436)&gt;=0,N(E436)&lt;=10000,INT(N(E436))=N(E436))),N($D436)&gt;N($E436),NOT(AND(ISNUMBER(F436),N(F436)&gt;=0,N(F436)&lt;=100000,INT(N(F436))=N(F436))),NOT(AND(ISNUMBER(G436),N(G436)&gt;=18264,N(G436)&lt;=73050))),"Check inputs",IF(AND(ISNUMBER($J436),N($J436)&lt;0),"Check count","OK")))))</f>
        <v/>
      </c>
      <c r="P436" s="15" t="str">
        <f>IF(COUNTA($A436:$B436,$D436:$G436)=0,"",IF(OR($A436="",$B436="",NOT(AND(ISNUMBER(G436),N(G436)&gt;=18264,N(G436)&lt;=73050))),"n/a",SUMPRODUCT(((Movements!$B$2:$B$1001="Used"))*(Movements!$E$2:$E$1001=$A436)*(Movements!$C$2:$C$1001=$B436)*(Movements!$A$2:$A$1001&gt;$G436),Movements!$D$2:$D$1001)))</f>
        <v/>
      </c>
    </row>
    <row r="437" spans="1:16" x14ac:dyDescent="0.25">
      <c r="A437" s="12"/>
      <c r="B437" s="12"/>
      <c r="C437" s="18" t="str">
        <f>IF(COUNTA($A437:$B437,$D437:$G437)=0,"",IF(OR($B437="",SUMPRODUCT(--(Parts!$A$2:$A$201=$B437))=0),"n/a",INDEX(Parts!$B$2:$B$201,SUMPRODUCT(MAX((Parts!$A$2:$A$201=$B437)*(ROW(Parts!$A$2:$A$201)-MIN(ROW(Parts!$A$2:$A$201))+1))))))</f>
        <v/>
      </c>
      <c r="D437" s="19"/>
      <c r="E437" s="19"/>
      <c r="F437" s="19"/>
      <c r="G437" s="20"/>
      <c r="H437" s="15" t="str">
        <f>IF(COUNTA($A437:$B437,$D437:$G437)=0,"",IF(OR($A437="",$B437="",NOT(AND(ISNUMBER(G437),N(G437)&gt;=18264,N(G437)&lt;=73050))),"n/a",SUMPRODUCT(((Movements!$B$2:$B$1001="Used")+(Movements!$B$2:$B$1001="Transfer"))*(Movements!$E$2:$E$1001=$A437)*(Movements!$C$2:$C$1001=$B437)*(Movements!$A$2:$A$1001&gt;$G437),Movements!$D$2:$D$1001)))</f>
        <v/>
      </c>
      <c r="I437" s="15" t="str">
        <f>IF(COUNTA($A437:$B437,$D437:$G437)=0,"",IF(OR($A437="",$B437="",NOT(AND(ISNUMBER(G437),N(G437)&gt;=18264,N(G437)&lt;=73050))),"n/a",SUMPRODUCT(((Movements!$B$2:$B$1001="Restock")+(Movements!$B$2:$B$1001="Transfer"))*(Movements!$F$2:$F$1001=$A437)*(Movements!$C$2:$C$1001=$B437)*(Movements!$A$2:$A$1001&gt;$G437),Movements!$D$2:$D$1001)))</f>
        <v/>
      </c>
      <c r="J437" s="21" t="str">
        <f>IF(COUNTA($A437:$B437,$D437:$G437)=0,"",IF(OR(NOT(ISNUMBER($H437)),NOT(ISNUMBER($F437))),"n/a",$F437-$H437+$I437))</f>
        <v/>
      </c>
      <c r="K437" s="21" t="str">
        <f>IF(COUNTA($A437:$B437,$D437:$G437)=0,"",IF(OR(NOT(ISNUMBER($J437)),NOT(ISNUMBER($D437)),NOT(ISNUMBER($E437))),"n/a",IF($J437&lt;=$D437,$E437-$J437,0)))</f>
        <v/>
      </c>
      <c r="L437" s="16" t="str">
        <f>IF(COUNTA($A437:$B437,$D437:$G437)=0,"",IF(OR(NOT(ISNUMBER($J437)),NOT(ISNUMBER($D437)),NOT(ISNUMBER($E437))),"n/a",IF($J437&lt;0,"Check count",IF($J437&lt;=$D437,"Reorder",IF($J437&gt;$E437,"Over max","OK")))))</f>
        <v/>
      </c>
      <c r="M437" s="14" t="str">
        <f>IF(COUNTA($A437:$B437,$D437:$G437)=0,"",IF(OR($B437="",SUMPRODUCT(--(Parts!$A$2:$A$201=$B437))=0),"n/a",INDEX(Parts!$C$2:$C$201,SUMPRODUCT(MAX((Parts!$A$2:$A$201=$B437)*(ROW(Parts!$A$2:$A$201)-MIN(ROW(Parts!$A$2:$A$201))+1))))))</f>
        <v/>
      </c>
      <c r="N437" s="14" t="str">
        <f>IF(COUNTA($A437:$B437,$D437:$G437)=0,"",IF(AND(ISNUMBER($J437),ISNUMBER($M437)),$J437*$M437,"n/a"))</f>
        <v/>
      </c>
      <c r="O437" s="16" t="str">
        <f>IF(COUNTA($A437:$B437,$D437:$G437)=0,"",IF(OR($A437="",$B437="",SUMPRODUCT(--(Vans!$A$2:$A$51=$A437))=0,SUMPRODUCT(--(Parts!$A$2:$A$201=$B437))=0),"Check ID",IF(SUMPRODUCT(('Van Stock'!$A$2:$A$501=$A437)*('Van Stock'!$B$2:$B$501=$B437))&gt;1,"Duplicate line",IF(OR(NOT(AND(ISNUMBER(D437),N(D437)&gt;=0,N(D437)&lt;=10000,INT(N(D437))=N(D437))),NOT(AND(ISNUMBER(E437),N(E437)&gt;=0,N(E437)&lt;=10000,INT(N(E437))=N(E437))),N($D437)&gt;N($E437),NOT(AND(ISNUMBER(F437),N(F437)&gt;=0,N(F437)&lt;=100000,INT(N(F437))=N(F437))),NOT(AND(ISNUMBER(G437),N(G437)&gt;=18264,N(G437)&lt;=73050))),"Check inputs",IF(AND(ISNUMBER($J437),N($J437)&lt;0),"Check count","OK")))))</f>
        <v/>
      </c>
      <c r="P437" s="15" t="str">
        <f>IF(COUNTA($A437:$B437,$D437:$G437)=0,"",IF(OR($A437="",$B437="",NOT(AND(ISNUMBER(G437),N(G437)&gt;=18264,N(G437)&lt;=73050))),"n/a",SUMPRODUCT(((Movements!$B$2:$B$1001="Used"))*(Movements!$E$2:$E$1001=$A437)*(Movements!$C$2:$C$1001=$B437)*(Movements!$A$2:$A$1001&gt;$G437),Movements!$D$2:$D$1001)))</f>
        <v/>
      </c>
    </row>
    <row r="438" spans="1:16" x14ac:dyDescent="0.25">
      <c r="A438" s="12"/>
      <c r="B438" s="12"/>
      <c r="C438" s="18" t="str">
        <f>IF(COUNTA($A438:$B438,$D438:$G438)=0,"",IF(OR($B438="",SUMPRODUCT(--(Parts!$A$2:$A$201=$B438))=0),"n/a",INDEX(Parts!$B$2:$B$201,SUMPRODUCT(MAX((Parts!$A$2:$A$201=$B438)*(ROW(Parts!$A$2:$A$201)-MIN(ROW(Parts!$A$2:$A$201))+1))))))</f>
        <v/>
      </c>
      <c r="D438" s="19"/>
      <c r="E438" s="19"/>
      <c r="F438" s="19"/>
      <c r="G438" s="20"/>
      <c r="H438" s="15" t="str">
        <f>IF(COUNTA($A438:$B438,$D438:$G438)=0,"",IF(OR($A438="",$B438="",NOT(AND(ISNUMBER(G438),N(G438)&gt;=18264,N(G438)&lt;=73050))),"n/a",SUMPRODUCT(((Movements!$B$2:$B$1001="Used")+(Movements!$B$2:$B$1001="Transfer"))*(Movements!$E$2:$E$1001=$A438)*(Movements!$C$2:$C$1001=$B438)*(Movements!$A$2:$A$1001&gt;$G438),Movements!$D$2:$D$1001)))</f>
        <v/>
      </c>
      <c r="I438" s="15" t="str">
        <f>IF(COUNTA($A438:$B438,$D438:$G438)=0,"",IF(OR($A438="",$B438="",NOT(AND(ISNUMBER(G438),N(G438)&gt;=18264,N(G438)&lt;=73050))),"n/a",SUMPRODUCT(((Movements!$B$2:$B$1001="Restock")+(Movements!$B$2:$B$1001="Transfer"))*(Movements!$F$2:$F$1001=$A438)*(Movements!$C$2:$C$1001=$B438)*(Movements!$A$2:$A$1001&gt;$G438),Movements!$D$2:$D$1001)))</f>
        <v/>
      </c>
      <c r="J438" s="21" t="str">
        <f>IF(COUNTA($A438:$B438,$D438:$G438)=0,"",IF(OR(NOT(ISNUMBER($H438)),NOT(ISNUMBER($F438))),"n/a",$F438-$H438+$I438))</f>
        <v/>
      </c>
      <c r="K438" s="21" t="str">
        <f>IF(COUNTA($A438:$B438,$D438:$G438)=0,"",IF(OR(NOT(ISNUMBER($J438)),NOT(ISNUMBER($D438)),NOT(ISNUMBER($E438))),"n/a",IF($J438&lt;=$D438,$E438-$J438,0)))</f>
        <v/>
      </c>
      <c r="L438" s="16" t="str">
        <f>IF(COUNTA($A438:$B438,$D438:$G438)=0,"",IF(OR(NOT(ISNUMBER($J438)),NOT(ISNUMBER($D438)),NOT(ISNUMBER($E438))),"n/a",IF($J438&lt;0,"Check count",IF($J438&lt;=$D438,"Reorder",IF($J438&gt;$E438,"Over max","OK")))))</f>
        <v/>
      </c>
      <c r="M438" s="14" t="str">
        <f>IF(COUNTA($A438:$B438,$D438:$G438)=0,"",IF(OR($B438="",SUMPRODUCT(--(Parts!$A$2:$A$201=$B438))=0),"n/a",INDEX(Parts!$C$2:$C$201,SUMPRODUCT(MAX((Parts!$A$2:$A$201=$B438)*(ROW(Parts!$A$2:$A$201)-MIN(ROW(Parts!$A$2:$A$201))+1))))))</f>
        <v/>
      </c>
      <c r="N438" s="14" t="str">
        <f>IF(COUNTA($A438:$B438,$D438:$G438)=0,"",IF(AND(ISNUMBER($J438),ISNUMBER($M438)),$J438*$M438,"n/a"))</f>
        <v/>
      </c>
      <c r="O438" s="16" t="str">
        <f>IF(COUNTA($A438:$B438,$D438:$G438)=0,"",IF(OR($A438="",$B438="",SUMPRODUCT(--(Vans!$A$2:$A$51=$A438))=0,SUMPRODUCT(--(Parts!$A$2:$A$201=$B438))=0),"Check ID",IF(SUMPRODUCT(('Van Stock'!$A$2:$A$501=$A438)*('Van Stock'!$B$2:$B$501=$B438))&gt;1,"Duplicate line",IF(OR(NOT(AND(ISNUMBER(D438),N(D438)&gt;=0,N(D438)&lt;=10000,INT(N(D438))=N(D438))),NOT(AND(ISNUMBER(E438),N(E438)&gt;=0,N(E438)&lt;=10000,INT(N(E438))=N(E438))),N($D438)&gt;N($E438),NOT(AND(ISNUMBER(F438),N(F438)&gt;=0,N(F438)&lt;=100000,INT(N(F438))=N(F438))),NOT(AND(ISNUMBER(G438),N(G438)&gt;=18264,N(G438)&lt;=73050))),"Check inputs",IF(AND(ISNUMBER($J438),N($J438)&lt;0),"Check count","OK")))))</f>
        <v/>
      </c>
      <c r="P438" s="15" t="str">
        <f>IF(COUNTA($A438:$B438,$D438:$G438)=0,"",IF(OR($A438="",$B438="",NOT(AND(ISNUMBER(G438),N(G438)&gt;=18264,N(G438)&lt;=73050))),"n/a",SUMPRODUCT(((Movements!$B$2:$B$1001="Used"))*(Movements!$E$2:$E$1001=$A438)*(Movements!$C$2:$C$1001=$B438)*(Movements!$A$2:$A$1001&gt;$G438),Movements!$D$2:$D$1001)))</f>
        <v/>
      </c>
    </row>
    <row r="439" spans="1:16" x14ac:dyDescent="0.25">
      <c r="A439" s="12"/>
      <c r="B439" s="12"/>
      <c r="C439" s="18" t="str">
        <f>IF(COUNTA($A439:$B439,$D439:$G439)=0,"",IF(OR($B439="",SUMPRODUCT(--(Parts!$A$2:$A$201=$B439))=0),"n/a",INDEX(Parts!$B$2:$B$201,SUMPRODUCT(MAX((Parts!$A$2:$A$201=$B439)*(ROW(Parts!$A$2:$A$201)-MIN(ROW(Parts!$A$2:$A$201))+1))))))</f>
        <v/>
      </c>
      <c r="D439" s="19"/>
      <c r="E439" s="19"/>
      <c r="F439" s="19"/>
      <c r="G439" s="20"/>
      <c r="H439" s="15" t="str">
        <f>IF(COUNTA($A439:$B439,$D439:$G439)=0,"",IF(OR($A439="",$B439="",NOT(AND(ISNUMBER(G439),N(G439)&gt;=18264,N(G439)&lt;=73050))),"n/a",SUMPRODUCT(((Movements!$B$2:$B$1001="Used")+(Movements!$B$2:$B$1001="Transfer"))*(Movements!$E$2:$E$1001=$A439)*(Movements!$C$2:$C$1001=$B439)*(Movements!$A$2:$A$1001&gt;$G439),Movements!$D$2:$D$1001)))</f>
        <v/>
      </c>
      <c r="I439" s="15" t="str">
        <f>IF(COUNTA($A439:$B439,$D439:$G439)=0,"",IF(OR($A439="",$B439="",NOT(AND(ISNUMBER(G439),N(G439)&gt;=18264,N(G439)&lt;=73050))),"n/a",SUMPRODUCT(((Movements!$B$2:$B$1001="Restock")+(Movements!$B$2:$B$1001="Transfer"))*(Movements!$F$2:$F$1001=$A439)*(Movements!$C$2:$C$1001=$B439)*(Movements!$A$2:$A$1001&gt;$G439),Movements!$D$2:$D$1001)))</f>
        <v/>
      </c>
      <c r="J439" s="21" t="str">
        <f>IF(COUNTA($A439:$B439,$D439:$G439)=0,"",IF(OR(NOT(ISNUMBER($H439)),NOT(ISNUMBER($F439))),"n/a",$F439-$H439+$I439))</f>
        <v/>
      </c>
      <c r="K439" s="21" t="str">
        <f>IF(COUNTA($A439:$B439,$D439:$G439)=0,"",IF(OR(NOT(ISNUMBER($J439)),NOT(ISNUMBER($D439)),NOT(ISNUMBER($E439))),"n/a",IF($J439&lt;=$D439,$E439-$J439,0)))</f>
        <v/>
      </c>
      <c r="L439" s="16" t="str">
        <f>IF(COUNTA($A439:$B439,$D439:$G439)=0,"",IF(OR(NOT(ISNUMBER($J439)),NOT(ISNUMBER($D439)),NOT(ISNUMBER($E439))),"n/a",IF($J439&lt;0,"Check count",IF($J439&lt;=$D439,"Reorder",IF($J439&gt;$E439,"Over max","OK")))))</f>
        <v/>
      </c>
      <c r="M439" s="14" t="str">
        <f>IF(COUNTA($A439:$B439,$D439:$G439)=0,"",IF(OR($B439="",SUMPRODUCT(--(Parts!$A$2:$A$201=$B439))=0),"n/a",INDEX(Parts!$C$2:$C$201,SUMPRODUCT(MAX((Parts!$A$2:$A$201=$B439)*(ROW(Parts!$A$2:$A$201)-MIN(ROW(Parts!$A$2:$A$201))+1))))))</f>
        <v/>
      </c>
      <c r="N439" s="14" t="str">
        <f>IF(COUNTA($A439:$B439,$D439:$G439)=0,"",IF(AND(ISNUMBER($J439),ISNUMBER($M439)),$J439*$M439,"n/a"))</f>
        <v/>
      </c>
      <c r="O439" s="16" t="str">
        <f>IF(COUNTA($A439:$B439,$D439:$G439)=0,"",IF(OR($A439="",$B439="",SUMPRODUCT(--(Vans!$A$2:$A$51=$A439))=0,SUMPRODUCT(--(Parts!$A$2:$A$201=$B439))=0),"Check ID",IF(SUMPRODUCT(('Van Stock'!$A$2:$A$501=$A439)*('Van Stock'!$B$2:$B$501=$B439))&gt;1,"Duplicate line",IF(OR(NOT(AND(ISNUMBER(D439),N(D439)&gt;=0,N(D439)&lt;=10000,INT(N(D439))=N(D439))),NOT(AND(ISNUMBER(E439),N(E439)&gt;=0,N(E439)&lt;=10000,INT(N(E439))=N(E439))),N($D439)&gt;N($E439),NOT(AND(ISNUMBER(F439),N(F439)&gt;=0,N(F439)&lt;=100000,INT(N(F439))=N(F439))),NOT(AND(ISNUMBER(G439),N(G439)&gt;=18264,N(G439)&lt;=73050))),"Check inputs",IF(AND(ISNUMBER($J439),N($J439)&lt;0),"Check count","OK")))))</f>
        <v/>
      </c>
      <c r="P439" s="15" t="str">
        <f>IF(COUNTA($A439:$B439,$D439:$G439)=0,"",IF(OR($A439="",$B439="",NOT(AND(ISNUMBER(G439),N(G439)&gt;=18264,N(G439)&lt;=73050))),"n/a",SUMPRODUCT(((Movements!$B$2:$B$1001="Used"))*(Movements!$E$2:$E$1001=$A439)*(Movements!$C$2:$C$1001=$B439)*(Movements!$A$2:$A$1001&gt;$G439),Movements!$D$2:$D$1001)))</f>
        <v/>
      </c>
    </row>
    <row r="440" spans="1:16" x14ac:dyDescent="0.25">
      <c r="A440" s="12"/>
      <c r="B440" s="12"/>
      <c r="C440" s="18" t="str">
        <f>IF(COUNTA($A440:$B440,$D440:$G440)=0,"",IF(OR($B440="",SUMPRODUCT(--(Parts!$A$2:$A$201=$B440))=0),"n/a",INDEX(Parts!$B$2:$B$201,SUMPRODUCT(MAX((Parts!$A$2:$A$201=$B440)*(ROW(Parts!$A$2:$A$201)-MIN(ROW(Parts!$A$2:$A$201))+1))))))</f>
        <v/>
      </c>
      <c r="D440" s="19"/>
      <c r="E440" s="19"/>
      <c r="F440" s="19"/>
      <c r="G440" s="20"/>
      <c r="H440" s="15" t="str">
        <f>IF(COUNTA($A440:$B440,$D440:$G440)=0,"",IF(OR($A440="",$B440="",NOT(AND(ISNUMBER(G440),N(G440)&gt;=18264,N(G440)&lt;=73050))),"n/a",SUMPRODUCT(((Movements!$B$2:$B$1001="Used")+(Movements!$B$2:$B$1001="Transfer"))*(Movements!$E$2:$E$1001=$A440)*(Movements!$C$2:$C$1001=$B440)*(Movements!$A$2:$A$1001&gt;$G440),Movements!$D$2:$D$1001)))</f>
        <v/>
      </c>
      <c r="I440" s="15" t="str">
        <f>IF(COUNTA($A440:$B440,$D440:$G440)=0,"",IF(OR($A440="",$B440="",NOT(AND(ISNUMBER(G440),N(G440)&gt;=18264,N(G440)&lt;=73050))),"n/a",SUMPRODUCT(((Movements!$B$2:$B$1001="Restock")+(Movements!$B$2:$B$1001="Transfer"))*(Movements!$F$2:$F$1001=$A440)*(Movements!$C$2:$C$1001=$B440)*(Movements!$A$2:$A$1001&gt;$G440),Movements!$D$2:$D$1001)))</f>
        <v/>
      </c>
      <c r="J440" s="21" t="str">
        <f>IF(COUNTA($A440:$B440,$D440:$G440)=0,"",IF(OR(NOT(ISNUMBER($H440)),NOT(ISNUMBER($F440))),"n/a",$F440-$H440+$I440))</f>
        <v/>
      </c>
      <c r="K440" s="21" t="str">
        <f>IF(COUNTA($A440:$B440,$D440:$G440)=0,"",IF(OR(NOT(ISNUMBER($J440)),NOT(ISNUMBER($D440)),NOT(ISNUMBER($E440))),"n/a",IF($J440&lt;=$D440,$E440-$J440,0)))</f>
        <v/>
      </c>
      <c r="L440" s="16" t="str">
        <f>IF(COUNTA($A440:$B440,$D440:$G440)=0,"",IF(OR(NOT(ISNUMBER($J440)),NOT(ISNUMBER($D440)),NOT(ISNUMBER($E440))),"n/a",IF($J440&lt;0,"Check count",IF($J440&lt;=$D440,"Reorder",IF($J440&gt;$E440,"Over max","OK")))))</f>
        <v/>
      </c>
      <c r="M440" s="14" t="str">
        <f>IF(COUNTA($A440:$B440,$D440:$G440)=0,"",IF(OR($B440="",SUMPRODUCT(--(Parts!$A$2:$A$201=$B440))=0),"n/a",INDEX(Parts!$C$2:$C$201,SUMPRODUCT(MAX((Parts!$A$2:$A$201=$B440)*(ROW(Parts!$A$2:$A$201)-MIN(ROW(Parts!$A$2:$A$201))+1))))))</f>
        <v/>
      </c>
      <c r="N440" s="14" t="str">
        <f>IF(COUNTA($A440:$B440,$D440:$G440)=0,"",IF(AND(ISNUMBER($J440),ISNUMBER($M440)),$J440*$M440,"n/a"))</f>
        <v/>
      </c>
      <c r="O440" s="16" t="str">
        <f>IF(COUNTA($A440:$B440,$D440:$G440)=0,"",IF(OR($A440="",$B440="",SUMPRODUCT(--(Vans!$A$2:$A$51=$A440))=0,SUMPRODUCT(--(Parts!$A$2:$A$201=$B440))=0),"Check ID",IF(SUMPRODUCT(('Van Stock'!$A$2:$A$501=$A440)*('Van Stock'!$B$2:$B$501=$B440))&gt;1,"Duplicate line",IF(OR(NOT(AND(ISNUMBER(D440),N(D440)&gt;=0,N(D440)&lt;=10000,INT(N(D440))=N(D440))),NOT(AND(ISNUMBER(E440),N(E440)&gt;=0,N(E440)&lt;=10000,INT(N(E440))=N(E440))),N($D440)&gt;N($E440),NOT(AND(ISNUMBER(F440),N(F440)&gt;=0,N(F440)&lt;=100000,INT(N(F440))=N(F440))),NOT(AND(ISNUMBER(G440),N(G440)&gt;=18264,N(G440)&lt;=73050))),"Check inputs",IF(AND(ISNUMBER($J440),N($J440)&lt;0),"Check count","OK")))))</f>
        <v/>
      </c>
      <c r="P440" s="15" t="str">
        <f>IF(COUNTA($A440:$B440,$D440:$G440)=0,"",IF(OR($A440="",$B440="",NOT(AND(ISNUMBER(G440),N(G440)&gt;=18264,N(G440)&lt;=73050))),"n/a",SUMPRODUCT(((Movements!$B$2:$B$1001="Used"))*(Movements!$E$2:$E$1001=$A440)*(Movements!$C$2:$C$1001=$B440)*(Movements!$A$2:$A$1001&gt;$G440),Movements!$D$2:$D$1001)))</f>
        <v/>
      </c>
    </row>
    <row r="441" spans="1:16" x14ac:dyDescent="0.25">
      <c r="A441" s="12"/>
      <c r="B441" s="12"/>
      <c r="C441" s="18" t="str">
        <f>IF(COUNTA($A441:$B441,$D441:$G441)=0,"",IF(OR($B441="",SUMPRODUCT(--(Parts!$A$2:$A$201=$B441))=0),"n/a",INDEX(Parts!$B$2:$B$201,SUMPRODUCT(MAX((Parts!$A$2:$A$201=$B441)*(ROW(Parts!$A$2:$A$201)-MIN(ROW(Parts!$A$2:$A$201))+1))))))</f>
        <v/>
      </c>
      <c r="D441" s="19"/>
      <c r="E441" s="19"/>
      <c r="F441" s="19"/>
      <c r="G441" s="20"/>
      <c r="H441" s="15" t="str">
        <f>IF(COUNTA($A441:$B441,$D441:$G441)=0,"",IF(OR($A441="",$B441="",NOT(AND(ISNUMBER(G441),N(G441)&gt;=18264,N(G441)&lt;=73050))),"n/a",SUMPRODUCT(((Movements!$B$2:$B$1001="Used")+(Movements!$B$2:$B$1001="Transfer"))*(Movements!$E$2:$E$1001=$A441)*(Movements!$C$2:$C$1001=$B441)*(Movements!$A$2:$A$1001&gt;$G441),Movements!$D$2:$D$1001)))</f>
        <v/>
      </c>
      <c r="I441" s="15" t="str">
        <f>IF(COUNTA($A441:$B441,$D441:$G441)=0,"",IF(OR($A441="",$B441="",NOT(AND(ISNUMBER(G441),N(G441)&gt;=18264,N(G441)&lt;=73050))),"n/a",SUMPRODUCT(((Movements!$B$2:$B$1001="Restock")+(Movements!$B$2:$B$1001="Transfer"))*(Movements!$F$2:$F$1001=$A441)*(Movements!$C$2:$C$1001=$B441)*(Movements!$A$2:$A$1001&gt;$G441),Movements!$D$2:$D$1001)))</f>
        <v/>
      </c>
      <c r="J441" s="21" t="str">
        <f>IF(COUNTA($A441:$B441,$D441:$G441)=0,"",IF(OR(NOT(ISNUMBER($H441)),NOT(ISNUMBER($F441))),"n/a",$F441-$H441+$I441))</f>
        <v/>
      </c>
      <c r="K441" s="21" t="str">
        <f>IF(COUNTA($A441:$B441,$D441:$G441)=0,"",IF(OR(NOT(ISNUMBER($J441)),NOT(ISNUMBER($D441)),NOT(ISNUMBER($E441))),"n/a",IF($J441&lt;=$D441,$E441-$J441,0)))</f>
        <v/>
      </c>
      <c r="L441" s="16" t="str">
        <f>IF(COUNTA($A441:$B441,$D441:$G441)=0,"",IF(OR(NOT(ISNUMBER($J441)),NOT(ISNUMBER($D441)),NOT(ISNUMBER($E441))),"n/a",IF($J441&lt;0,"Check count",IF($J441&lt;=$D441,"Reorder",IF($J441&gt;$E441,"Over max","OK")))))</f>
        <v/>
      </c>
      <c r="M441" s="14" t="str">
        <f>IF(COUNTA($A441:$B441,$D441:$G441)=0,"",IF(OR($B441="",SUMPRODUCT(--(Parts!$A$2:$A$201=$B441))=0),"n/a",INDEX(Parts!$C$2:$C$201,SUMPRODUCT(MAX((Parts!$A$2:$A$201=$B441)*(ROW(Parts!$A$2:$A$201)-MIN(ROW(Parts!$A$2:$A$201))+1))))))</f>
        <v/>
      </c>
      <c r="N441" s="14" t="str">
        <f>IF(COUNTA($A441:$B441,$D441:$G441)=0,"",IF(AND(ISNUMBER($J441),ISNUMBER($M441)),$J441*$M441,"n/a"))</f>
        <v/>
      </c>
      <c r="O441" s="16" t="str">
        <f>IF(COUNTA($A441:$B441,$D441:$G441)=0,"",IF(OR($A441="",$B441="",SUMPRODUCT(--(Vans!$A$2:$A$51=$A441))=0,SUMPRODUCT(--(Parts!$A$2:$A$201=$B441))=0),"Check ID",IF(SUMPRODUCT(('Van Stock'!$A$2:$A$501=$A441)*('Van Stock'!$B$2:$B$501=$B441))&gt;1,"Duplicate line",IF(OR(NOT(AND(ISNUMBER(D441),N(D441)&gt;=0,N(D441)&lt;=10000,INT(N(D441))=N(D441))),NOT(AND(ISNUMBER(E441),N(E441)&gt;=0,N(E441)&lt;=10000,INT(N(E441))=N(E441))),N($D441)&gt;N($E441),NOT(AND(ISNUMBER(F441),N(F441)&gt;=0,N(F441)&lt;=100000,INT(N(F441))=N(F441))),NOT(AND(ISNUMBER(G441),N(G441)&gt;=18264,N(G441)&lt;=73050))),"Check inputs",IF(AND(ISNUMBER($J441),N($J441)&lt;0),"Check count","OK")))))</f>
        <v/>
      </c>
      <c r="P441" s="15" t="str">
        <f>IF(COUNTA($A441:$B441,$D441:$G441)=0,"",IF(OR($A441="",$B441="",NOT(AND(ISNUMBER(G441),N(G441)&gt;=18264,N(G441)&lt;=73050))),"n/a",SUMPRODUCT(((Movements!$B$2:$B$1001="Used"))*(Movements!$E$2:$E$1001=$A441)*(Movements!$C$2:$C$1001=$B441)*(Movements!$A$2:$A$1001&gt;$G441),Movements!$D$2:$D$1001)))</f>
        <v/>
      </c>
    </row>
    <row r="442" spans="1:16" x14ac:dyDescent="0.25">
      <c r="A442" s="12"/>
      <c r="B442" s="12"/>
      <c r="C442" s="18" t="str">
        <f>IF(COUNTA($A442:$B442,$D442:$G442)=0,"",IF(OR($B442="",SUMPRODUCT(--(Parts!$A$2:$A$201=$B442))=0),"n/a",INDEX(Parts!$B$2:$B$201,SUMPRODUCT(MAX((Parts!$A$2:$A$201=$B442)*(ROW(Parts!$A$2:$A$201)-MIN(ROW(Parts!$A$2:$A$201))+1))))))</f>
        <v/>
      </c>
      <c r="D442" s="19"/>
      <c r="E442" s="19"/>
      <c r="F442" s="19"/>
      <c r="G442" s="20"/>
      <c r="H442" s="15" t="str">
        <f>IF(COUNTA($A442:$B442,$D442:$G442)=0,"",IF(OR($A442="",$B442="",NOT(AND(ISNUMBER(G442),N(G442)&gt;=18264,N(G442)&lt;=73050))),"n/a",SUMPRODUCT(((Movements!$B$2:$B$1001="Used")+(Movements!$B$2:$B$1001="Transfer"))*(Movements!$E$2:$E$1001=$A442)*(Movements!$C$2:$C$1001=$B442)*(Movements!$A$2:$A$1001&gt;$G442),Movements!$D$2:$D$1001)))</f>
        <v/>
      </c>
      <c r="I442" s="15" t="str">
        <f>IF(COUNTA($A442:$B442,$D442:$G442)=0,"",IF(OR($A442="",$B442="",NOT(AND(ISNUMBER(G442),N(G442)&gt;=18264,N(G442)&lt;=73050))),"n/a",SUMPRODUCT(((Movements!$B$2:$B$1001="Restock")+(Movements!$B$2:$B$1001="Transfer"))*(Movements!$F$2:$F$1001=$A442)*(Movements!$C$2:$C$1001=$B442)*(Movements!$A$2:$A$1001&gt;$G442),Movements!$D$2:$D$1001)))</f>
        <v/>
      </c>
      <c r="J442" s="21" t="str">
        <f>IF(COUNTA($A442:$B442,$D442:$G442)=0,"",IF(OR(NOT(ISNUMBER($H442)),NOT(ISNUMBER($F442))),"n/a",$F442-$H442+$I442))</f>
        <v/>
      </c>
      <c r="K442" s="21" t="str">
        <f>IF(COUNTA($A442:$B442,$D442:$G442)=0,"",IF(OR(NOT(ISNUMBER($J442)),NOT(ISNUMBER($D442)),NOT(ISNUMBER($E442))),"n/a",IF($J442&lt;=$D442,$E442-$J442,0)))</f>
        <v/>
      </c>
      <c r="L442" s="16" t="str">
        <f>IF(COUNTA($A442:$B442,$D442:$G442)=0,"",IF(OR(NOT(ISNUMBER($J442)),NOT(ISNUMBER($D442)),NOT(ISNUMBER($E442))),"n/a",IF($J442&lt;0,"Check count",IF($J442&lt;=$D442,"Reorder",IF($J442&gt;$E442,"Over max","OK")))))</f>
        <v/>
      </c>
      <c r="M442" s="14" t="str">
        <f>IF(COUNTA($A442:$B442,$D442:$G442)=0,"",IF(OR($B442="",SUMPRODUCT(--(Parts!$A$2:$A$201=$B442))=0),"n/a",INDEX(Parts!$C$2:$C$201,SUMPRODUCT(MAX((Parts!$A$2:$A$201=$B442)*(ROW(Parts!$A$2:$A$201)-MIN(ROW(Parts!$A$2:$A$201))+1))))))</f>
        <v/>
      </c>
      <c r="N442" s="14" t="str">
        <f>IF(COUNTA($A442:$B442,$D442:$G442)=0,"",IF(AND(ISNUMBER($J442),ISNUMBER($M442)),$J442*$M442,"n/a"))</f>
        <v/>
      </c>
      <c r="O442" s="16" t="str">
        <f>IF(COUNTA($A442:$B442,$D442:$G442)=0,"",IF(OR($A442="",$B442="",SUMPRODUCT(--(Vans!$A$2:$A$51=$A442))=0,SUMPRODUCT(--(Parts!$A$2:$A$201=$B442))=0),"Check ID",IF(SUMPRODUCT(('Van Stock'!$A$2:$A$501=$A442)*('Van Stock'!$B$2:$B$501=$B442))&gt;1,"Duplicate line",IF(OR(NOT(AND(ISNUMBER(D442),N(D442)&gt;=0,N(D442)&lt;=10000,INT(N(D442))=N(D442))),NOT(AND(ISNUMBER(E442),N(E442)&gt;=0,N(E442)&lt;=10000,INT(N(E442))=N(E442))),N($D442)&gt;N($E442),NOT(AND(ISNUMBER(F442),N(F442)&gt;=0,N(F442)&lt;=100000,INT(N(F442))=N(F442))),NOT(AND(ISNUMBER(G442),N(G442)&gt;=18264,N(G442)&lt;=73050))),"Check inputs",IF(AND(ISNUMBER($J442),N($J442)&lt;0),"Check count","OK")))))</f>
        <v/>
      </c>
      <c r="P442" s="15" t="str">
        <f>IF(COUNTA($A442:$B442,$D442:$G442)=0,"",IF(OR($A442="",$B442="",NOT(AND(ISNUMBER(G442),N(G442)&gt;=18264,N(G442)&lt;=73050))),"n/a",SUMPRODUCT(((Movements!$B$2:$B$1001="Used"))*(Movements!$E$2:$E$1001=$A442)*(Movements!$C$2:$C$1001=$B442)*(Movements!$A$2:$A$1001&gt;$G442),Movements!$D$2:$D$1001)))</f>
        <v/>
      </c>
    </row>
    <row r="443" spans="1:16" x14ac:dyDescent="0.25">
      <c r="A443" s="12"/>
      <c r="B443" s="12"/>
      <c r="C443" s="18" t="str">
        <f>IF(COUNTA($A443:$B443,$D443:$G443)=0,"",IF(OR($B443="",SUMPRODUCT(--(Parts!$A$2:$A$201=$B443))=0),"n/a",INDEX(Parts!$B$2:$B$201,SUMPRODUCT(MAX((Parts!$A$2:$A$201=$B443)*(ROW(Parts!$A$2:$A$201)-MIN(ROW(Parts!$A$2:$A$201))+1))))))</f>
        <v/>
      </c>
      <c r="D443" s="19"/>
      <c r="E443" s="19"/>
      <c r="F443" s="19"/>
      <c r="G443" s="20"/>
      <c r="H443" s="15" t="str">
        <f>IF(COUNTA($A443:$B443,$D443:$G443)=0,"",IF(OR($A443="",$B443="",NOT(AND(ISNUMBER(G443),N(G443)&gt;=18264,N(G443)&lt;=73050))),"n/a",SUMPRODUCT(((Movements!$B$2:$B$1001="Used")+(Movements!$B$2:$B$1001="Transfer"))*(Movements!$E$2:$E$1001=$A443)*(Movements!$C$2:$C$1001=$B443)*(Movements!$A$2:$A$1001&gt;$G443),Movements!$D$2:$D$1001)))</f>
        <v/>
      </c>
      <c r="I443" s="15" t="str">
        <f>IF(COUNTA($A443:$B443,$D443:$G443)=0,"",IF(OR($A443="",$B443="",NOT(AND(ISNUMBER(G443),N(G443)&gt;=18264,N(G443)&lt;=73050))),"n/a",SUMPRODUCT(((Movements!$B$2:$B$1001="Restock")+(Movements!$B$2:$B$1001="Transfer"))*(Movements!$F$2:$F$1001=$A443)*(Movements!$C$2:$C$1001=$B443)*(Movements!$A$2:$A$1001&gt;$G443),Movements!$D$2:$D$1001)))</f>
        <v/>
      </c>
      <c r="J443" s="21" t="str">
        <f>IF(COUNTA($A443:$B443,$D443:$G443)=0,"",IF(OR(NOT(ISNUMBER($H443)),NOT(ISNUMBER($F443))),"n/a",$F443-$H443+$I443))</f>
        <v/>
      </c>
      <c r="K443" s="21" t="str">
        <f>IF(COUNTA($A443:$B443,$D443:$G443)=0,"",IF(OR(NOT(ISNUMBER($J443)),NOT(ISNUMBER($D443)),NOT(ISNUMBER($E443))),"n/a",IF($J443&lt;=$D443,$E443-$J443,0)))</f>
        <v/>
      </c>
      <c r="L443" s="16" t="str">
        <f>IF(COUNTA($A443:$B443,$D443:$G443)=0,"",IF(OR(NOT(ISNUMBER($J443)),NOT(ISNUMBER($D443)),NOT(ISNUMBER($E443))),"n/a",IF($J443&lt;0,"Check count",IF($J443&lt;=$D443,"Reorder",IF($J443&gt;$E443,"Over max","OK")))))</f>
        <v/>
      </c>
      <c r="M443" s="14" t="str">
        <f>IF(COUNTA($A443:$B443,$D443:$G443)=0,"",IF(OR($B443="",SUMPRODUCT(--(Parts!$A$2:$A$201=$B443))=0),"n/a",INDEX(Parts!$C$2:$C$201,SUMPRODUCT(MAX((Parts!$A$2:$A$201=$B443)*(ROW(Parts!$A$2:$A$201)-MIN(ROW(Parts!$A$2:$A$201))+1))))))</f>
        <v/>
      </c>
      <c r="N443" s="14" t="str">
        <f>IF(COUNTA($A443:$B443,$D443:$G443)=0,"",IF(AND(ISNUMBER($J443),ISNUMBER($M443)),$J443*$M443,"n/a"))</f>
        <v/>
      </c>
      <c r="O443" s="16" t="str">
        <f>IF(COUNTA($A443:$B443,$D443:$G443)=0,"",IF(OR($A443="",$B443="",SUMPRODUCT(--(Vans!$A$2:$A$51=$A443))=0,SUMPRODUCT(--(Parts!$A$2:$A$201=$B443))=0),"Check ID",IF(SUMPRODUCT(('Van Stock'!$A$2:$A$501=$A443)*('Van Stock'!$B$2:$B$501=$B443))&gt;1,"Duplicate line",IF(OR(NOT(AND(ISNUMBER(D443),N(D443)&gt;=0,N(D443)&lt;=10000,INT(N(D443))=N(D443))),NOT(AND(ISNUMBER(E443),N(E443)&gt;=0,N(E443)&lt;=10000,INT(N(E443))=N(E443))),N($D443)&gt;N($E443),NOT(AND(ISNUMBER(F443),N(F443)&gt;=0,N(F443)&lt;=100000,INT(N(F443))=N(F443))),NOT(AND(ISNUMBER(G443),N(G443)&gt;=18264,N(G443)&lt;=73050))),"Check inputs",IF(AND(ISNUMBER($J443),N($J443)&lt;0),"Check count","OK")))))</f>
        <v/>
      </c>
      <c r="P443" s="15" t="str">
        <f>IF(COUNTA($A443:$B443,$D443:$G443)=0,"",IF(OR($A443="",$B443="",NOT(AND(ISNUMBER(G443),N(G443)&gt;=18264,N(G443)&lt;=73050))),"n/a",SUMPRODUCT(((Movements!$B$2:$B$1001="Used"))*(Movements!$E$2:$E$1001=$A443)*(Movements!$C$2:$C$1001=$B443)*(Movements!$A$2:$A$1001&gt;$G443),Movements!$D$2:$D$1001)))</f>
        <v/>
      </c>
    </row>
    <row r="444" spans="1:16" x14ac:dyDescent="0.25">
      <c r="A444" s="12"/>
      <c r="B444" s="12"/>
      <c r="C444" s="18" t="str">
        <f>IF(COUNTA($A444:$B444,$D444:$G444)=0,"",IF(OR($B444="",SUMPRODUCT(--(Parts!$A$2:$A$201=$B444))=0),"n/a",INDEX(Parts!$B$2:$B$201,SUMPRODUCT(MAX((Parts!$A$2:$A$201=$B444)*(ROW(Parts!$A$2:$A$201)-MIN(ROW(Parts!$A$2:$A$201))+1))))))</f>
        <v/>
      </c>
      <c r="D444" s="19"/>
      <c r="E444" s="19"/>
      <c r="F444" s="19"/>
      <c r="G444" s="20"/>
      <c r="H444" s="15" t="str">
        <f>IF(COUNTA($A444:$B444,$D444:$G444)=0,"",IF(OR($A444="",$B444="",NOT(AND(ISNUMBER(G444),N(G444)&gt;=18264,N(G444)&lt;=73050))),"n/a",SUMPRODUCT(((Movements!$B$2:$B$1001="Used")+(Movements!$B$2:$B$1001="Transfer"))*(Movements!$E$2:$E$1001=$A444)*(Movements!$C$2:$C$1001=$B444)*(Movements!$A$2:$A$1001&gt;$G444),Movements!$D$2:$D$1001)))</f>
        <v/>
      </c>
      <c r="I444" s="15" t="str">
        <f>IF(COUNTA($A444:$B444,$D444:$G444)=0,"",IF(OR($A444="",$B444="",NOT(AND(ISNUMBER(G444),N(G444)&gt;=18264,N(G444)&lt;=73050))),"n/a",SUMPRODUCT(((Movements!$B$2:$B$1001="Restock")+(Movements!$B$2:$B$1001="Transfer"))*(Movements!$F$2:$F$1001=$A444)*(Movements!$C$2:$C$1001=$B444)*(Movements!$A$2:$A$1001&gt;$G444),Movements!$D$2:$D$1001)))</f>
        <v/>
      </c>
      <c r="J444" s="21" t="str">
        <f>IF(COUNTA($A444:$B444,$D444:$G444)=0,"",IF(OR(NOT(ISNUMBER($H444)),NOT(ISNUMBER($F444))),"n/a",$F444-$H444+$I444))</f>
        <v/>
      </c>
      <c r="K444" s="21" t="str">
        <f>IF(COUNTA($A444:$B444,$D444:$G444)=0,"",IF(OR(NOT(ISNUMBER($J444)),NOT(ISNUMBER($D444)),NOT(ISNUMBER($E444))),"n/a",IF($J444&lt;=$D444,$E444-$J444,0)))</f>
        <v/>
      </c>
      <c r="L444" s="16" t="str">
        <f>IF(COUNTA($A444:$B444,$D444:$G444)=0,"",IF(OR(NOT(ISNUMBER($J444)),NOT(ISNUMBER($D444)),NOT(ISNUMBER($E444))),"n/a",IF($J444&lt;0,"Check count",IF($J444&lt;=$D444,"Reorder",IF($J444&gt;$E444,"Over max","OK")))))</f>
        <v/>
      </c>
      <c r="M444" s="14" t="str">
        <f>IF(COUNTA($A444:$B444,$D444:$G444)=0,"",IF(OR($B444="",SUMPRODUCT(--(Parts!$A$2:$A$201=$B444))=0),"n/a",INDEX(Parts!$C$2:$C$201,SUMPRODUCT(MAX((Parts!$A$2:$A$201=$B444)*(ROW(Parts!$A$2:$A$201)-MIN(ROW(Parts!$A$2:$A$201))+1))))))</f>
        <v/>
      </c>
      <c r="N444" s="14" t="str">
        <f>IF(COUNTA($A444:$B444,$D444:$G444)=0,"",IF(AND(ISNUMBER($J444),ISNUMBER($M444)),$J444*$M444,"n/a"))</f>
        <v/>
      </c>
      <c r="O444" s="16" t="str">
        <f>IF(COUNTA($A444:$B444,$D444:$G444)=0,"",IF(OR($A444="",$B444="",SUMPRODUCT(--(Vans!$A$2:$A$51=$A444))=0,SUMPRODUCT(--(Parts!$A$2:$A$201=$B444))=0),"Check ID",IF(SUMPRODUCT(('Van Stock'!$A$2:$A$501=$A444)*('Van Stock'!$B$2:$B$501=$B444))&gt;1,"Duplicate line",IF(OR(NOT(AND(ISNUMBER(D444),N(D444)&gt;=0,N(D444)&lt;=10000,INT(N(D444))=N(D444))),NOT(AND(ISNUMBER(E444),N(E444)&gt;=0,N(E444)&lt;=10000,INT(N(E444))=N(E444))),N($D444)&gt;N($E444),NOT(AND(ISNUMBER(F444),N(F444)&gt;=0,N(F444)&lt;=100000,INT(N(F444))=N(F444))),NOT(AND(ISNUMBER(G444),N(G444)&gt;=18264,N(G444)&lt;=73050))),"Check inputs",IF(AND(ISNUMBER($J444),N($J444)&lt;0),"Check count","OK")))))</f>
        <v/>
      </c>
      <c r="P444" s="15" t="str">
        <f>IF(COUNTA($A444:$B444,$D444:$G444)=0,"",IF(OR($A444="",$B444="",NOT(AND(ISNUMBER(G444),N(G444)&gt;=18264,N(G444)&lt;=73050))),"n/a",SUMPRODUCT(((Movements!$B$2:$B$1001="Used"))*(Movements!$E$2:$E$1001=$A444)*(Movements!$C$2:$C$1001=$B444)*(Movements!$A$2:$A$1001&gt;$G444),Movements!$D$2:$D$1001)))</f>
        <v/>
      </c>
    </row>
    <row r="445" spans="1:16" x14ac:dyDescent="0.25">
      <c r="A445" s="12"/>
      <c r="B445" s="12"/>
      <c r="C445" s="18" t="str">
        <f>IF(COUNTA($A445:$B445,$D445:$G445)=0,"",IF(OR($B445="",SUMPRODUCT(--(Parts!$A$2:$A$201=$B445))=0),"n/a",INDEX(Parts!$B$2:$B$201,SUMPRODUCT(MAX((Parts!$A$2:$A$201=$B445)*(ROW(Parts!$A$2:$A$201)-MIN(ROW(Parts!$A$2:$A$201))+1))))))</f>
        <v/>
      </c>
      <c r="D445" s="19"/>
      <c r="E445" s="19"/>
      <c r="F445" s="19"/>
      <c r="G445" s="20"/>
      <c r="H445" s="15" t="str">
        <f>IF(COUNTA($A445:$B445,$D445:$G445)=0,"",IF(OR($A445="",$B445="",NOT(AND(ISNUMBER(G445),N(G445)&gt;=18264,N(G445)&lt;=73050))),"n/a",SUMPRODUCT(((Movements!$B$2:$B$1001="Used")+(Movements!$B$2:$B$1001="Transfer"))*(Movements!$E$2:$E$1001=$A445)*(Movements!$C$2:$C$1001=$B445)*(Movements!$A$2:$A$1001&gt;$G445),Movements!$D$2:$D$1001)))</f>
        <v/>
      </c>
      <c r="I445" s="15" t="str">
        <f>IF(COUNTA($A445:$B445,$D445:$G445)=0,"",IF(OR($A445="",$B445="",NOT(AND(ISNUMBER(G445),N(G445)&gt;=18264,N(G445)&lt;=73050))),"n/a",SUMPRODUCT(((Movements!$B$2:$B$1001="Restock")+(Movements!$B$2:$B$1001="Transfer"))*(Movements!$F$2:$F$1001=$A445)*(Movements!$C$2:$C$1001=$B445)*(Movements!$A$2:$A$1001&gt;$G445),Movements!$D$2:$D$1001)))</f>
        <v/>
      </c>
      <c r="J445" s="21" t="str">
        <f>IF(COUNTA($A445:$B445,$D445:$G445)=0,"",IF(OR(NOT(ISNUMBER($H445)),NOT(ISNUMBER($F445))),"n/a",$F445-$H445+$I445))</f>
        <v/>
      </c>
      <c r="K445" s="21" t="str">
        <f>IF(COUNTA($A445:$B445,$D445:$G445)=0,"",IF(OR(NOT(ISNUMBER($J445)),NOT(ISNUMBER($D445)),NOT(ISNUMBER($E445))),"n/a",IF($J445&lt;=$D445,$E445-$J445,0)))</f>
        <v/>
      </c>
      <c r="L445" s="16" t="str">
        <f>IF(COUNTA($A445:$B445,$D445:$G445)=0,"",IF(OR(NOT(ISNUMBER($J445)),NOT(ISNUMBER($D445)),NOT(ISNUMBER($E445))),"n/a",IF($J445&lt;0,"Check count",IF($J445&lt;=$D445,"Reorder",IF($J445&gt;$E445,"Over max","OK")))))</f>
        <v/>
      </c>
      <c r="M445" s="14" t="str">
        <f>IF(COUNTA($A445:$B445,$D445:$G445)=0,"",IF(OR($B445="",SUMPRODUCT(--(Parts!$A$2:$A$201=$B445))=0),"n/a",INDEX(Parts!$C$2:$C$201,SUMPRODUCT(MAX((Parts!$A$2:$A$201=$B445)*(ROW(Parts!$A$2:$A$201)-MIN(ROW(Parts!$A$2:$A$201))+1))))))</f>
        <v/>
      </c>
      <c r="N445" s="14" t="str">
        <f>IF(COUNTA($A445:$B445,$D445:$G445)=0,"",IF(AND(ISNUMBER($J445),ISNUMBER($M445)),$J445*$M445,"n/a"))</f>
        <v/>
      </c>
      <c r="O445" s="16" t="str">
        <f>IF(COUNTA($A445:$B445,$D445:$G445)=0,"",IF(OR($A445="",$B445="",SUMPRODUCT(--(Vans!$A$2:$A$51=$A445))=0,SUMPRODUCT(--(Parts!$A$2:$A$201=$B445))=0),"Check ID",IF(SUMPRODUCT(('Van Stock'!$A$2:$A$501=$A445)*('Van Stock'!$B$2:$B$501=$B445))&gt;1,"Duplicate line",IF(OR(NOT(AND(ISNUMBER(D445),N(D445)&gt;=0,N(D445)&lt;=10000,INT(N(D445))=N(D445))),NOT(AND(ISNUMBER(E445),N(E445)&gt;=0,N(E445)&lt;=10000,INT(N(E445))=N(E445))),N($D445)&gt;N($E445),NOT(AND(ISNUMBER(F445),N(F445)&gt;=0,N(F445)&lt;=100000,INT(N(F445))=N(F445))),NOT(AND(ISNUMBER(G445),N(G445)&gt;=18264,N(G445)&lt;=73050))),"Check inputs",IF(AND(ISNUMBER($J445),N($J445)&lt;0),"Check count","OK")))))</f>
        <v/>
      </c>
      <c r="P445" s="15" t="str">
        <f>IF(COUNTA($A445:$B445,$D445:$G445)=0,"",IF(OR($A445="",$B445="",NOT(AND(ISNUMBER(G445),N(G445)&gt;=18264,N(G445)&lt;=73050))),"n/a",SUMPRODUCT(((Movements!$B$2:$B$1001="Used"))*(Movements!$E$2:$E$1001=$A445)*(Movements!$C$2:$C$1001=$B445)*(Movements!$A$2:$A$1001&gt;$G445),Movements!$D$2:$D$1001)))</f>
        <v/>
      </c>
    </row>
    <row r="446" spans="1:16" x14ac:dyDescent="0.25">
      <c r="A446" s="12"/>
      <c r="B446" s="12"/>
      <c r="C446" s="18" t="str">
        <f>IF(COUNTA($A446:$B446,$D446:$G446)=0,"",IF(OR($B446="",SUMPRODUCT(--(Parts!$A$2:$A$201=$B446))=0),"n/a",INDEX(Parts!$B$2:$B$201,SUMPRODUCT(MAX((Parts!$A$2:$A$201=$B446)*(ROW(Parts!$A$2:$A$201)-MIN(ROW(Parts!$A$2:$A$201))+1))))))</f>
        <v/>
      </c>
      <c r="D446" s="19"/>
      <c r="E446" s="19"/>
      <c r="F446" s="19"/>
      <c r="G446" s="20"/>
      <c r="H446" s="15" t="str">
        <f>IF(COUNTA($A446:$B446,$D446:$G446)=0,"",IF(OR($A446="",$B446="",NOT(AND(ISNUMBER(G446),N(G446)&gt;=18264,N(G446)&lt;=73050))),"n/a",SUMPRODUCT(((Movements!$B$2:$B$1001="Used")+(Movements!$B$2:$B$1001="Transfer"))*(Movements!$E$2:$E$1001=$A446)*(Movements!$C$2:$C$1001=$B446)*(Movements!$A$2:$A$1001&gt;$G446),Movements!$D$2:$D$1001)))</f>
        <v/>
      </c>
      <c r="I446" s="15" t="str">
        <f>IF(COUNTA($A446:$B446,$D446:$G446)=0,"",IF(OR($A446="",$B446="",NOT(AND(ISNUMBER(G446),N(G446)&gt;=18264,N(G446)&lt;=73050))),"n/a",SUMPRODUCT(((Movements!$B$2:$B$1001="Restock")+(Movements!$B$2:$B$1001="Transfer"))*(Movements!$F$2:$F$1001=$A446)*(Movements!$C$2:$C$1001=$B446)*(Movements!$A$2:$A$1001&gt;$G446),Movements!$D$2:$D$1001)))</f>
        <v/>
      </c>
      <c r="J446" s="21" t="str">
        <f>IF(COUNTA($A446:$B446,$D446:$G446)=0,"",IF(OR(NOT(ISNUMBER($H446)),NOT(ISNUMBER($F446))),"n/a",$F446-$H446+$I446))</f>
        <v/>
      </c>
      <c r="K446" s="21" t="str">
        <f>IF(COUNTA($A446:$B446,$D446:$G446)=0,"",IF(OR(NOT(ISNUMBER($J446)),NOT(ISNUMBER($D446)),NOT(ISNUMBER($E446))),"n/a",IF($J446&lt;=$D446,$E446-$J446,0)))</f>
        <v/>
      </c>
      <c r="L446" s="16" t="str">
        <f>IF(COUNTA($A446:$B446,$D446:$G446)=0,"",IF(OR(NOT(ISNUMBER($J446)),NOT(ISNUMBER($D446)),NOT(ISNUMBER($E446))),"n/a",IF($J446&lt;0,"Check count",IF($J446&lt;=$D446,"Reorder",IF($J446&gt;$E446,"Over max","OK")))))</f>
        <v/>
      </c>
      <c r="M446" s="14" t="str">
        <f>IF(COUNTA($A446:$B446,$D446:$G446)=0,"",IF(OR($B446="",SUMPRODUCT(--(Parts!$A$2:$A$201=$B446))=0),"n/a",INDEX(Parts!$C$2:$C$201,SUMPRODUCT(MAX((Parts!$A$2:$A$201=$B446)*(ROW(Parts!$A$2:$A$201)-MIN(ROW(Parts!$A$2:$A$201))+1))))))</f>
        <v/>
      </c>
      <c r="N446" s="14" t="str">
        <f>IF(COUNTA($A446:$B446,$D446:$G446)=0,"",IF(AND(ISNUMBER($J446),ISNUMBER($M446)),$J446*$M446,"n/a"))</f>
        <v/>
      </c>
      <c r="O446" s="16" t="str">
        <f>IF(COUNTA($A446:$B446,$D446:$G446)=0,"",IF(OR($A446="",$B446="",SUMPRODUCT(--(Vans!$A$2:$A$51=$A446))=0,SUMPRODUCT(--(Parts!$A$2:$A$201=$B446))=0),"Check ID",IF(SUMPRODUCT(('Van Stock'!$A$2:$A$501=$A446)*('Van Stock'!$B$2:$B$501=$B446))&gt;1,"Duplicate line",IF(OR(NOT(AND(ISNUMBER(D446),N(D446)&gt;=0,N(D446)&lt;=10000,INT(N(D446))=N(D446))),NOT(AND(ISNUMBER(E446),N(E446)&gt;=0,N(E446)&lt;=10000,INT(N(E446))=N(E446))),N($D446)&gt;N($E446),NOT(AND(ISNUMBER(F446),N(F446)&gt;=0,N(F446)&lt;=100000,INT(N(F446))=N(F446))),NOT(AND(ISNUMBER(G446),N(G446)&gt;=18264,N(G446)&lt;=73050))),"Check inputs",IF(AND(ISNUMBER($J446),N($J446)&lt;0),"Check count","OK")))))</f>
        <v/>
      </c>
      <c r="P446" s="15" t="str">
        <f>IF(COUNTA($A446:$B446,$D446:$G446)=0,"",IF(OR($A446="",$B446="",NOT(AND(ISNUMBER(G446),N(G446)&gt;=18264,N(G446)&lt;=73050))),"n/a",SUMPRODUCT(((Movements!$B$2:$B$1001="Used"))*(Movements!$E$2:$E$1001=$A446)*(Movements!$C$2:$C$1001=$B446)*(Movements!$A$2:$A$1001&gt;$G446),Movements!$D$2:$D$1001)))</f>
        <v/>
      </c>
    </row>
    <row r="447" spans="1:16" x14ac:dyDescent="0.25">
      <c r="A447" s="12"/>
      <c r="B447" s="12"/>
      <c r="C447" s="18" t="str">
        <f>IF(COUNTA($A447:$B447,$D447:$G447)=0,"",IF(OR($B447="",SUMPRODUCT(--(Parts!$A$2:$A$201=$B447))=0),"n/a",INDEX(Parts!$B$2:$B$201,SUMPRODUCT(MAX((Parts!$A$2:$A$201=$B447)*(ROW(Parts!$A$2:$A$201)-MIN(ROW(Parts!$A$2:$A$201))+1))))))</f>
        <v/>
      </c>
      <c r="D447" s="19"/>
      <c r="E447" s="19"/>
      <c r="F447" s="19"/>
      <c r="G447" s="20"/>
      <c r="H447" s="15" t="str">
        <f>IF(COUNTA($A447:$B447,$D447:$G447)=0,"",IF(OR($A447="",$B447="",NOT(AND(ISNUMBER(G447),N(G447)&gt;=18264,N(G447)&lt;=73050))),"n/a",SUMPRODUCT(((Movements!$B$2:$B$1001="Used")+(Movements!$B$2:$B$1001="Transfer"))*(Movements!$E$2:$E$1001=$A447)*(Movements!$C$2:$C$1001=$B447)*(Movements!$A$2:$A$1001&gt;$G447),Movements!$D$2:$D$1001)))</f>
        <v/>
      </c>
      <c r="I447" s="15" t="str">
        <f>IF(COUNTA($A447:$B447,$D447:$G447)=0,"",IF(OR($A447="",$B447="",NOT(AND(ISNUMBER(G447),N(G447)&gt;=18264,N(G447)&lt;=73050))),"n/a",SUMPRODUCT(((Movements!$B$2:$B$1001="Restock")+(Movements!$B$2:$B$1001="Transfer"))*(Movements!$F$2:$F$1001=$A447)*(Movements!$C$2:$C$1001=$B447)*(Movements!$A$2:$A$1001&gt;$G447),Movements!$D$2:$D$1001)))</f>
        <v/>
      </c>
      <c r="J447" s="21" t="str">
        <f>IF(COUNTA($A447:$B447,$D447:$G447)=0,"",IF(OR(NOT(ISNUMBER($H447)),NOT(ISNUMBER($F447))),"n/a",$F447-$H447+$I447))</f>
        <v/>
      </c>
      <c r="K447" s="21" t="str">
        <f>IF(COUNTA($A447:$B447,$D447:$G447)=0,"",IF(OR(NOT(ISNUMBER($J447)),NOT(ISNUMBER($D447)),NOT(ISNUMBER($E447))),"n/a",IF($J447&lt;=$D447,$E447-$J447,0)))</f>
        <v/>
      </c>
      <c r="L447" s="16" t="str">
        <f>IF(COUNTA($A447:$B447,$D447:$G447)=0,"",IF(OR(NOT(ISNUMBER($J447)),NOT(ISNUMBER($D447)),NOT(ISNUMBER($E447))),"n/a",IF($J447&lt;0,"Check count",IF($J447&lt;=$D447,"Reorder",IF($J447&gt;$E447,"Over max","OK")))))</f>
        <v/>
      </c>
      <c r="M447" s="14" t="str">
        <f>IF(COUNTA($A447:$B447,$D447:$G447)=0,"",IF(OR($B447="",SUMPRODUCT(--(Parts!$A$2:$A$201=$B447))=0),"n/a",INDEX(Parts!$C$2:$C$201,SUMPRODUCT(MAX((Parts!$A$2:$A$201=$B447)*(ROW(Parts!$A$2:$A$201)-MIN(ROW(Parts!$A$2:$A$201))+1))))))</f>
        <v/>
      </c>
      <c r="N447" s="14" t="str">
        <f>IF(COUNTA($A447:$B447,$D447:$G447)=0,"",IF(AND(ISNUMBER($J447),ISNUMBER($M447)),$J447*$M447,"n/a"))</f>
        <v/>
      </c>
      <c r="O447" s="16" t="str">
        <f>IF(COUNTA($A447:$B447,$D447:$G447)=0,"",IF(OR($A447="",$B447="",SUMPRODUCT(--(Vans!$A$2:$A$51=$A447))=0,SUMPRODUCT(--(Parts!$A$2:$A$201=$B447))=0),"Check ID",IF(SUMPRODUCT(('Van Stock'!$A$2:$A$501=$A447)*('Van Stock'!$B$2:$B$501=$B447))&gt;1,"Duplicate line",IF(OR(NOT(AND(ISNUMBER(D447),N(D447)&gt;=0,N(D447)&lt;=10000,INT(N(D447))=N(D447))),NOT(AND(ISNUMBER(E447),N(E447)&gt;=0,N(E447)&lt;=10000,INT(N(E447))=N(E447))),N($D447)&gt;N($E447),NOT(AND(ISNUMBER(F447),N(F447)&gt;=0,N(F447)&lt;=100000,INT(N(F447))=N(F447))),NOT(AND(ISNUMBER(G447),N(G447)&gt;=18264,N(G447)&lt;=73050))),"Check inputs",IF(AND(ISNUMBER($J447),N($J447)&lt;0),"Check count","OK")))))</f>
        <v/>
      </c>
      <c r="P447" s="15" t="str">
        <f>IF(COUNTA($A447:$B447,$D447:$G447)=0,"",IF(OR($A447="",$B447="",NOT(AND(ISNUMBER(G447),N(G447)&gt;=18264,N(G447)&lt;=73050))),"n/a",SUMPRODUCT(((Movements!$B$2:$B$1001="Used"))*(Movements!$E$2:$E$1001=$A447)*(Movements!$C$2:$C$1001=$B447)*(Movements!$A$2:$A$1001&gt;$G447),Movements!$D$2:$D$1001)))</f>
        <v/>
      </c>
    </row>
    <row r="448" spans="1:16" x14ac:dyDescent="0.25">
      <c r="A448" s="12"/>
      <c r="B448" s="12"/>
      <c r="C448" s="18" t="str">
        <f>IF(COUNTA($A448:$B448,$D448:$G448)=0,"",IF(OR($B448="",SUMPRODUCT(--(Parts!$A$2:$A$201=$B448))=0),"n/a",INDEX(Parts!$B$2:$B$201,SUMPRODUCT(MAX((Parts!$A$2:$A$201=$B448)*(ROW(Parts!$A$2:$A$201)-MIN(ROW(Parts!$A$2:$A$201))+1))))))</f>
        <v/>
      </c>
      <c r="D448" s="19"/>
      <c r="E448" s="19"/>
      <c r="F448" s="19"/>
      <c r="G448" s="20"/>
      <c r="H448" s="15" t="str">
        <f>IF(COUNTA($A448:$B448,$D448:$G448)=0,"",IF(OR($A448="",$B448="",NOT(AND(ISNUMBER(G448),N(G448)&gt;=18264,N(G448)&lt;=73050))),"n/a",SUMPRODUCT(((Movements!$B$2:$B$1001="Used")+(Movements!$B$2:$B$1001="Transfer"))*(Movements!$E$2:$E$1001=$A448)*(Movements!$C$2:$C$1001=$B448)*(Movements!$A$2:$A$1001&gt;$G448),Movements!$D$2:$D$1001)))</f>
        <v/>
      </c>
      <c r="I448" s="15" t="str">
        <f>IF(COUNTA($A448:$B448,$D448:$G448)=0,"",IF(OR($A448="",$B448="",NOT(AND(ISNUMBER(G448),N(G448)&gt;=18264,N(G448)&lt;=73050))),"n/a",SUMPRODUCT(((Movements!$B$2:$B$1001="Restock")+(Movements!$B$2:$B$1001="Transfer"))*(Movements!$F$2:$F$1001=$A448)*(Movements!$C$2:$C$1001=$B448)*(Movements!$A$2:$A$1001&gt;$G448),Movements!$D$2:$D$1001)))</f>
        <v/>
      </c>
      <c r="J448" s="21" t="str">
        <f>IF(COUNTA($A448:$B448,$D448:$G448)=0,"",IF(OR(NOT(ISNUMBER($H448)),NOT(ISNUMBER($F448))),"n/a",$F448-$H448+$I448))</f>
        <v/>
      </c>
      <c r="K448" s="21" t="str">
        <f>IF(COUNTA($A448:$B448,$D448:$G448)=0,"",IF(OR(NOT(ISNUMBER($J448)),NOT(ISNUMBER($D448)),NOT(ISNUMBER($E448))),"n/a",IF($J448&lt;=$D448,$E448-$J448,0)))</f>
        <v/>
      </c>
      <c r="L448" s="16" t="str">
        <f>IF(COUNTA($A448:$B448,$D448:$G448)=0,"",IF(OR(NOT(ISNUMBER($J448)),NOT(ISNUMBER($D448)),NOT(ISNUMBER($E448))),"n/a",IF($J448&lt;0,"Check count",IF($J448&lt;=$D448,"Reorder",IF($J448&gt;$E448,"Over max","OK")))))</f>
        <v/>
      </c>
      <c r="M448" s="14" t="str">
        <f>IF(COUNTA($A448:$B448,$D448:$G448)=0,"",IF(OR($B448="",SUMPRODUCT(--(Parts!$A$2:$A$201=$B448))=0),"n/a",INDEX(Parts!$C$2:$C$201,SUMPRODUCT(MAX((Parts!$A$2:$A$201=$B448)*(ROW(Parts!$A$2:$A$201)-MIN(ROW(Parts!$A$2:$A$201))+1))))))</f>
        <v/>
      </c>
      <c r="N448" s="14" t="str">
        <f>IF(COUNTA($A448:$B448,$D448:$G448)=0,"",IF(AND(ISNUMBER($J448),ISNUMBER($M448)),$J448*$M448,"n/a"))</f>
        <v/>
      </c>
      <c r="O448" s="16" t="str">
        <f>IF(COUNTA($A448:$B448,$D448:$G448)=0,"",IF(OR($A448="",$B448="",SUMPRODUCT(--(Vans!$A$2:$A$51=$A448))=0,SUMPRODUCT(--(Parts!$A$2:$A$201=$B448))=0),"Check ID",IF(SUMPRODUCT(('Van Stock'!$A$2:$A$501=$A448)*('Van Stock'!$B$2:$B$501=$B448))&gt;1,"Duplicate line",IF(OR(NOT(AND(ISNUMBER(D448),N(D448)&gt;=0,N(D448)&lt;=10000,INT(N(D448))=N(D448))),NOT(AND(ISNUMBER(E448),N(E448)&gt;=0,N(E448)&lt;=10000,INT(N(E448))=N(E448))),N($D448)&gt;N($E448),NOT(AND(ISNUMBER(F448),N(F448)&gt;=0,N(F448)&lt;=100000,INT(N(F448))=N(F448))),NOT(AND(ISNUMBER(G448),N(G448)&gt;=18264,N(G448)&lt;=73050))),"Check inputs",IF(AND(ISNUMBER($J448),N($J448)&lt;0),"Check count","OK")))))</f>
        <v/>
      </c>
      <c r="P448" s="15" t="str">
        <f>IF(COUNTA($A448:$B448,$D448:$G448)=0,"",IF(OR($A448="",$B448="",NOT(AND(ISNUMBER(G448),N(G448)&gt;=18264,N(G448)&lt;=73050))),"n/a",SUMPRODUCT(((Movements!$B$2:$B$1001="Used"))*(Movements!$E$2:$E$1001=$A448)*(Movements!$C$2:$C$1001=$B448)*(Movements!$A$2:$A$1001&gt;$G448),Movements!$D$2:$D$1001)))</f>
        <v/>
      </c>
    </row>
    <row r="449" spans="1:16" x14ac:dyDescent="0.25">
      <c r="A449" s="12"/>
      <c r="B449" s="12"/>
      <c r="C449" s="18" t="str">
        <f>IF(COUNTA($A449:$B449,$D449:$G449)=0,"",IF(OR($B449="",SUMPRODUCT(--(Parts!$A$2:$A$201=$B449))=0),"n/a",INDEX(Parts!$B$2:$B$201,SUMPRODUCT(MAX((Parts!$A$2:$A$201=$B449)*(ROW(Parts!$A$2:$A$201)-MIN(ROW(Parts!$A$2:$A$201))+1))))))</f>
        <v/>
      </c>
      <c r="D449" s="19"/>
      <c r="E449" s="19"/>
      <c r="F449" s="19"/>
      <c r="G449" s="20"/>
      <c r="H449" s="15" t="str">
        <f>IF(COUNTA($A449:$B449,$D449:$G449)=0,"",IF(OR($A449="",$B449="",NOT(AND(ISNUMBER(G449),N(G449)&gt;=18264,N(G449)&lt;=73050))),"n/a",SUMPRODUCT(((Movements!$B$2:$B$1001="Used")+(Movements!$B$2:$B$1001="Transfer"))*(Movements!$E$2:$E$1001=$A449)*(Movements!$C$2:$C$1001=$B449)*(Movements!$A$2:$A$1001&gt;$G449),Movements!$D$2:$D$1001)))</f>
        <v/>
      </c>
      <c r="I449" s="15" t="str">
        <f>IF(COUNTA($A449:$B449,$D449:$G449)=0,"",IF(OR($A449="",$B449="",NOT(AND(ISNUMBER(G449),N(G449)&gt;=18264,N(G449)&lt;=73050))),"n/a",SUMPRODUCT(((Movements!$B$2:$B$1001="Restock")+(Movements!$B$2:$B$1001="Transfer"))*(Movements!$F$2:$F$1001=$A449)*(Movements!$C$2:$C$1001=$B449)*(Movements!$A$2:$A$1001&gt;$G449),Movements!$D$2:$D$1001)))</f>
        <v/>
      </c>
      <c r="J449" s="21" t="str">
        <f>IF(COUNTA($A449:$B449,$D449:$G449)=0,"",IF(OR(NOT(ISNUMBER($H449)),NOT(ISNUMBER($F449))),"n/a",$F449-$H449+$I449))</f>
        <v/>
      </c>
      <c r="K449" s="21" t="str">
        <f>IF(COUNTA($A449:$B449,$D449:$G449)=0,"",IF(OR(NOT(ISNUMBER($J449)),NOT(ISNUMBER($D449)),NOT(ISNUMBER($E449))),"n/a",IF($J449&lt;=$D449,$E449-$J449,0)))</f>
        <v/>
      </c>
      <c r="L449" s="16" t="str">
        <f>IF(COUNTA($A449:$B449,$D449:$G449)=0,"",IF(OR(NOT(ISNUMBER($J449)),NOT(ISNUMBER($D449)),NOT(ISNUMBER($E449))),"n/a",IF($J449&lt;0,"Check count",IF($J449&lt;=$D449,"Reorder",IF($J449&gt;$E449,"Over max","OK")))))</f>
        <v/>
      </c>
      <c r="M449" s="14" t="str">
        <f>IF(COUNTA($A449:$B449,$D449:$G449)=0,"",IF(OR($B449="",SUMPRODUCT(--(Parts!$A$2:$A$201=$B449))=0),"n/a",INDEX(Parts!$C$2:$C$201,SUMPRODUCT(MAX((Parts!$A$2:$A$201=$B449)*(ROW(Parts!$A$2:$A$201)-MIN(ROW(Parts!$A$2:$A$201))+1))))))</f>
        <v/>
      </c>
      <c r="N449" s="14" t="str">
        <f>IF(COUNTA($A449:$B449,$D449:$G449)=0,"",IF(AND(ISNUMBER($J449),ISNUMBER($M449)),$J449*$M449,"n/a"))</f>
        <v/>
      </c>
      <c r="O449" s="16" t="str">
        <f>IF(COUNTA($A449:$B449,$D449:$G449)=0,"",IF(OR($A449="",$B449="",SUMPRODUCT(--(Vans!$A$2:$A$51=$A449))=0,SUMPRODUCT(--(Parts!$A$2:$A$201=$B449))=0),"Check ID",IF(SUMPRODUCT(('Van Stock'!$A$2:$A$501=$A449)*('Van Stock'!$B$2:$B$501=$B449))&gt;1,"Duplicate line",IF(OR(NOT(AND(ISNUMBER(D449),N(D449)&gt;=0,N(D449)&lt;=10000,INT(N(D449))=N(D449))),NOT(AND(ISNUMBER(E449),N(E449)&gt;=0,N(E449)&lt;=10000,INT(N(E449))=N(E449))),N($D449)&gt;N($E449),NOT(AND(ISNUMBER(F449),N(F449)&gt;=0,N(F449)&lt;=100000,INT(N(F449))=N(F449))),NOT(AND(ISNUMBER(G449),N(G449)&gt;=18264,N(G449)&lt;=73050))),"Check inputs",IF(AND(ISNUMBER($J449),N($J449)&lt;0),"Check count","OK")))))</f>
        <v/>
      </c>
      <c r="P449" s="15" t="str">
        <f>IF(COUNTA($A449:$B449,$D449:$G449)=0,"",IF(OR($A449="",$B449="",NOT(AND(ISNUMBER(G449),N(G449)&gt;=18264,N(G449)&lt;=73050))),"n/a",SUMPRODUCT(((Movements!$B$2:$B$1001="Used"))*(Movements!$E$2:$E$1001=$A449)*(Movements!$C$2:$C$1001=$B449)*(Movements!$A$2:$A$1001&gt;$G449),Movements!$D$2:$D$1001)))</f>
        <v/>
      </c>
    </row>
    <row r="450" spans="1:16" x14ac:dyDescent="0.25">
      <c r="A450" s="12"/>
      <c r="B450" s="12"/>
      <c r="C450" s="18" t="str">
        <f>IF(COUNTA($A450:$B450,$D450:$G450)=0,"",IF(OR($B450="",SUMPRODUCT(--(Parts!$A$2:$A$201=$B450))=0),"n/a",INDEX(Parts!$B$2:$B$201,SUMPRODUCT(MAX((Parts!$A$2:$A$201=$B450)*(ROW(Parts!$A$2:$A$201)-MIN(ROW(Parts!$A$2:$A$201))+1))))))</f>
        <v/>
      </c>
      <c r="D450" s="19"/>
      <c r="E450" s="19"/>
      <c r="F450" s="19"/>
      <c r="G450" s="20"/>
      <c r="H450" s="15" t="str">
        <f>IF(COUNTA($A450:$B450,$D450:$G450)=0,"",IF(OR($A450="",$B450="",NOT(AND(ISNUMBER(G450),N(G450)&gt;=18264,N(G450)&lt;=73050))),"n/a",SUMPRODUCT(((Movements!$B$2:$B$1001="Used")+(Movements!$B$2:$B$1001="Transfer"))*(Movements!$E$2:$E$1001=$A450)*(Movements!$C$2:$C$1001=$B450)*(Movements!$A$2:$A$1001&gt;$G450),Movements!$D$2:$D$1001)))</f>
        <v/>
      </c>
      <c r="I450" s="15" t="str">
        <f>IF(COUNTA($A450:$B450,$D450:$G450)=0,"",IF(OR($A450="",$B450="",NOT(AND(ISNUMBER(G450),N(G450)&gt;=18264,N(G450)&lt;=73050))),"n/a",SUMPRODUCT(((Movements!$B$2:$B$1001="Restock")+(Movements!$B$2:$B$1001="Transfer"))*(Movements!$F$2:$F$1001=$A450)*(Movements!$C$2:$C$1001=$B450)*(Movements!$A$2:$A$1001&gt;$G450),Movements!$D$2:$D$1001)))</f>
        <v/>
      </c>
      <c r="J450" s="21" t="str">
        <f>IF(COUNTA($A450:$B450,$D450:$G450)=0,"",IF(OR(NOT(ISNUMBER($H450)),NOT(ISNUMBER($F450))),"n/a",$F450-$H450+$I450))</f>
        <v/>
      </c>
      <c r="K450" s="21" t="str">
        <f>IF(COUNTA($A450:$B450,$D450:$G450)=0,"",IF(OR(NOT(ISNUMBER($J450)),NOT(ISNUMBER($D450)),NOT(ISNUMBER($E450))),"n/a",IF($J450&lt;=$D450,$E450-$J450,0)))</f>
        <v/>
      </c>
      <c r="L450" s="16" t="str">
        <f>IF(COUNTA($A450:$B450,$D450:$G450)=0,"",IF(OR(NOT(ISNUMBER($J450)),NOT(ISNUMBER($D450)),NOT(ISNUMBER($E450))),"n/a",IF($J450&lt;0,"Check count",IF($J450&lt;=$D450,"Reorder",IF($J450&gt;$E450,"Over max","OK")))))</f>
        <v/>
      </c>
      <c r="M450" s="14" t="str">
        <f>IF(COUNTA($A450:$B450,$D450:$G450)=0,"",IF(OR($B450="",SUMPRODUCT(--(Parts!$A$2:$A$201=$B450))=0),"n/a",INDEX(Parts!$C$2:$C$201,SUMPRODUCT(MAX((Parts!$A$2:$A$201=$B450)*(ROW(Parts!$A$2:$A$201)-MIN(ROW(Parts!$A$2:$A$201))+1))))))</f>
        <v/>
      </c>
      <c r="N450" s="14" t="str">
        <f>IF(COUNTA($A450:$B450,$D450:$G450)=0,"",IF(AND(ISNUMBER($J450),ISNUMBER($M450)),$J450*$M450,"n/a"))</f>
        <v/>
      </c>
      <c r="O450" s="16" t="str">
        <f>IF(COUNTA($A450:$B450,$D450:$G450)=0,"",IF(OR($A450="",$B450="",SUMPRODUCT(--(Vans!$A$2:$A$51=$A450))=0,SUMPRODUCT(--(Parts!$A$2:$A$201=$B450))=0),"Check ID",IF(SUMPRODUCT(('Van Stock'!$A$2:$A$501=$A450)*('Van Stock'!$B$2:$B$501=$B450))&gt;1,"Duplicate line",IF(OR(NOT(AND(ISNUMBER(D450),N(D450)&gt;=0,N(D450)&lt;=10000,INT(N(D450))=N(D450))),NOT(AND(ISNUMBER(E450),N(E450)&gt;=0,N(E450)&lt;=10000,INT(N(E450))=N(E450))),N($D450)&gt;N($E450),NOT(AND(ISNUMBER(F450),N(F450)&gt;=0,N(F450)&lt;=100000,INT(N(F450))=N(F450))),NOT(AND(ISNUMBER(G450),N(G450)&gt;=18264,N(G450)&lt;=73050))),"Check inputs",IF(AND(ISNUMBER($J450),N($J450)&lt;0),"Check count","OK")))))</f>
        <v/>
      </c>
      <c r="P450" s="15" t="str">
        <f>IF(COUNTA($A450:$B450,$D450:$G450)=0,"",IF(OR($A450="",$B450="",NOT(AND(ISNUMBER(G450),N(G450)&gt;=18264,N(G450)&lt;=73050))),"n/a",SUMPRODUCT(((Movements!$B$2:$B$1001="Used"))*(Movements!$E$2:$E$1001=$A450)*(Movements!$C$2:$C$1001=$B450)*(Movements!$A$2:$A$1001&gt;$G450),Movements!$D$2:$D$1001)))</f>
        <v/>
      </c>
    </row>
    <row r="451" spans="1:16" x14ac:dyDescent="0.25">
      <c r="A451" s="12"/>
      <c r="B451" s="12"/>
      <c r="C451" s="18" t="str">
        <f>IF(COUNTA($A451:$B451,$D451:$G451)=0,"",IF(OR($B451="",SUMPRODUCT(--(Parts!$A$2:$A$201=$B451))=0),"n/a",INDEX(Parts!$B$2:$B$201,SUMPRODUCT(MAX((Parts!$A$2:$A$201=$B451)*(ROW(Parts!$A$2:$A$201)-MIN(ROW(Parts!$A$2:$A$201))+1))))))</f>
        <v/>
      </c>
      <c r="D451" s="19"/>
      <c r="E451" s="19"/>
      <c r="F451" s="19"/>
      <c r="G451" s="20"/>
      <c r="H451" s="15" t="str">
        <f>IF(COUNTA($A451:$B451,$D451:$G451)=0,"",IF(OR($A451="",$B451="",NOT(AND(ISNUMBER(G451),N(G451)&gt;=18264,N(G451)&lt;=73050))),"n/a",SUMPRODUCT(((Movements!$B$2:$B$1001="Used")+(Movements!$B$2:$B$1001="Transfer"))*(Movements!$E$2:$E$1001=$A451)*(Movements!$C$2:$C$1001=$B451)*(Movements!$A$2:$A$1001&gt;$G451),Movements!$D$2:$D$1001)))</f>
        <v/>
      </c>
      <c r="I451" s="15" t="str">
        <f>IF(COUNTA($A451:$B451,$D451:$G451)=0,"",IF(OR($A451="",$B451="",NOT(AND(ISNUMBER(G451),N(G451)&gt;=18264,N(G451)&lt;=73050))),"n/a",SUMPRODUCT(((Movements!$B$2:$B$1001="Restock")+(Movements!$B$2:$B$1001="Transfer"))*(Movements!$F$2:$F$1001=$A451)*(Movements!$C$2:$C$1001=$B451)*(Movements!$A$2:$A$1001&gt;$G451),Movements!$D$2:$D$1001)))</f>
        <v/>
      </c>
      <c r="J451" s="21" t="str">
        <f>IF(COUNTA($A451:$B451,$D451:$G451)=0,"",IF(OR(NOT(ISNUMBER($H451)),NOT(ISNUMBER($F451))),"n/a",$F451-$H451+$I451))</f>
        <v/>
      </c>
      <c r="K451" s="21" t="str">
        <f>IF(COUNTA($A451:$B451,$D451:$G451)=0,"",IF(OR(NOT(ISNUMBER($J451)),NOT(ISNUMBER($D451)),NOT(ISNUMBER($E451))),"n/a",IF($J451&lt;=$D451,$E451-$J451,0)))</f>
        <v/>
      </c>
      <c r="L451" s="16" t="str">
        <f>IF(COUNTA($A451:$B451,$D451:$G451)=0,"",IF(OR(NOT(ISNUMBER($J451)),NOT(ISNUMBER($D451)),NOT(ISNUMBER($E451))),"n/a",IF($J451&lt;0,"Check count",IF($J451&lt;=$D451,"Reorder",IF($J451&gt;$E451,"Over max","OK")))))</f>
        <v/>
      </c>
      <c r="M451" s="14" t="str">
        <f>IF(COUNTA($A451:$B451,$D451:$G451)=0,"",IF(OR($B451="",SUMPRODUCT(--(Parts!$A$2:$A$201=$B451))=0),"n/a",INDEX(Parts!$C$2:$C$201,SUMPRODUCT(MAX((Parts!$A$2:$A$201=$B451)*(ROW(Parts!$A$2:$A$201)-MIN(ROW(Parts!$A$2:$A$201))+1))))))</f>
        <v/>
      </c>
      <c r="N451" s="14" t="str">
        <f>IF(COUNTA($A451:$B451,$D451:$G451)=0,"",IF(AND(ISNUMBER($J451),ISNUMBER($M451)),$J451*$M451,"n/a"))</f>
        <v/>
      </c>
      <c r="O451" s="16" t="str">
        <f>IF(COUNTA($A451:$B451,$D451:$G451)=0,"",IF(OR($A451="",$B451="",SUMPRODUCT(--(Vans!$A$2:$A$51=$A451))=0,SUMPRODUCT(--(Parts!$A$2:$A$201=$B451))=0),"Check ID",IF(SUMPRODUCT(('Van Stock'!$A$2:$A$501=$A451)*('Van Stock'!$B$2:$B$501=$B451))&gt;1,"Duplicate line",IF(OR(NOT(AND(ISNUMBER(D451),N(D451)&gt;=0,N(D451)&lt;=10000,INT(N(D451))=N(D451))),NOT(AND(ISNUMBER(E451),N(E451)&gt;=0,N(E451)&lt;=10000,INT(N(E451))=N(E451))),N($D451)&gt;N($E451),NOT(AND(ISNUMBER(F451),N(F451)&gt;=0,N(F451)&lt;=100000,INT(N(F451))=N(F451))),NOT(AND(ISNUMBER(G451),N(G451)&gt;=18264,N(G451)&lt;=73050))),"Check inputs",IF(AND(ISNUMBER($J451),N($J451)&lt;0),"Check count","OK")))))</f>
        <v/>
      </c>
      <c r="P451" s="15" t="str">
        <f>IF(COUNTA($A451:$B451,$D451:$G451)=0,"",IF(OR($A451="",$B451="",NOT(AND(ISNUMBER(G451),N(G451)&gt;=18264,N(G451)&lt;=73050))),"n/a",SUMPRODUCT(((Movements!$B$2:$B$1001="Used"))*(Movements!$E$2:$E$1001=$A451)*(Movements!$C$2:$C$1001=$B451)*(Movements!$A$2:$A$1001&gt;$G451),Movements!$D$2:$D$1001)))</f>
        <v/>
      </c>
    </row>
    <row r="452" spans="1:16" x14ac:dyDescent="0.25">
      <c r="A452" s="12"/>
      <c r="B452" s="12"/>
      <c r="C452" s="18" t="str">
        <f>IF(COUNTA($A452:$B452,$D452:$G452)=0,"",IF(OR($B452="",SUMPRODUCT(--(Parts!$A$2:$A$201=$B452))=0),"n/a",INDEX(Parts!$B$2:$B$201,SUMPRODUCT(MAX((Parts!$A$2:$A$201=$B452)*(ROW(Parts!$A$2:$A$201)-MIN(ROW(Parts!$A$2:$A$201))+1))))))</f>
        <v/>
      </c>
      <c r="D452" s="19"/>
      <c r="E452" s="19"/>
      <c r="F452" s="19"/>
      <c r="G452" s="20"/>
      <c r="H452" s="15" t="str">
        <f>IF(COUNTA($A452:$B452,$D452:$G452)=0,"",IF(OR($A452="",$B452="",NOT(AND(ISNUMBER(G452),N(G452)&gt;=18264,N(G452)&lt;=73050))),"n/a",SUMPRODUCT(((Movements!$B$2:$B$1001="Used")+(Movements!$B$2:$B$1001="Transfer"))*(Movements!$E$2:$E$1001=$A452)*(Movements!$C$2:$C$1001=$B452)*(Movements!$A$2:$A$1001&gt;$G452),Movements!$D$2:$D$1001)))</f>
        <v/>
      </c>
      <c r="I452" s="15" t="str">
        <f>IF(COUNTA($A452:$B452,$D452:$G452)=0,"",IF(OR($A452="",$B452="",NOT(AND(ISNUMBER(G452),N(G452)&gt;=18264,N(G452)&lt;=73050))),"n/a",SUMPRODUCT(((Movements!$B$2:$B$1001="Restock")+(Movements!$B$2:$B$1001="Transfer"))*(Movements!$F$2:$F$1001=$A452)*(Movements!$C$2:$C$1001=$B452)*(Movements!$A$2:$A$1001&gt;$G452),Movements!$D$2:$D$1001)))</f>
        <v/>
      </c>
      <c r="J452" s="21" t="str">
        <f>IF(COUNTA($A452:$B452,$D452:$G452)=0,"",IF(OR(NOT(ISNUMBER($H452)),NOT(ISNUMBER($F452))),"n/a",$F452-$H452+$I452))</f>
        <v/>
      </c>
      <c r="K452" s="21" t="str">
        <f>IF(COUNTA($A452:$B452,$D452:$G452)=0,"",IF(OR(NOT(ISNUMBER($J452)),NOT(ISNUMBER($D452)),NOT(ISNUMBER($E452))),"n/a",IF($J452&lt;=$D452,$E452-$J452,0)))</f>
        <v/>
      </c>
      <c r="L452" s="16" t="str">
        <f>IF(COUNTA($A452:$B452,$D452:$G452)=0,"",IF(OR(NOT(ISNUMBER($J452)),NOT(ISNUMBER($D452)),NOT(ISNUMBER($E452))),"n/a",IF($J452&lt;0,"Check count",IF($J452&lt;=$D452,"Reorder",IF($J452&gt;$E452,"Over max","OK")))))</f>
        <v/>
      </c>
      <c r="M452" s="14" t="str">
        <f>IF(COUNTA($A452:$B452,$D452:$G452)=0,"",IF(OR($B452="",SUMPRODUCT(--(Parts!$A$2:$A$201=$B452))=0),"n/a",INDEX(Parts!$C$2:$C$201,SUMPRODUCT(MAX((Parts!$A$2:$A$201=$B452)*(ROW(Parts!$A$2:$A$201)-MIN(ROW(Parts!$A$2:$A$201))+1))))))</f>
        <v/>
      </c>
      <c r="N452" s="14" t="str">
        <f>IF(COUNTA($A452:$B452,$D452:$G452)=0,"",IF(AND(ISNUMBER($J452),ISNUMBER($M452)),$J452*$M452,"n/a"))</f>
        <v/>
      </c>
      <c r="O452" s="16" t="str">
        <f>IF(COUNTA($A452:$B452,$D452:$G452)=0,"",IF(OR($A452="",$B452="",SUMPRODUCT(--(Vans!$A$2:$A$51=$A452))=0,SUMPRODUCT(--(Parts!$A$2:$A$201=$B452))=0),"Check ID",IF(SUMPRODUCT(('Van Stock'!$A$2:$A$501=$A452)*('Van Stock'!$B$2:$B$501=$B452))&gt;1,"Duplicate line",IF(OR(NOT(AND(ISNUMBER(D452),N(D452)&gt;=0,N(D452)&lt;=10000,INT(N(D452))=N(D452))),NOT(AND(ISNUMBER(E452),N(E452)&gt;=0,N(E452)&lt;=10000,INT(N(E452))=N(E452))),N($D452)&gt;N($E452),NOT(AND(ISNUMBER(F452),N(F452)&gt;=0,N(F452)&lt;=100000,INT(N(F452))=N(F452))),NOT(AND(ISNUMBER(G452),N(G452)&gt;=18264,N(G452)&lt;=73050))),"Check inputs",IF(AND(ISNUMBER($J452),N($J452)&lt;0),"Check count","OK")))))</f>
        <v/>
      </c>
      <c r="P452" s="15" t="str">
        <f>IF(COUNTA($A452:$B452,$D452:$G452)=0,"",IF(OR($A452="",$B452="",NOT(AND(ISNUMBER(G452),N(G452)&gt;=18264,N(G452)&lt;=73050))),"n/a",SUMPRODUCT(((Movements!$B$2:$B$1001="Used"))*(Movements!$E$2:$E$1001=$A452)*(Movements!$C$2:$C$1001=$B452)*(Movements!$A$2:$A$1001&gt;$G452),Movements!$D$2:$D$1001)))</f>
        <v/>
      </c>
    </row>
    <row r="453" spans="1:16" x14ac:dyDescent="0.25">
      <c r="A453" s="12"/>
      <c r="B453" s="12"/>
      <c r="C453" s="18" t="str">
        <f>IF(COUNTA($A453:$B453,$D453:$G453)=0,"",IF(OR($B453="",SUMPRODUCT(--(Parts!$A$2:$A$201=$B453))=0),"n/a",INDEX(Parts!$B$2:$B$201,SUMPRODUCT(MAX((Parts!$A$2:$A$201=$B453)*(ROW(Parts!$A$2:$A$201)-MIN(ROW(Parts!$A$2:$A$201))+1))))))</f>
        <v/>
      </c>
      <c r="D453" s="19"/>
      <c r="E453" s="19"/>
      <c r="F453" s="19"/>
      <c r="G453" s="20"/>
      <c r="H453" s="15" t="str">
        <f>IF(COUNTA($A453:$B453,$D453:$G453)=0,"",IF(OR($A453="",$B453="",NOT(AND(ISNUMBER(G453),N(G453)&gt;=18264,N(G453)&lt;=73050))),"n/a",SUMPRODUCT(((Movements!$B$2:$B$1001="Used")+(Movements!$B$2:$B$1001="Transfer"))*(Movements!$E$2:$E$1001=$A453)*(Movements!$C$2:$C$1001=$B453)*(Movements!$A$2:$A$1001&gt;$G453),Movements!$D$2:$D$1001)))</f>
        <v/>
      </c>
      <c r="I453" s="15" t="str">
        <f>IF(COUNTA($A453:$B453,$D453:$G453)=0,"",IF(OR($A453="",$B453="",NOT(AND(ISNUMBER(G453),N(G453)&gt;=18264,N(G453)&lt;=73050))),"n/a",SUMPRODUCT(((Movements!$B$2:$B$1001="Restock")+(Movements!$B$2:$B$1001="Transfer"))*(Movements!$F$2:$F$1001=$A453)*(Movements!$C$2:$C$1001=$B453)*(Movements!$A$2:$A$1001&gt;$G453),Movements!$D$2:$D$1001)))</f>
        <v/>
      </c>
      <c r="J453" s="21" t="str">
        <f>IF(COUNTA($A453:$B453,$D453:$G453)=0,"",IF(OR(NOT(ISNUMBER($H453)),NOT(ISNUMBER($F453))),"n/a",$F453-$H453+$I453))</f>
        <v/>
      </c>
      <c r="K453" s="21" t="str">
        <f>IF(COUNTA($A453:$B453,$D453:$G453)=0,"",IF(OR(NOT(ISNUMBER($J453)),NOT(ISNUMBER($D453)),NOT(ISNUMBER($E453))),"n/a",IF($J453&lt;=$D453,$E453-$J453,0)))</f>
        <v/>
      </c>
      <c r="L453" s="16" t="str">
        <f>IF(COUNTA($A453:$B453,$D453:$G453)=0,"",IF(OR(NOT(ISNUMBER($J453)),NOT(ISNUMBER($D453)),NOT(ISNUMBER($E453))),"n/a",IF($J453&lt;0,"Check count",IF($J453&lt;=$D453,"Reorder",IF($J453&gt;$E453,"Over max","OK")))))</f>
        <v/>
      </c>
      <c r="M453" s="14" t="str">
        <f>IF(COUNTA($A453:$B453,$D453:$G453)=0,"",IF(OR($B453="",SUMPRODUCT(--(Parts!$A$2:$A$201=$B453))=0),"n/a",INDEX(Parts!$C$2:$C$201,SUMPRODUCT(MAX((Parts!$A$2:$A$201=$B453)*(ROW(Parts!$A$2:$A$201)-MIN(ROW(Parts!$A$2:$A$201))+1))))))</f>
        <v/>
      </c>
      <c r="N453" s="14" t="str">
        <f>IF(COUNTA($A453:$B453,$D453:$G453)=0,"",IF(AND(ISNUMBER($J453),ISNUMBER($M453)),$J453*$M453,"n/a"))</f>
        <v/>
      </c>
      <c r="O453" s="16" t="str">
        <f>IF(COUNTA($A453:$B453,$D453:$G453)=0,"",IF(OR($A453="",$B453="",SUMPRODUCT(--(Vans!$A$2:$A$51=$A453))=0,SUMPRODUCT(--(Parts!$A$2:$A$201=$B453))=0),"Check ID",IF(SUMPRODUCT(('Van Stock'!$A$2:$A$501=$A453)*('Van Stock'!$B$2:$B$501=$B453))&gt;1,"Duplicate line",IF(OR(NOT(AND(ISNUMBER(D453),N(D453)&gt;=0,N(D453)&lt;=10000,INT(N(D453))=N(D453))),NOT(AND(ISNUMBER(E453),N(E453)&gt;=0,N(E453)&lt;=10000,INT(N(E453))=N(E453))),N($D453)&gt;N($E453),NOT(AND(ISNUMBER(F453),N(F453)&gt;=0,N(F453)&lt;=100000,INT(N(F453))=N(F453))),NOT(AND(ISNUMBER(G453),N(G453)&gt;=18264,N(G453)&lt;=73050))),"Check inputs",IF(AND(ISNUMBER($J453),N($J453)&lt;0),"Check count","OK")))))</f>
        <v/>
      </c>
      <c r="P453" s="15" t="str">
        <f>IF(COUNTA($A453:$B453,$D453:$G453)=0,"",IF(OR($A453="",$B453="",NOT(AND(ISNUMBER(G453),N(G453)&gt;=18264,N(G453)&lt;=73050))),"n/a",SUMPRODUCT(((Movements!$B$2:$B$1001="Used"))*(Movements!$E$2:$E$1001=$A453)*(Movements!$C$2:$C$1001=$B453)*(Movements!$A$2:$A$1001&gt;$G453),Movements!$D$2:$D$1001)))</f>
        <v/>
      </c>
    </row>
    <row r="454" spans="1:16" x14ac:dyDescent="0.25">
      <c r="A454" s="12"/>
      <c r="B454" s="12"/>
      <c r="C454" s="18" t="str">
        <f>IF(COUNTA($A454:$B454,$D454:$G454)=0,"",IF(OR($B454="",SUMPRODUCT(--(Parts!$A$2:$A$201=$B454))=0),"n/a",INDEX(Parts!$B$2:$B$201,SUMPRODUCT(MAX((Parts!$A$2:$A$201=$B454)*(ROW(Parts!$A$2:$A$201)-MIN(ROW(Parts!$A$2:$A$201))+1))))))</f>
        <v/>
      </c>
      <c r="D454" s="19"/>
      <c r="E454" s="19"/>
      <c r="F454" s="19"/>
      <c r="G454" s="20"/>
      <c r="H454" s="15" t="str">
        <f>IF(COUNTA($A454:$B454,$D454:$G454)=0,"",IF(OR($A454="",$B454="",NOT(AND(ISNUMBER(G454),N(G454)&gt;=18264,N(G454)&lt;=73050))),"n/a",SUMPRODUCT(((Movements!$B$2:$B$1001="Used")+(Movements!$B$2:$B$1001="Transfer"))*(Movements!$E$2:$E$1001=$A454)*(Movements!$C$2:$C$1001=$B454)*(Movements!$A$2:$A$1001&gt;$G454),Movements!$D$2:$D$1001)))</f>
        <v/>
      </c>
      <c r="I454" s="15" t="str">
        <f>IF(COUNTA($A454:$B454,$D454:$G454)=0,"",IF(OR($A454="",$B454="",NOT(AND(ISNUMBER(G454),N(G454)&gt;=18264,N(G454)&lt;=73050))),"n/a",SUMPRODUCT(((Movements!$B$2:$B$1001="Restock")+(Movements!$B$2:$B$1001="Transfer"))*(Movements!$F$2:$F$1001=$A454)*(Movements!$C$2:$C$1001=$B454)*(Movements!$A$2:$A$1001&gt;$G454),Movements!$D$2:$D$1001)))</f>
        <v/>
      </c>
      <c r="J454" s="21" t="str">
        <f>IF(COUNTA($A454:$B454,$D454:$G454)=0,"",IF(OR(NOT(ISNUMBER($H454)),NOT(ISNUMBER($F454))),"n/a",$F454-$H454+$I454))</f>
        <v/>
      </c>
      <c r="K454" s="21" t="str">
        <f>IF(COUNTA($A454:$B454,$D454:$G454)=0,"",IF(OR(NOT(ISNUMBER($J454)),NOT(ISNUMBER($D454)),NOT(ISNUMBER($E454))),"n/a",IF($J454&lt;=$D454,$E454-$J454,0)))</f>
        <v/>
      </c>
      <c r="L454" s="16" t="str">
        <f>IF(COUNTA($A454:$B454,$D454:$G454)=0,"",IF(OR(NOT(ISNUMBER($J454)),NOT(ISNUMBER($D454)),NOT(ISNUMBER($E454))),"n/a",IF($J454&lt;0,"Check count",IF($J454&lt;=$D454,"Reorder",IF($J454&gt;$E454,"Over max","OK")))))</f>
        <v/>
      </c>
      <c r="M454" s="14" t="str">
        <f>IF(COUNTA($A454:$B454,$D454:$G454)=0,"",IF(OR($B454="",SUMPRODUCT(--(Parts!$A$2:$A$201=$B454))=0),"n/a",INDEX(Parts!$C$2:$C$201,SUMPRODUCT(MAX((Parts!$A$2:$A$201=$B454)*(ROW(Parts!$A$2:$A$201)-MIN(ROW(Parts!$A$2:$A$201))+1))))))</f>
        <v/>
      </c>
      <c r="N454" s="14" t="str">
        <f>IF(COUNTA($A454:$B454,$D454:$G454)=0,"",IF(AND(ISNUMBER($J454),ISNUMBER($M454)),$J454*$M454,"n/a"))</f>
        <v/>
      </c>
      <c r="O454" s="16" t="str">
        <f>IF(COUNTA($A454:$B454,$D454:$G454)=0,"",IF(OR($A454="",$B454="",SUMPRODUCT(--(Vans!$A$2:$A$51=$A454))=0,SUMPRODUCT(--(Parts!$A$2:$A$201=$B454))=0),"Check ID",IF(SUMPRODUCT(('Van Stock'!$A$2:$A$501=$A454)*('Van Stock'!$B$2:$B$501=$B454))&gt;1,"Duplicate line",IF(OR(NOT(AND(ISNUMBER(D454),N(D454)&gt;=0,N(D454)&lt;=10000,INT(N(D454))=N(D454))),NOT(AND(ISNUMBER(E454),N(E454)&gt;=0,N(E454)&lt;=10000,INT(N(E454))=N(E454))),N($D454)&gt;N($E454),NOT(AND(ISNUMBER(F454),N(F454)&gt;=0,N(F454)&lt;=100000,INT(N(F454))=N(F454))),NOT(AND(ISNUMBER(G454),N(G454)&gt;=18264,N(G454)&lt;=73050))),"Check inputs",IF(AND(ISNUMBER($J454),N($J454)&lt;0),"Check count","OK")))))</f>
        <v/>
      </c>
      <c r="P454" s="15" t="str">
        <f>IF(COUNTA($A454:$B454,$D454:$G454)=0,"",IF(OR($A454="",$B454="",NOT(AND(ISNUMBER(G454),N(G454)&gt;=18264,N(G454)&lt;=73050))),"n/a",SUMPRODUCT(((Movements!$B$2:$B$1001="Used"))*(Movements!$E$2:$E$1001=$A454)*(Movements!$C$2:$C$1001=$B454)*(Movements!$A$2:$A$1001&gt;$G454),Movements!$D$2:$D$1001)))</f>
        <v/>
      </c>
    </row>
    <row r="455" spans="1:16" x14ac:dyDescent="0.25">
      <c r="A455" s="12"/>
      <c r="B455" s="12"/>
      <c r="C455" s="18" t="str">
        <f>IF(COUNTA($A455:$B455,$D455:$G455)=0,"",IF(OR($B455="",SUMPRODUCT(--(Parts!$A$2:$A$201=$B455))=0),"n/a",INDEX(Parts!$B$2:$B$201,SUMPRODUCT(MAX((Parts!$A$2:$A$201=$B455)*(ROW(Parts!$A$2:$A$201)-MIN(ROW(Parts!$A$2:$A$201))+1))))))</f>
        <v/>
      </c>
      <c r="D455" s="19"/>
      <c r="E455" s="19"/>
      <c r="F455" s="19"/>
      <c r="G455" s="20"/>
      <c r="H455" s="15" t="str">
        <f>IF(COUNTA($A455:$B455,$D455:$G455)=0,"",IF(OR($A455="",$B455="",NOT(AND(ISNUMBER(G455),N(G455)&gt;=18264,N(G455)&lt;=73050))),"n/a",SUMPRODUCT(((Movements!$B$2:$B$1001="Used")+(Movements!$B$2:$B$1001="Transfer"))*(Movements!$E$2:$E$1001=$A455)*(Movements!$C$2:$C$1001=$B455)*(Movements!$A$2:$A$1001&gt;$G455),Movements!$D$2:$D$1001)))</f>
        <v/>
      </c>
      <c r="I455" s="15" t="str">
        <f>IF(COUNTA($A455:$B455,$D455:$G455)=0,"",IF(OR($A455="",$B455="",NOT(AND(ISNUMBER(G455),N(G455)&gt;=18264,N(G455)&lt;=73050))),"n/a",SUMPRODUCT(((Movements!$B$2:$B$1001="Restock")+(Movements!$B$2:$B$1001="Transfer"))*(Movements!$F$2:$F$1001=$A455)*(Movements!$C$2:$C$1001=$B455)*(Movements!$A$2:$A$1001&gt;$G455),Movements!$D$2:$D$1001)))</f>
        <v/>
      </c>
      <c r="J455" s="21" t="str">
        <f>IF(COUNTA($A455:$B455,$D455:$G455)=0,"",IF(OR(NOT(ISNUMBER($H455)),NOT(ISNUMBER($F455))),"n/a",$F455-$H455+$I455))</f>
        <v/>
      </c>
      <c r="K455" s="21" t="str">
        <f>IF(COUNTA($A455:$B455,$D455:$G455)=0,"",IF(OR(NOT(ISNUMBER($J455)),NOT(ISNUMBER($D455)),NOT(ISNUMBER($E455))),"n/a",IF($J455&lt;=$D455,$E455-$J455,0)))</f>
        <v/>
      </c>
      <c r="L455" s="16" t="str">
        <f>IF(COUNTA($A455:$B455,$D455:$G455)=0,"",IF(OR(NOT(ISNUMBER($J455)),NOT(ISNUMBER($D455)),NOT(ISNUMBER($E455))),"n/a",IF($J455&lt;0,"Check count",IF($J455&lt;=$D455,"Reorder",IF($J455&gt;$E455,"Over max","OK")))))</f>
        <v/>
      </c>
      <c r="M455" s="14" t="str">
        <f>IF(COUNTA($A455:$B455,$D455:$G455)=0,"",IF(OR($B455="",SUMPRODUCT(--(Parts!$A$2:$A$201=$B455))=0),"n/a",INDEX(Parts!$C$2:$C$201,SUMPRODUCT(MAX((Parts!$A$2:$A$201=$B455)*(ROW(Parts!$A$2:$A$201)-MIN(ROW(Parts!$A$2:$A$201))+1))))))</f>
        <v/>
      </c>
      <c r="N455" s="14" t="str">
        <f>IF(COUNTA($A455:$B455,$D455:$G455)=0,"",IF(AND(ISNUMBER($J455),ISNUMBER($M455)),$J455*$M455,"n/a"))</f>
        <v/>
      </c>
      <c r="O455" s="16" t="str">
        <f>IF(COUNTA($A455:$B455,$D455:$G455)=0,"",IF(OR($A455="",$B455="",SUMPRODUCT(--(Vans!$A$2:$A$51=$A455))=0,SUMPRODUCT(--(Parts!$A$2:$A$201=$B455))=0),"Check ID",IF(SUMPRODUCT(('Van Stock'!$A$2:$A$501=$A455)*('Van Stock'!$B$2:$B$501=$B455))&gt;1,"Duplicate line",IF(OR(NOT(AND(ISNUMBER(D455),N(D455)&gt;=0,N(D455)&lt;=10000,INT(N(D455))=N(D455))),NOT(AND(ISNUMBER(E455),N(E455)&gt;=0,N(E455)&lt;=10000,INT(N(E455))=N(E455))),N($D455)&gt;N($E455),NOT(AND(ISNUMBER(F455),N(F455)&gt;=0,N(F455)&lt;=100000,INT(N(F455))=N(F455))),NOT(AND(ISNUMBER(G455),N(G455)&gt;=18264,N(G455)&lt;=73050))),"Check inputs",IF(AND(ISNUMBER($J455),N($J455)&lt;0),"Check count","OK")))))</f>
        <v/>
      </c>
      <c r="P455" s="15" t="str">
        <f>IF(COUNTA($A455:$B455,$D455:$G455)=0,"",IF(OR($A455="",$B455="",NOT(AND(ISNUMBER(G455),N(G455)&gt;=18264,N(G455)&lt;=73050))),"n/a",SUMPRODUCT(((Movements!$B$2:$B$1001="Used"))*(Movements!$E$2:$E$1001=$A455)*(Movements!$C$2:$C$1001=$B455)*(Movements!$A$2:$A$1001&gt;$G455),Movements!$D$2:$D$1001)))</f>
        <v/>
      </c>
    </row>
    <row r="456" spans="1:16" x14ac:dyDescent="0.25">
      <c r="A456" s="12"/>
      <c r="B456" s="12"/>
      <c r="C456" s="18" t="str">
        <f>IF(COUNTA($A456:$B456,$D456:$G456)=0,"",IF(OR($B456="",SUMPRODUCT(--(Parts!$A$2:$A$201=$B456))=0),"n/a",INDEX(Parts!$B$2:$B$201,SUMPRODUCT(MAX((Parts!$A$2:$A$201=$B456)*(ROW(Parts!$A$2:$A$201)-MIN(ROW(Parts!$A$2:$A$201))+1))))))</f>
        <v/>
      </c>
      <c r="D456" s="19"/>
      <c r="E456" s="19"/>
      <c r="F456" s="19"/>
      <c r="G456" s="20"/>
      <c r="H456" s="15" t="str">
        <f>IF(COUNTA($A456:$B456,$D456:$G456)=0,"",IF(OR($A456="",$B456="",NOT(AND(ISNUMBER(G456),N(G456)&gt;=18264,N(G456)&lt;=73050))),"n/a",SUMPRODUCT(((Movements!$B$2:$B$1001="Used")+(Movements!$B$2:$B$1001="Transfer"))*(Movements!$E$2:$E$1001=$A456)*(Movements!$C$2:$C$1001=$B456)*(Movements!$A$2:$A$1001&gt;$G456),Movements!$D$2:$D$1001)))</f>
        <v/>
      </c>
      <c r="I456" s="15" t="str">
        <f>IF(COUNTA($A456:$B456,$D456:$G456)=0,"",IF(OR($A456="",$B456="",NOT(AND(ISNUMBER(G456),N(G456)&gt;=18264,N(G456)&lt;=73050))),"n/a",SUMPRODUCT(((Movements!$B$2:$B$1001="Restock")+(Movements!$B$2:$B$1001="Transfer"))*(Movements!$F$2:$F$1001=$A456)*(Movements!$C$2:$C$1001=$B456)*(Movements!$A$2:$A$1001&gt;$G456),Movements!$D$2:$D$1001)))</f>
        <v/>
      </c>
      <c r="J456" s="21" t="str">
        <f>IF(COUNTA($A456:$B456,$D456:$G456)=0,"",IF(OR(NOT(ISNUMBER($H456)),NOT(ISNUMBER($F456))),"n/a",$F456-$H456+$I456))</f>
        <v/>
      </c>
      <c r="K456" s="21" t="str">
        <f>IF(COUNTA($A456:$B456,$D456:$G456)=0,"",IF(OR(NOT(ISNUMBER($J456)),NOT(ISNUMBER($D456)),NOT(ISNUMBER($E456))),"n/a",IF($J456&lt;=$D456,$E456-$J456,0)))</f>
        <v/>
      </c>
      <c r="L456" s="16" t="str">
        <f>IF(COUNTA($A456:$B456,$D456:$G456)=0,"",IF(OR(NOT(ISNUMBER($J456)),NOT(ISNUMBER($D456)),NOT(ISNUMBER($E456))),"n/a",IF($J456&lt;0,"Check count",IF($J456&lt;=$D456,"Reorder",IF($J456&gt;$E456,"Over max","OK")))))</f>
        <v/>
      </c>
      <c r="M456" s="14" t="str">
        <f>IF(COUNTA($A456:$B456,$D456:$G456)=0,"",IF(OR($B456="",SUMPRODUCT(--(Parts!$A$2:$A$201=$B456))=0),"n/a",INDEX(Parts!$C$2:$C$201,SUMPRODUCT(MAX((Parts!$A$2:$A$201=$B456)*(ROW(Parts!$A$2:$A$201)-MIN(ROW(Parts!$A$2:$A$201))+1))))))</f>
        <v/>
      </c>
      <c r="N456" s="14" t="str">
        <f>IF(COUNTA($A456:$B456,$D456:$G456)=0,"",IF(AND(ISNUMBER($J456),ISNUMBER($M456)),$J456*$M456,"n/a"))</f>
        <v/>
      </c>
      <c r="O456" s="16" t="str">
        <f>IF(COUNTA($A456:$B456,$D456:$G456)=0,"",IF(OR($A456="",$B456="",SUMPRODUCT(--(Vans!$A$2:$A$51=$A456))=0,SUMPRODUCT(--(Parts!$A$2:$A$201=$B456))=0),"Check ID",IF(SUMPRODUCT(('Van Stock'!$A$2:$A$501=$A456)*('Van Stock'!$B$2:$B$501=$B456))&gt;1,"Duplicate line",IF(OR(NOT(AND(ISNUMBER(D456),N(D456)&gt;=0,N(D456)&lt;=10000,INT(N(D456))=N(D456))),NOT(AND(ISNUMBER(E456),N(E456)&gt;=0,N(E456)&lt;=10000,INT(N(E456))=N(E456))),N($D456)&gt;N($E456),NOT(AND(ISNUMBER(F456),N(F456)&gt;=0,N(F456)&lt;=100000,INT(N(F456))=N(F456))),NOT(AND(ISNUMBER(G456),N(G456)&gt;=18264,N(G456)&lt;=73050))),"Check inputs",IF(AND(ISNUMBER($J456),N($J456)&lt;0),"Check count","OK")))))</f>
        <v/>
      </c>
      <c r="P456" s="15" t="str">
        <f>IF(COUNTA($A456:$B456,$D456:$G456)=0,"",IF(OR($A456="",$B456="",NOT(AND(ISNUMBER(G456),N(G456)&gt;=18264,N(G456)&lt;=73050))),"n/a",SUMPRODUCT(((Movements!$B$2:$B$1001="Used"))*(Movements!$E$2:$E$1001=$A456)*(Movements!$C$2:$C$1001=$B456)*(Movements!$A$2:$A$1001&gt;$G456),Movements!$D$2:$D$1001)))</f>
        <v/>
      </c>
    </row>
    <row r="457" spans="1:16" x14ac:dyDescent="0.25">
      <c r="A457" s="12"/>
      <c r="B457" s="12"/>
      <c r="C457" s="18" t="str">
        <f>IF(COUNTA($A457:$B457,$D457:$G457)=0,"",IF(OR($B457="",SUMPRODUCT(--(Parts!$A$2:$A$201=$B457))=0),"n/a",INDEX(Parts!$B$2:$B$201,SUMPRODUCT(MAX((Parts!$A$2:$A$201=$B457)*(ROW(Parts!$A$2:$A$201)-MIN(ROW(Parts!$A$2:$A$201))+1))))))</f>
        <v/>
      </c>
      <c r="D457" s="19"/>
      <c r="E457" s="19"/>
      <c r="F457" s="19"/>
      <c r="G457" s="20"/>
      <c r="H457" s="15" t="str">
        <f>IF(COUNTA($A457:$B457,$D457:$G457)=0,"",IF(OR($A457="",$B457="",NOT(AND(ISNUMBER(G457),N(G457)&gt;=18264,N(G457)&lt;=73050))),"n/a",SUMPRODUCT(((Movements!$B$2:$B$1001="Used")+(Movements!$B$2:$B$1001="Transfer"))*(Movements!$E$2:$E$1001=$A457)*(Movements!$C$2:$C$1001=$B457)*(Movements!$A$2:$A$1001&gt;$G457),Movements!$D$2:$D$1001)))</f>
        <v/>
      </c>
      <c r="I457" s="15" t="str">
        <f>IF(COUNTA($A457:$B457,$D457:$G457)=0,"",IF(OR($A457="",$B457="",NOT(AND(ISNUMBER(G457),N(G457)&gt;=18264,N(G457)&lt;=73050))),"n/a",SUMPRODUCT(((Movements!$B$2:$B$1001="Restock")+(Movements!$B$2:$B$1001="Transfer"))*(Movements!$F$2:$F$1001=$A457)*(Movements!$C$2:$C$1001=$B457)*(Movements!$A$2:$A$1001&gt;$G457),Movements!$D$2:$D$1001)))</f>
        <v/>
      </c>
      <c r="J457" s="21" t="str">
        <f>IF(COUNTA($A457:$B457,$D457:$G457)=0,"",IF(OR(NOT(ISNUMBER($H457)),NOT(ISNUMBER($F457))),"n/a",$F457-$H457+$I457))</f>
        <v/>
      </c>
      <c r="K457" s="21" t="str">
        <f>IF(COUNTA($A457:$B457,$D457:$G457)=0,"",IF(OR(NOT(ISNUMBER($J457)),NOT(ISNUMBER($D457)),NOT(ISNUMBER($E457))),"n/a",IF($J457&lt;=$D457,$E457-$J457,0)))</f>
        <v/>
      </c>
      <c r="L457" s="16" t="str">
        <f>IF(COUNTA($A457:$B457,$D457:$G457)=0,"",IF(OR(NOT(ISNUMBER($J457)),NOT(ISNUMBER($D457)),NOT(ISNUMBER($E457))),"n/a",IF($J457&lt;0,"Check count",IF($J457&lt;=$D457,"Reorder",IF($J457&gt;$E457,"Over max","OK")))))</f>
        <v/>
      </c>
      <c r="M457" s="14" t="str">
        <f>IF(COUNTA($A457:$B457,$D457:$G457)=0,"",IF(OR($B457="",SUMPRODUCT(--(Parts!$A$2:$A$201=$B457))=0),"n/a",INDEX(Parts!$C$2:$C$201,SUMPRODUCT(MAX((Parts!$A$2:$A$201=$B457)*(ROW(Parts!$A$2:$A$201)-MIN(ROW(Parts!$A$2:$A$201))+1))))))</f>
        <v/>
      </c>
      <c r="N457" s="14" t="str">
        <f>IF(COUNTA($A457:$B457,$D457:$G457)=0,"",IF(AND(ISNUMBER($J457),ISNUMBER($M457)),$J457*$M457,"n/a"))</f>
        <v/>
      </c>
      <c r="O457" s="16" t="str">
        <f>IF(COUNTA($A457:$B457,$D457:$G457)=0,"",IF(OR($A457="",$B457="",SUMPRODUCT(--(Vans!$A$2:$A$51=$A457))=0,SUMPRODUCT(--(Parts!$A$2:$A$201=$B457))=0),"Check ID",IF(SUMPRODUCT(('Van Stock'!$A$2:$A$501=$A457)*('Van Stock'!$B$2:$B$501=$B457))&gt;1,"Duplicate line",IF(OR(NOT(AND(ISNUMBER(D457),N(D457)&gt;=0,N(D457)&lt;=10000,INT(N(D457))=N(D457))),NOT(AND(ISNUMBER(E457),N(E457)&gt;=0,N(E457)&lt;=10000,INT(N(E457))=N(E457))),N($D457)&gt;N($E457),NOT(AND(ISNUMBER(F457),N(F457)&gt;=0,N(F457)&lt;=100000,INT(N(F457))=N(F457))),NOT(AND(ISNUMBER(G457),N(G457)&gt;=18264,N(G457)&lt;=73050))),"Check inputs",IF(AND(ISNUMBER($J457),N($J457)&lt;0),"Check count","OK")))))</f>
        <v/>
      </c>
      <c r="P457" s="15" t="str">
        <f>IF(COUNTA($A457:$B457,$D457:$G457)=0,"",IF(OR($A457="",$B457="",NOT(AND(ISNUMBER(G457),N(G457)&gt;=18264,N(G457)&lt;=73050))),"n/a",SUMPRODUCT(((Movements!$B$2:$B$1001="Used"))*(Movements!$E$2:$E$1001=$A457)*(Movements!$C$2:$C$1001=$B457)*(Movements!$A$2:$A$1001&gt;$G457),Movements!$D$2:$D$1001)))</f>
        <v/>
      </c>
    </row>
    <row r="458" spans="1:16" x14ac:dyDescent="0.25">
      <c r="A458" s="12"/>
      <c r="B458" s="12"/>
      <c r="C458" s="18" t="str">
        <f>IF(COUNTA($A458:$B458,$D458:$G458)=0,"",IF(OR($B458="",SUMPRODUCT(--(Parts!$A$2:$A$201=$B458))=0),"n/a",INDEX(Parts!$B$2:$B$201,SUMPRODUCT(MAX((Parts!$A$2:$A$201=$B458)*(ROW(Parts!$A$2:$A$201)-MIN(ROW(Parts!$A$2:$A$201))+1))))))</f>
        <v/>
      </c>
      <c r="D458" s="19"/>
      <c r="E458" s="19"/>
      <c r="F458" s="19"/>
      <c r="G458" s="20"/>
      <c r="H458" s="15" t="str">
        <f>IF(COUNTA($A458:$B458,$D458:$G458)=0,"",IF(OR($A458="",$B458="",NOT(AND(ISNUMBER(G458),N(G458)&gt;=18264,N(G458)&lt;=73050))),"n/a",SUMPRODUCT(((Movements!$B$2:$B$1001="Used")+(Movements!$B$2:$B$1001="Transfer"))*(Movements!$E$2:$E$1001=$A458)*(Movements!$C$2:$C$1001=$B458)*(Movements!$A$2:$A$1001&gt;$G458),Movements!$D$2:$D$1001)))</f>
        <v/>
      </c>
      <c r="I458" s="15" t="str">
        <f>IF(COUNTA($A458:$B458,$D458:$G458)=0,"",IF(OR($A458="",$B458="",NOT(AND(ISNUMBER(G458),N(G458)&gt;=18264,N(G458)&lt;=73050))),"n/a",SUMPRODUCT(((Movements!$B$2:$B$1001="Restock")+(Movements!$B$2:$B$1001="Transfer"))*(Movements!$F$2:$F$1001=$A458)*(Movements!$C$2:$C$1001=$B458)*(Movements!$A$2:$A$1001&gt;$G458),Movements!$D$2:$D$1001)))</f>
        <v/>
      </c>
      <c r="J458" s="21" t="str">
        <f>IF(COUNTA($A458:$B458,$D458:$G458)=0,"",IF(OR(NOT(ISNUMBER($H458)),NOT(ISNUMBER($F458))),"n/a",$F458-$H458+$I458))</f>
        <v/>
      </c>
      <c r="K458" s="21" t="str">
        <f>IF(COUNTA($A458:$B458,$D458:$G458)=0,"",IF(OR(NOT(ISNUMBER($J458)),NOT(ISNUMBER($D458)),NOT(ISNUMBER($E458))),"n/a",IF($J458&lt;=$D458,$E458-$J458,0)))</f>
        <v/>
      </c>
      <c r="L458" s="16" t="str">
        <f>IF(COUNTA($A458:$B458,$D458:$G458)=0,"",IF(OR(NOT(ISNUMBER($J458)),NOT(ISNUMBER($D458)),NOT(ISNUMBER($E458))),"n/a",IF($J458&lt;0,"Check count",IF($J458&lt;=$D458,"Reorder",IF($J458&gt;$E458,"Over max","OK")))))</f>
        <v/>
      </c>
      <c r="M458" s="14" t="str">
        <f>IF(COUNTA($A458:$B458,$D458:$G458)=0,"",IF(OR($B458="",SUMPRODUCT(--(Parts!$A$2:$A$201=$B458))=0),"n/a",INDEX(Parts!$C$2:$C$201,SUMPRODUCT(MAX((Parts!$A$2:$A$201=$B458)*(ROW(Parts!$A$2:$A$201)-MIN(ROW(Parts!$A$2:$A$201))+1))))))</f>
        <v/>
      </c>
      <c r="N458" s="14" t="str">
        <f>IF(COUNTA($A458:$B458,$D458:$G458)=0,"",IF(AND(ISNUMBER($J458),ISNUMBER($M458)),$J458*$M458,"n/a"))</f>
        <v/>
      </c>
      <c r="O458" s="16" t="str">
        <f>IF(COUNTA($A458:$B458,$D458:$G458)=0,"",IF(OR($A458="",$B458="",SUMPRODUCT(--(Vans!$A$2:$A$51=$A458))=0,SUMPRODUCT(--(Parts!$A$2:$A$201=$B458))=0),"Check ID",IF(SUMPRODUCT(('Van Stock'!$A$2:$A$501=$A458)*('Van Stock'!$B$2:$B$501=$B458))&gt;1,"Duplicate line",IF(OR(NOT(AND(ISNUMBER(D458),N(D458)&gt;=0,N(D458)&lt;=10000,INT(N(D458))=N(D458))),NOT(AND(ISNUMBER(E458),N(E458)&gt;=0,N(E458)&lt;=10000,INT(N(E458))=N(E458))),N($D458)&gt;N($E458),NOT(AND(ISNUMBER(F458),N(F458)&gt;=0,N(F458)&lt;=100000,INT(N(F458))=N(F458))),NOT(AND(ISNUMBER(G458),N(G458)&gt;=18264,N(G458)&lt;=73050))),"Check inputs",IF(AND(ISNUMBER($J458),N($J458)&lt;0),"Check count","OK")))))</f>
        <v/>
      </c>
      <c r="P458" s="15" t="str">
        <f>IF(COUNTA($A458:$B458,$D458:$G458)=0,"",IF(OR($A458="",$B458="",NOT(AND(ISNUMBER(G458),N(G458)&gt;=18264,N(G458)&lt;=73050))),"n/a",SUMPRODUCT(((Movements!$B$2:$B$1001="Used"))*(Movements!$E$2:$E$1001=$A458)*(Movements!$C$2:$C$1001=$B458)*(Movements!$A$2:$A$1001&gt;$G458),Movements!$D$2:$D$1001)))</f>
        <v/>
      </c>
    </row>
    <row r="459" spans="1:16" x14ac:dyDescent="0.25">
      <c r="A459" s="12"/>
      <c r="B459" s="12"/>
      <c r="C459" s="18" t="str">
        <f>IF(COUNTA($A459:$B459,$D459:$G459)=0,"",IF(OR($B459="",SUMPRODUCT(--(Parts!$A$2:$A$201=$B459))=0),"n/a",INDEX(Parts!$B$2:$B$201,SUMPRODUCT(MAX((Parts!$A$2:$A$201=$B459)*(ROW(Parts!$A$2:$A$201)-MIN(ROW(Parts!$A$2:$A$201))+1))))))</f>
        <v/>
      </c>
      <c r="D459" s="19"/>
      <c r="E459" s="19"/>
      <c r="F459" s="19"/>
      <c r="G459" s="20"/>
      <c r="H459" s="15" t="str">
        <f>IF(COUNTA($A459:$B459,$D459:$G459)=0,"",IF(OR($A459="",$B459="",NOT(AND(ISNUMBER(G459),N(G459)&gt;=18264,N(G459)&lt;=73050))),"n/a",SUMPRODUCT(((Movements!$B$2:$B$1001="Used")+(Movements!$B$2:$B$1001="Transfer"))*(Movements!$E$2:$E$1001=$A459)*(Movements!$C$2:$C$1001=$B459)*(Movements!$A$2:$A$1001&gt;$G459),Movements!$D$2:$D$1001)))</f>
        <v/>
      </c>
      <c r="I459" s="15" t="str">
        <f>IF(COUNTA($A459:$B459,$D459:$G459)=0,"",IF(OR($A459="",$B459="",NOT(AND(ISNUMBER(G459),N(G459)&gt;=18264,N(G459)&lt;=73050))),"n/a",SUMPRODUCT(((Movements!$B$2:$B$1001="Restock")+(Movements!$B$2:$B$1001="Transfer"))*(Movements!$F$2:$F$1001=$A459)*(Movements!$C$2:$C$1001=$B459)*(Movements!$A$2:$A$1001&gt;$G459),Movements!$D$2:$D$1001)))</f>
        <v/>
      </c>
      <c r="J459" s="21" t="str">
        <f>IF(COUNTA($A459:$B459,$D459:$G459)=0,"",IF(OR(NOT(ISNUMBER($H459)),NOT(ISNUMBER($F459))),"n/a",$F459-$H459+$I459))</f>
        <v/>
      </c>
      <c r="K459" s="21" t="str">
        <f>IF(COUNTA($A459:$B459,$D459:$G459)=0,"",IF(OR(NOT(ISNUMBER($J459)),NOT(ISNUMBER($D459)),NOT(ISNUMBER($E459))),"n/a",IF($J459&lt;=$D459,$E459-$J459,0)))</f>
        <v/>
      </c>
      <c r="L459" s="16" t="str">
        <f>IF(COUNTA($A459:$B459,$D459:$G459)=0,"",IF(OR(NOT(ISNUMBER($J459)),NOT(ISNUMBER($D459)),NOT(ISNUMBER($E459))),"n/a",IF($J459&lt;0,"Check count",IF($J459&lt;=$D459,"Reorder",IF($J459&gt;$E459,"Over max","OK")))))</f>
        <v/>
      </c>
      <c r="M459" s="14" t="str">
        <f>IF(COUNTA($A459:$B459,$D459:$G459)=0,"",IF(OR($B459="",SUMPRODUCT(--(Parts!$A$2:$A$201=$B459))=0),"n/a",INDEX(Parts!$C$2:$C$201,SUMPRODUCT(MAX((Parts!$A$2:$A$201=$B459)*(ROW(Parts!$A$2:$A$201)-MIN(ROW(Parts!$A$2:$A$201))+1))))))</f>
        <v/>
      </c>
      <c r="N459" s="14" t="str">
        <f>IF(COUNTA($A459:$B459,$D459:$G459)=0,"",IF(AND(ISNUMBER($J459),ISNUMBER($M459)),$J459*$M459,"n/a"))</f>
        <v/>
      </c>
      <c r="O459" s="16" t="str">
        <f>IF(COUNTA($A459:$B459,$D459:$G459)=0,"",IF(OR($A459="",$B459="",SUMPRODUCT(--(Vans!$A$2:$A$51=$A459))=0,SUMPRODUCT(--(Parts!$A$2:$A$201=$B459))=0),"Check ID",IF(SUMPRODUCT(('Van Stock'!$A$2:$A$501=$A459)*('Van Stock'!$B$2:$B$501=$B459))&gt;1,"Duplicate line",IF(OR(NOT(AND(ISNUMBER(D459),N(D459)&gt;=0,N(D459)&lt;=10000,INT(N(D459))=N(D459))),NOT(AND(ISNUMBER(E459),N(E459)&gt;=0,N(E459)&lt;=10000,INT(N(E459))=N(E459))),N($D459)&gt;N($E459),NOT(AND(ISNUMBER(F459),N(F459)&gt;=0,N(F459)&lt;=100000,INT(N(F459))=N(F459))),NOT(AND(ISNUMBER(G459),N(G459)&gt;=18264,N(G459)&lt;=73050))),"Check inputs",IF(AND(ISNUMBER($J459),N($J459)&lt;0),"Check count","OK")))))</f>
        <v/>
      </c>
      <c r="P459" s="15" t="str">
        <f>IF(COUNTA($A459:$B459,$D459:$G459)=0,"",IF(OR($A459="",$B459="",NOT(AND(ISNUMBER(G459),N(G459)&gt;=18264,N(G459)&lt;=73050))),"n/a",SUMPRODUCT(((Movements!$B$2:$B$1001="Used"))*(Movements!$E$2:$E$1001=$A459)*(Movements!$C$2:$C$1001=$B459)*(Movements!$A$2:$A$1001&gt;$G459),Movements!$D$2:$D$1001)))</f>
        <v/>
      </c>
    </row>
    <row r="460" spans="1:16" x14ac:dyDescent="0.25">
      <c r="A460" s="12"/>
      <c r="B460" s="12"/>
      <c r="C460" s="18" t="str">
        <f>IF(COUNTA($A460:$B460,$D460:$G460)=0,"",IF(OR($B460="",SUMPRODUCT(--(Parts!$A$2:$A$201=$B460))=0),"n/a",INDEX(Parts!$B$2:$B$201,SUMPRODUCT(MAX((Parts!$A$2:$A$201=$B460)*(ROW(Parts!$A$2:$A$201)-MIN(ROW(Parts!$A$2:$A$201))+1))))))</f>
        <v/>
      </c>
      <c r="D460" s="19"/>
      <c r="E460" s="19"/>
      <c r="F460" s="19"/>
      <c r="G460" s="20"/>
      <c r="H460" s="15" t="str">
        <f>IF(COUNTA($A460:$B460,$D460:$G460)=0,"",IF(OR($A460="",$B460="",NOT(AND(ISNUMBER(G460),N(G460)&gt;=18264,N(G460)&lt;=73050))),"n/a",SUMPRODUCT(((Movements!$B$2:$B$1001="Used")+(Movements!$B$2:$B$1001="Transfer"))*(Movements!$E$2:$E$1001=$A460)*(Movements!$C$2:$C$1001=$B460)*(Movements!$A$2:$A$1001&gt;$G460),Movements!$D$2:$D$1001)))</f>
        <v/>
      </c>
      <c r="I460" s="15" t="str">
        <f>IF(COUNTA($A460:$B460,$D460:$G460)=0,"",IF(OR($A460="",$B460="",NOT(AND(ISNUMBER(G460),N(G460)&gt;=18264,N(G460)&lt;=73050))),"n/a",SUMPRODUCT(((Movements!$B$2:$B$1001="Restock")+(Movements!$B$2:$B$1001="Transfer"))*(Movements!$F$2:$F$1001=$A460)*(Movements!$C$2:$C$1001=$B460)*(Movements!$A$2:$A$1001&gt;$G460),Movements!$D$2:$D$1001)))</f>
        <v/>
      </c>
      <c r="J460" s="21" t="str">
        <f>IF(COUNTA($A460:$B460,$D460:$G460)=0,"",IF(OR(NOT(ISNUMBER($H460)),NOT(ISNUMBER($F460))),"n/a",$F460-$H460+$I460))</f>
        <v/>
      </c>
      <c r="K460" s="21" t="str">
        <f>IF(COUNTA($A460:$B460,$D460:$G460)=0,"",IF(OR(NOT(ISNUMBER($J460)),NOT(ISNUMBER($D460)),NOT(ISNUMBER($E460))),"n/a",IF($J460&lt;=$D460,$E460-$J460,0)))</f>
        <v/>
      </c>
      <c r="L460" s="16" t="str">
        <f>IF(COUNTA($A460:$B460,$D460:$G460)=0,"",IF(OR(NOT(ISNUMBER($J460)),NOT(ISNUMBER($D460)),NOT(ISNUMBER($E460))),"n/a",IF($J460&lt;0,"Check count",IF($J460&lt;=$D460,"Reorder",IF($J460&gt;$E460,"Over max","OK")))))</f>
        <v/>
      </c>
      <c r="M460" s="14" t="str">
        <f>IF(COUNTA($A460:$B460,$D460:$G460)=0,"",IF(OR($B460="",SUMPRODUCT(--(Parts!$A$2:$A$201=$B460))=0),"n/a",INDEX(Parts!$C$2:$C$201,SUMPRODUCT(MAX((Parts!$A$2:$A$201=$B460)*(ROW(Parts!$A$2:$A$201)-MIN(ROW(Parts!$A$2:$A$201))+1))))))</f>
        <v/>
      </c>
      <c r="N460" s="14" t="str">
        <f>IF(COUNTA($A460:$B460,$D460:$G460)=0,"",IF(AND(ISNUMBER($J460),ISNUMBER($M460)),$J460*$M460,"n/a"))</f>
        <v/>
      </c>
      <c r="O460" s="16" t="str">
        <f>IF(COUNTA($A460:$B460,$D460:$G460)=0,"",IF(OR($A460="",$B460="",SUMPRODUCT(--(Vans!$A$2:$A$51=$A460))=0,SUMPRODUCT(--(Parts!$A$2:$A$201=$B460))=0),"Check ID",IF(SUMPRODUCT(('Van Stock'!$A$2:$A$501=$A460)*('Van Stock'!$B$2:$B$501=$B460))&gt;1,"Duplicate line",IF(OR(NOT(AND(ISNUMBER(D460),N(D460)&gt;=0,N(D460)&lt;=10000,INT(N(D460))=N(D460))),NOT(AND(ISNUMBER(E460),N(E460)&gt;=0,N(E460)&lt;=10000,INT(N(E460))=N(E460))),N($D460)&gt;N($E460),NOT(AND(ISNUMBER(F460),N(F460)&gt;=0,N(F460)&lt;=100000,INT(N(F460))=N(F460))),NOT(AND(ISNUMBER(G460),N(G460)&gt;=18264,N(G460)&lt;=73050))),"Check inputs",IF(AND(ISNUMBER($J460),N($J460)&lt;0),"Check count","OK")))))</f>
        <v/>
      </c>
      <c r="P460" s="15" t="str">
        <f>IF(COUNTA($A460:$B460,$D460:$G460)=0,"",IF(OR($A460="",$B460="",NOT(AND(ISNUMBER(G460),N(G460)&gt;=18264,N(G460)&lt;=73050))),"n/a",SUMPRODUCT(((Movements!$B$2:$B$1001="Used"))*(Movements!$E$2:$E$1001=$A460)*(Movements!$C$2:$C$1001=$B460)*(Movements!$A$2:$A$1001&gt;$G460),Movements!$D$2:$D$1001)))</f>
        <v/>
      </c>
    </row>
    <row r="461" spans="1:16" x14ac:dyDescent="0.25">
      <c r="A461" s="12"/>
      <c r="B461" s="12"/>
      <c r="C461" s="18" t="str">
        <f>IF(COUNTA($A461:$B461,$D461:$G461)=0,"",IF(OR($B461="",SUMPRODUCT(--(Parts!$A$2:$A$201=$B461))=0),"n/a",INDEX(Parts!$B$2:$B$201,SUMPRODUCT(MAX((Parts!$A$2:$A$201=$B461)*(ROW(Parts!$A$2:$A$201)-MIN(ROW(Parts!$A$2:$A$201))+1))))))</f>
        <v/>
      </c>
      <c r="D461" s="19"/>
      <c r="E461" s="19"/>
      <c r="F461" s="19"/>
      <c r="G461" s="20"/>
      <c r="H461" s="15" t="str">
        <f>IF(COUNTA($A461:$B461,$D461:$G461)=0,"",IF(OR($A461="",$B461="",NOT(AND(ISNUMBER(G461),N(G461)&gt;=18264,N(G461)&lt;=73050))),"n/a",SUMPRODUCT(((Movements!$B$2:$B$1001="Used")+(Movements!$B$2:$B$1001="Transfer"))*(Movements!$E$2:$E$1001=$A461)*(Movements!$C$2:$C$1001=$B461)*(Movements!$A$2:$A$1001&gt;$G461),Movements!$D$2:$D$1001)))</f>
        <v/>
      </c>
      <c r="I461" s="15" t="str">
        <f>IF(COUNTA($A461:$B461,$D461:$G461)=0,"",IF(OR($A461="",$B461="",NOT(AND(ISNUMBER(G461),N(G461)&gt;=18264,N(G461)&lt;=73050))),"n/a",SUMPRODUCT(((Movements!$B$2:$B$1001="Restock")+(Movements!$B$2:$B$1001="Transfer"))*(Movements!$F$2:$F$1001=$A461)*(Movements!$C$2:$C$1001=$B461)*(Movements!$A$2:$A$1001&gt;$G461),Movements!$D$2:$D$1001)))</f>
        <v/>
      </c>
      <c r="J461" s="21" t="str">
        <f>IF(COUNTA($A461:$B461,$D461:$G461)=0,"",IF(OR(NOT(ISNUMBER($H461)),NOT(ISNUMBER($F461))),"n/a",$F461-$H461+$I461))</f>
        <v/>
      </c>
      <c r="K461" s="21" t="str">
        <f>IF(COUNTA($A461:$B461,$D461:$G461)=0,"",IF(OR(NOT(ISNUMBER($J461)),NOT(ISNUMBER($D461)),NOT(ISNUMBER($E461))),"n/a",IF($J461&lt;=$D461,$E461-$J461,0)))</f>
        <v/>
      </c>
      <c r="L461" s="16" t="str">
        <f>IF(COUNTA($A461:$B461,$D461:$G461)=0,"",IF(OR(NOT(ISNUMBER($J461)),NOT(ISNUMBER($D461)),NOT(ISNUMBER($E461))),"n/a",IF($J461&lt;0,"Check count",IF($J461&lt;=$D461,"Reorder",IF($J461&gt;$E461,"Over max","OK")))))</f>
        <v/>
      </c>
      <c r="M461" s="14" t="str">
        <f>IF(COUNTA($A461:$B461,$D461:$G461)=0,"",IF(OR($B461="",SUMPRODUCT(--(Parts!$A$2:$A$201=$B461))=0),"n/a",INDEX(Parts!$C$2:$C$201,SUMPRODUCT(MAX((Parts!$A$2:$A$201=$B461)*(ROW(Parts!$A$2:$A$201)-MIN(ROW(Parts!$A$2:$A$201))+1))))))</f>
        <v/>
      </c>
      <c r="N461" s="14" t="str">
        <f>IF(COUNTA($A461:$B461,$D461:$G461)=0,"",IF(AND(ISNUMBER($J461),ISNUMBER($M461)),$J461*$M461,"n/a"))</f>
        <v/>
      </c>
      <c r="O461" s="16" t="str">
        <f>IF(COUNTA($A461:$B461,$D461:$G461)=0,"",IF(OR($A461="",$B461="",SUMPRODUCT(--(Vans!$A$2:$A$51=$A461))=0,SUMPRODUCT(--(Parts!$A$2:$A$201=$B461))=0),"Check ID",IF(SUMPRODUCT(('Van Stock'!$A$2:$A$501=$A461)*('Van Stock'!$B$2:$B$501=$B461))&gt;1,"Duplicate line",IF(OR(NOT(AND(ISNUMBER(D461),N(D461)&gt;=0,N(D461)&lt;=10000,INT(N(D461))=N(D461))),NOT(AND(ISNUMBER(E461),N(E461)&gt;=0,N(E461)&lt;=10000,INT(N(E461))=N(E461))),N($D461)&gt;N($E461),NOT(AND(ISNUMBER(F461),N(F461)&gt;=0,N(F461)&lt;=100000,INT(N(F461))=N(F461))),NOT(AND(ISNUMBER(G461),N(G461)&gt;=18264,N(G461)&lt;=73050))),"Check inputs",IF(AND(ISNUMBER($J461),N($J461)&lt;0),"Check count","OK")))))</f>
        <v/>
      </c>
      <c r="P461" s="15" t="str">
        <f>IF(COUNTA($A461:$B461,$D461:$G461)=0,"",IF(OR($A461="",$B461="",NOT(AND(ISNUMBER(G461),N(G461)&gt;=18264,N(G461)&lt;=73050))),"n/a",SUMPRODUCT(((Movements!$B$2:$B$1001="Used"))*(Movements!$E$2:$E$1001=$A461)*(Movements!$C$2:$C$1001=$B461)*(Movements!$A$2:$A$1001&gt;$G461),Movements!$D$2:$D$1001)))</f>
        <v/>
      </c>
    </row>
    <row r="462" spans="1:16" x14ac:dyDescent="0.25">
      <c r="A462" s="12"/>
      <c r="B462" s="12"/>
      <c r="C462" s="18" t="str">
        <f>IF(COUNTA($A462:$B462,$D462:$G462)=0,"",IF(OR($B462="",SUMPRODUCT(--(Parts!$A$2:$A$201=$B462))=0),"n/a",INDEX(Parts!$B$2:$B$201,SUMPRODUCT(MAX((Parts!$A$2:$A$201=$B462)*(ROW(Parts!$A$2:$A$201)-MIN(ROW(Parts!$A$2:$A$201))+1))))))</f>
        <v/>
      </c>
      <c r="D462" s="19"/>
      <c r="E462" s="19"/>
      <c r="F462" s="19"/>
      <c r="G462" s="20"/>
      <c r="H462" s="15" t="str">
        <f>IF(COUNTA($A462:$B462,$D462:$G462)=0,"",IF(OR($A462="",$B462="",NOT(AND(ISNUMBER(G462),N(G462)&gt;=18264,N(G462)&lt;=73050))),"n/a",SUMPRODUCT(((Movements!$B$2:$B$1001="Used")+(Movements!$B$2:$B$1001="Transfer"))*(Movements!$E$2:$E$1001=$A462)*(Movements!$C$2:$C$1001=$B462)*(Movements!$A$2:$A$1001&gt;$G462),Movements!$D$2:$D$1001)))</f>
        <v/>
      </c>
      <c r="I462" s="15" t="str">
        <f>IF(COUNTA($A462:$B462,$D462:$G462)=0,"",IF(OR($A462="",$B462="",NOT(AND(ISNUMBER(G462),N(G462)&gt;=18264,N(G462)&lt;=73050))),"n/a",SUMPRODUCT(((Movements!$B$2:$B$1001="Restock")+(Movements!$B$2:$B$1001="Transfer"))*(Movements!$F$2:$F$1001=$A462)*(Movements!$C$2:$C$1001=$B462)*(Movements!$A$2:$A$1001&gt;$G462),Movements!$D$2:$D$1001)))</f>
        <v/>
      </c>
      <c r="J462" s="21" t="str">
        <f>IF(COUNTA($A462:$B462,$D462:$G462)=0,"",IF(OR(NOT(ISNUMBER($H462)),NOT(ISNUMBER($F462))),"n/a",$F462-$H462+$I462))</f>
        <v/>
      </c>
      <c r="K462" s="21" t="str">
        <f>IF(COUNTA($A462:$B462,$D462:$G462)=0,"",IF(OR(NOT(ISNUMBER($J462)),NOT(ISNUMBER($D462)),NOT(ISNUMBER($E462))),"n/a",IF($J462&lt;=$D462,$E462-$J462,0)))</f>
        <v/>
      </c>
      <c r="L462" s="16" t="str">
        <f>IF(COUNTA($A462:$B462,$D462:$G462)=0,"",IF(OR(NOT(ISNUMBER($J462)),NOT(ISNUMBER($D462)),NOT(ISNUMBER($E462))),"n/a",IF($J462&lt;0,"Check count",IF($J462&lt;=$D462,"Reorder",IF($J462&gt;$E462,"Over max","OK")))))</f>
        <v/>
      </c>
      <c r="M462" s="14" t="str">
        <f>IF(COUNTA($A462:$B462,$D462:$G462)=0,"",IF(OR($B462="",SUMPRODUCT(--(Parts!$A$2:$A$201=$B462))=0),"n/a",INDEX(Parts!$C$2:$C$201,SUMPRODUCT(MAX((Parts!$A$2:$A$201=$B462)*(ROW(Parts!$A$2:$A$201)-MIN(ROW(Parts!$A$2:$A$201))+1))))))</f>
        <v/>
      </c>
      <c r="N462" s="14" t="str">
        <f>IF(COUNTA($A462:$B462,$D462:$G462)=0,"",IF(AND(ISNUMBER($J462),ISNUMBER($M462)),$J462*$M462,"n/a"))</f>
        <v/>
      </c>
      <c r="O462" s="16" t="str">
        <f>IF(COUNTA($A462:$B462,$D462:$G462)=0,"",IF(OR($A462="",$B462="",SUMPRODUCT(--(Vans!$A$2:$A$51=$A462))=0,SUMPRODUCT(--(Parts!$A$2:$A$201=$B462))=0),"Check ID",IF(SUMPRODUCT(('Van Stock'!$A$2:$A$501=$A462)*('Van Stock'!$B$2:$B$501=$B462))&gt;1,"Duplicate line",IF(OR(NOT(AND(ISNUMBER(D462),N(D462)&gt;=0,N(D462)&lt;=10000,INT(N(D462))=N(D462))),NOT(AND(ISNUMBER(E462),N(E462)&gt;=0,N(E462)&lt;=10000,INT(N(E462))=N(E462))),N($D462)&gt;N($E462),NOT(AND(ISNUMBER(F462),N(F462)&gt;=0,N(F462)&lt;=100000,INT(N(F462))=N(F462))),NOT(AND(ISNUMBER(G462),N(G462)&gt;=18264,N(G462)&lt;=73050))),"Check inputs",IF(AND(ISNUMBER($J462),N($J462)&lt;0),"Check count","OK")))))</f>
        <v/>
      </c>
      <c r="P462" s="15" t="str">
        <f>IF(COUNTA($A462:$B462,$D462:$G462)=0,"",IF(OR($A462="",$B462="",NOT(AND(ISNUMBER(G462),N(G462)&gt;=18264,N(G462)&lt;=73050))),"n/a",SUMPRODUCT(((Movements!$B$2:$B$1001="Used"))*(Movements!$E$2:$E$1001=$A462)*(Movements!$C$2:$C$1001=$B462)*(Movements!$A$2:$A$1001&gt;$G462),Movements!$D$2:$D$1001)))</f>
        <v/>
      </c>
    </row>
    <row r="463" spans="1:16" x14ac:dyDescent="0.25">
      <c r="A463" s="12"/>
      <c r="B463" s="12"/>
      <c r="C463" s="18" t="str">
        <f>IF(COUNTA($A463:$B463,$D463:$G463)=0,"",IF(OR($B463="",SUMPRODUCT(--(Parts!$A$2:$A$201=$B463))=0),"n/a",INDEX(Parts!$B$2:$B$201,SUMPRODUCT(MAX((Parts!$A$2:$A$201=$B463)*(ROW(Parts!$A$2:$A$201)-MIN(ROW(Parts!$A$2:$A$201))+1))))))</f>
        <v/>
      </c>
      <c r="D463" s="19"/>
      <c r="E463" s="19"/>
      <c r="F463" s="19"/>
      <c r="G463" s="20"/>
      <c r="H463" s="15" t="str">
        <f>IF(COUNTA($A463:$B463,$D463:$G463)=0,"",IF(OR($A463="",$B463="",NOT(AND(ISNUMBER(G463),N(G463)&gt;=18264,N(G463)&lt;=73050))),"n/a",SUMPRODUCT(((Movements!$B$2:$B$1001="Used")+(Movements!$B$2:$B$1001="Transfer"))*(Movements!$E$2:$E$1001=$A463)*(Movements!$C$2:$C$1001=$B463)*(Movements!$A$2:$A$1001&gt;$G463),Movements!$D$2:$D$1001)))</f>
        <v/>
      </c>
      <c r="I463" s="15" t="str">
        <f>IF(COUNTA($A463:$B463,$D463:$G463)=0,"",IF(OR($A463="",$B463="",NOT(AND(ISNUMBER(G463),N(G463)&gt;=18264,N(G463)&lt;=73050))),"n/a",SUMPRODUCT(((Movements!$B$2:$B$1001="Restock")+(Movements!$B$2:$B$1001="Transfer"))*(Movements!$F$2:$F$1001=$A463)*(Movements!$C$2:$C$1001=$B463)*(Movements!$A$2:$A$1001&gt;$G463),Movements!$D$2:$D$1001)))</f>
        <v/>
      </c>
      <c r="J463" s="21" t="str">
        <f>IF(COUNTA($A463:$B463,$D463:$G463)=0,"",IF(OR(NOT(ISNUMBER($H463)),NOT(ISNUMBER($F463))),"n/a",$F463-$H463+$I463))</f>
        <v/>
      </c>
      <c r="K463" s="21" t="str">
        <f>IF(COUNTA($A463:$B463,$D463:$G463)=0,"",IF(OR(NOT(ISNUMBER($J463)),NOT(ISNUMBER($D463)),NOT(ISNUMBER($E463))),"n/a",IF($J463&lt;=$D463,$E463-$J463,0)))</f>
        <v/>
      </c>
      <c r="L463" s="16" t="str">
        <f>IF(COUNTA($A463:$B463,$D463:$G463)=0,"",IF(OR(NOT(ISNUMBER($J463)),NOT(ISNUMBER($D463)),NOT(ISNUMBER($E463))),"n/a",IF($J463&lt;0,"Check count",IF($J463&lt;=$D463,"Reorder",IF($J463&gt;$E463,"Over max","OK")))))</f>
        <v/>
      </c>
      <c r="M463" s="14" t="str">
        <f>IF(COUNTA($A463:$B463,$D463:$G463)=0,"",IF(OR($B463="",SUMPRODUCT(--(Parts!$A$2:$A$201=$B463))=0),"n/a",INDEX(Parts!$C$2:$C$201,SUMPRODUCT(MAX((Parts!$A$2:$A$201=$B463)*(ROW(Parts!$A$2:$A$201)-MIN(ROW(Parts!$A$2:$A$201))+1))))))</f>
        <v/>
      </c>
      <c r="N463" s="14" t="str">
        <f>IF(COUNTA($A463:$B463,$D463:$G463)=0,"",IF(AND(ISNUMBER($J463),ISNUMBER($M463)),$J463*$M463,"n/a"))</f>
        <v/>
      </c>
      <c r="O463" s="16" t="str">
        <f>IF(COUNTA($A463:$B463,$D463:$G463)=0,"",IF(OR($A463="",$B463="",SUMPRODUCT(--(Vans!$A$2:$A$51=$A463))=0,SUMPRODUCT(--(Parts!$A$2:$A$201=$B463))=0),"Check ID",IF(SUMPRODUCT(('Van Stock'!$A$2:$A$501=$A463)*('Van Stock'!$B$2:$B$501=$B463))&gt;1,"Duplicate line",IF(OR(NOT(AND(ISNUMBER(D463),N(D463)&gt;=0,N(D463)&lt;=10000,INT(N(D463))=N(D463))),NOT(AND(ISNUMBER(E463),N(E463)&gt;=0,N(E463)&lt;=10000,INT(N(E463))=N(E463))),N($D463)&gt;N($E463),NOT(AND(ISNUMBER(F463),N(F463)&gt;=0,N(F463)&lt;=100000,INT(N(F463))=N(F463))),NOT(AND(ISNUMBER(G463),N(G463)&gt;=18264,N(G463)&lt;=73050))),"Check inputs",IF(AND(ISNUMBER($J463),N($J463)&lt;0),"Check count","OK")))))</f>
        <v/>
      </c>
      <c r="P463" s="15" t="str">
        <f>IF(COUNTA($A463:$B463,$D463:$G463)=0,"",IF(OR($A463="",$B463="",NOT(AND(ISNUMBER(G463),N(G463)&gt;=18264,N(G463)&lt;=73050))),"n/a",SUMPRODUCT(((Movements!$B$2:$B$1001="Used"))*(Movements!$E$2:$E$1001=$A463)*(Movements!$C$2:$C$1001=$B463)*(Movements!$A$2:$A$1001&gt;$G463),Movements!$D$2:$D$1001)))</f>
        <v/>
      </c>
    </row>
    <row r="464" spans="1:16" x14ac:dyDescent="0.25">
      <c r="A464" s="12"/>
      <c r="B464" s="12"/>
      <c r="C464" s="18" t="str">
        <f>IF(COUNTA($A464:$B464,$D464:$G464)=0,"",IF(OR($B464="",SUMPRODUCT(--(Parts!$A$2:$A$201=$B464))=0),"n/a",INDEX(Parts!$B$2:$B$201,SUMPRODUCT(MAX((Parts!$A$2:$A$201=$B464)*(ROW(Parts!$A$2:$A$201)-MIN(ROW(Parts!$A$2:$A$201))+1))))))</f>
        <v/>
      </c>
      <c r="D464" s="19"/>
      <c r="E464" s="19"/>
      <c r="F464" s="19"/>
      <c r="G464" s="20"/>
      <c r="H464" s="15" t="str">
        <f>IF(COUNTA($A464:$B464,$D464:$G464)=0,"",IF(OR($A464="",$B464="",NOT(AND(ISNUMBER(G464),N(G464)&gt;=18264,N(G464)&lt;=73050))),"n/a",SUMPRODUCT(((Movements!$B$2:$B$1001="Used")+(Movements!$B$2:$B$1001="Transfer"))*(Movements!$E$2:$E$1001=$A464)*(Movements!$C$2:$C$1001=$B464)*(Movements!$A$2:$A$1001&gt;$G464),Movements!$D$2:$D$1001)))</f>
        <v/>
      </c>
      <c r="I464" s="15" t="str">
        <f>IF(COUNTA($A464:$B464,$D464:$G464)=0,"",IF(OR($A464="",$B464="",NOT(AND(ISNUMBER(G464),N(G464)&gt;=18264,N(G464)&lt;=73050))),"n/a",SUMPRODUCT(((Movements!$B$2:$B$1001="Restock")+(Movements!$B$2:$B$1001="Transfer"))*(Movements!$F$2:$F$1001=$A464)*(Movements!$C$2:$C$1001=$B464)*(Movements!$A$2:$A$1001&gt;$G464),Movements!$D$2:$D$1001)))</f>
        <v/>
      </c>
      <c r="J464" s="21" t="str">
        <f>IF(COUNTA($A464:$B464,$D464:$G464)=0,"",IF(OR(NOT(ISNUMBER($H464)),NOT(ISNUMBER($F464))),"n/a",$F464-$H464+$I464))</f>
        <v/>
      </c>
      <c r="K464" s="21" t="str">
        <f>IF(COUNTA($A464:$B464,$D464:$G464)=0,"",IF(OR(NOT(ISNUMBER($J464)),NOT(ISNUMBER($D464)),NOT(ISNUMBER($E464))),"n/a",IF($J464&lt;=$D464,$E464-$J464,0)))</f>
        <v/>
      </c>
      <c r="L464" s="16" t="str">
        <f>IF(COUNTA($A464:$B464,$D464:$G464)=0,"",IF(OR(NOT(ISNUMBER($J464)),NOT(ISNUMBER($D464)),NOT(ISNUMBER($E464))),"n/a",IF($J464&lt;0,"Check count",IF($J464&lt;=$D464,"Reorder",IF($J464&gt;$E464,"Over max","OK")))))</f>
        <v/>
      </c>
      <c r="M464" s="14" t="str">
        <f>IF(COUNTA($A464:$B464,$D464:$G464)=0,"",IF(OR($B464="",SUMPRODUCT(--(Parts!$A$2:$A$201=$B464))=0),"n/a",INDEX(Parts!$C$2:$C$201,SUMPRODUCT(MAX((Parts!$A$2:$A$201=$B464)*(ROW(Parts!$A$2:$A$201)-MIN(ROW(Parts!$A$2:$A$201))+1))))))</f>
        <v/>
      </c>
      <c r="N464" s="14" t="str">
        <f>IF(COUNTA($A464:$B464,$D464:$G464)=0,"",IF(AND(ISNUMBER($J464),ISNUMBER($M464)),$J464*$M464,"n/a"))</f>
        <v/>
      </c>
      <c r="O464" s="16" t="str">
        <f>IF(COUNTA($A464:$B464,$D464:$G464)=0,"",IF(OR($A464="",$B464="",SUMPRODUCT(--(Vans!$A$2:$A$51=$A464))=0,SUMPRODUCT(--(Parts!$A$2:$A$201=$B464))=0),"Check ID",IF(SUMPRODUCT(('Van Stock'!$A$2:$A$501=$A464)*('Van Stock'!$B$2:$B$501=$B464))&gt;1,"Duplicate line",IF(OR(NOT(AND(ISNUMBER(D464),N(D464)&gt;=0,N(D464)&lt;=10000,INT(N(D464))=N(D464))),NOT(AND(ISNUMBER(E464),N(E464)&gt;=0,N(E464)&lt;=10000,INT(N(E464))=N(E464))),N($D464)&gt;N($E464),NOT(AND(ISNUMBER(F464),N(F464)&gt;=0,N(F464)&lt;=100000,INT(N(F464))=N(F464))),NOT(AND(ISNUMBER(G464),N(G464)&gt;=18264,N(G464)&lt;=73050))),"Check inputs",IF(AND(ISNUMBER($J464),N($J464)&lt;0),"Check count","OK")))))</f>
        <v/>
      </c>
      <c r="P464" s="15" t="str">
        <f>IF(COUNTA($A464:$B464,$D464:$G464)=0,"",IF(OR($A464="",$B464="",NOT(AND(ISNUMBER(G464),N(G464)&gt;=18264,N(G464)&lt;=73050))),"n/a",SUMPRODUCT(((Movements!$B$2:$B$1001="Used"))*(Movements!$E$2:$E$1001=$A464)*(Movements!$C$2:$C$1001=$B464)*(Movements!$A$2:$A$1001&gt;$G464),Movements!$D$2:$D$1001)))</f>
        <v/>
      </c>
    </row>
    <row r="465" spans="1:16" x14ac:dyDescent="0.25">
      <c r="A465" s="12"/>
      <c r="B465" s="12"/>
      <c r="C465" s="18" t="str">
        <f>IF(COUNTA($A465:$B465,$D465:$G465)=0,"",IF(OR($B465="",SUMPRODUCT(--(Parts!$A$2:$A$201=$B465))=0),"n/a",INDEX(Parts!$B$2:$B$201,SUMPRODUCT(MAX((Parts!$A$2:$A$201=$B465)*(ROW(Parts!$A$2:$A$201)-MIN(ROW(Parts!$A$2:$A$201))+1))))))</f>
        <v/>
      </c>
      <c r="D465" s="19"/>
      <c r="E465" s="19"/>
      <c r="F465" s="19"/>
      <c r="G465" s="20"/>
      <c r="H465" s="15" t="str">
        <f>IF(COUNTA($A465:$B465,$D465:$G465)=0,"",IF(OR($A465="",$B465="",NOT(AND(ISNUMBER(G465),N(G465)&gt;=18264,N(G465)&lt;=73050))),"n/a",SUMPRODUCT(((Movements!$B$2:$B$1001="Used")+(Movements!$B$2:$B$1001="Transfer"))*(Movements!$E$2:$E$1001=$A465)*(Movements!$C$2:$C$1001=$B465)*(Movements!$A$2:$A$1001&gt;$G465),Movements!$D$2:$D$1001)))</f>
        <v/>
      </c>
      <c r="I465" s="15" t="str">
        <f>IF(COUNTA($A465:$B465,$D465:$G465)=0,"",IF(OR($A465="",$B465="",NOT(AND(ISNUMBER(G465),N(G465)&gt;=18264,N(G465)&lt;=73050))),"n/a",SUMPRODUCT(((Movements!$B$2:$B$1001="Restock")+(Movements!$B$2:$B$1001="Transfer"))*(Movements!$F$2:$F$1001=$A465)*(Movements!$C$2:$C$1001=$B465)*(Movements!$A$2:$A$1001&gt;$G465),Movements!$D$2:$D$1001)))</f>
        <v/>
      </c>
      <c r="J465" s="21" t="str">
        <f>IF(COUNTA($A465:$B465,$D465:$G465)=0,"",IF(OR(NOT(ISNUMBER($H465)),NOT(ISNUMBER($F465))),"n/a",$F465-$H465+$I465))</f>
        <v/>
      </c>
      <c r="K465" s="21" t="str">
        <f>IF(COUNTA($A465:$B465,$D465:$G465)=0,"",IF(OR(NOT(ISNUMBER($J465)),NOT(ISNUMBER($D465)),NOT(ISNUMBER($E465))),"n/a",IF($J465&lt;=$D465,$E465-$J465,0)))</f>
        <v/>
      </c>
      <c r="L465" s="16" t="str">
        <f>IF(COUNTA($A465:$B465,$D465:$G465)=0,"",IF(OR(NOT(ISNUMBER($J465)),NOT(ISNUMBER($D465)),NOT(ISNUMBER($E465))),"n/a",IF($J465&lt;0,"Check count",IF($J465&lt;=$D465,"Reorder",IF($J465&gt;$E465,"Over max","OK")))))</f>
        <v/>
      </c>
      <c r="M465" s="14" t="str">
        <f>IF(COUNTA($A465:$B465,$D465:$G465)=0,"",IF(OR($B465="",SUMPRODUCT(--(Parts!$A$2:$A$201=$B465))=0),"n/a",INDEX(Parts!$C$2:$C$201,SUMPRODUCT(MAX((Parts!$A$2:$A$201=$B465)*(ROW(Parts!$A$2:$A$201)-MIN(ROW(Parts!$A$2:$A$201))+1))))))</f>
        <v/>
      </c>
      <c r="N465" s="14" t="str">
        <f>IF(COUNTA($A465:$B465,$D465:$G465)=0,"",IF(AND(ISNUMBER($J465),ISNUMBER($M465)),$J465*$M465,"n/a"))</f>
        <v/>
      </c>
      <c r="O465" s="16" t="str">
        <f>IF(COUNTA($A465:$B465,$D465:$G465)=0,"",IF(OR($A465="",$B465="",SUMPRODUCT(--(Vans!$A$2:$A$51=$A465))=0,SUMPRODUCT(--(Parts!$A$2:$A$201=$B465))=0),"Check ID",IF(SUMPRODUCT(('Van Stock'!$A$2:$A$501=$A465)*('Van Stock'!$B$2:$B$501=$B465))&gt;1,"Duplicate line",IF(OR(NOT(AND(ISNUMBER(D465),N(D465)&gt;=0,N(D465)&lt;=10000,INT(N(D465))=N(D465))),NOT(AND(ISNUMBER(E465),N(E465)&gt;=0,N(E465)&lt;=10000,INT(N(E465))=N(E465))),N($D465)&gt;N($E465),NOT(AND(ISNUMBER(F465),N(F465)&gt;=0,N(F465)&lt;=100000,INT(N(F465))=N(F465))),NOT(AND(ISNUMBER(G465),N(G465)&gt;=18264,N(G465)&lt;=73050))),"Check inputs",IF(AND(ISNUMBER($J465),N($J465)&lt;0),"Check count","OK")))))</f>
        <v/>
      </c>
      <c r="P465" s="15" t="str">
        <f>IF(COUNTA($A465:$B465,$D465:$G465)=0,"",IF(OR($A465="",$B465="",NOT(AND(ISNUMBER(G465),N(G465)&gt;=18264,N(G465)&lt;=73050))),"n/a",SUMPRODUCT(((Movements!$B$2:$B$1001="Used"))*(Movements!$E$2:$E$1001=$A465)*(Movements!$C$2:$C$1001=$B465)*(Movements!$A$2:$A$1001&gt;$G465),Movements!$D$2:$D$1001)))</f>
        <v/>
      </c>
    </row>
    <row r="466" spans="1:16" x14ac:dyDescent="0.25">
      <c r="A466" s="12"/>
      <c r="B466" s="12"/>
      <c r="C466" s="18" t="str">
        <f>IF(COUNTA($A466:$B466,$D466:$G466)=0,"",IF(OR($B466="",SUMPRODUCT(--(Parts!$A$2:$A$201=$B466))=0),"n/a",INDEX(Parts!$B$2:$B$201,SUMPRODUCT(MAX((Parts!$A$2:$A$201=$B466)*(ROW(Parts!$A$2:$A$201)-MIN(ROW(Parts!$A$2:$A$201))+1))))))</f>
        <v/>
      </c>
      <c r="D466" s="19"/>
      <c r="E466" s="19"/>
      <c r="F466" s="19"/>
      <c r="G466" s="20"/>
      <c r="H466" s="15" t="str">
        <f>IF(COUNTA($A466:$B466,$D466:$G466)=0,"",IF(OR($A466="",$B466="",NOT(AND(ISNUMBER(G466),N(G466)&gt;=18264,N(G466)&lt;=73050))),"n/a",SUMPRODUCT(((Movements!$B$2:$B$1001="Used")+(Movements!$B$2:$B$1001="Transfer"))*(Movements!$E$2:$E$1001=$A466)*(Movements!$C$2:$C$1001=$B466)*(Movements!$A$2:$A$1001&gt;$G466),Movements!$D$2:$D$1001)))</f>
        <v/>
      </c>
      <c r="I466" s="15" t="str">
        <f>IF(COUNTA($A466:$B466,$D466:$G466)=0,"",IF(OR($A466="",$B466="",NOT(AND(ISNUMBER(G466),N(G466)&gt;=18264,N(G466)&lt;=73050))),"n/a",SUMPRODUCT(((Movements!$B$2:$B$1001="Restock")+(Movements!$B$2:$B$1001="Transfer"))*(Movements!$F$2:$F$1001=$A466)*(Movements!$C$2:$C$1001=$B466)*(Movements!$A$2:$A$1001&gt;$G466),Movements!$D$2:$D$1001)))</f>
        <v/>
      </c>
      <c r="J466" s="21" t="str">
        <f>IF(COUNTA($A466:$B466,$D466:$G466)=0,"",IF(OR(NOT(ISNUMBER($H466)),NOT(ISNUMBER($F466))),"n/a",$F466-$H466+$I466))</f>
        <v/>
      </c>
      <c r="K466" s="21" t="str">
        <f>IF(COUNTA($A466:$B466,$D466:$G466)=0,"",IF(OR(NOT(ISNUMBER($J466)),NOT(ISNUMBER($D466)),NOT(ISNUMBER($E466))),"n/a",IF($J466&lt;=$D466,$E466-$J466,0)))</f>
        <v/>
      </c>
      <c r="L466" s="16" t="str">
        <f>IF(COUNTA($A466:$B466,$D466:$G466)=0,"",IF(OR(NOT(ISNUMBER($J466)),NOT(ISNUMBER($D466)),NOT(ISNUMBER($E466))),"n/a",IF($J466&lt;0,"Check count",IF($J466&lt;=$D466,"Reorder",IF($J466&gt;$E466,"Over max","OK")))))</f>
        <v/>
      </c>
      <c r="M466" s="14" t="str">
        <f>IF(COUNTA($A466:$B466,$D466:$G466)=0,"",IF(OR($B466="",SUMPRODUCT(--(Parts!$A$2:$A$201=$B466))=0),"n/a",INDEX(Parts!$C$2:$C$201,SUMPRODUCT(MAX((Parts!$A$2:$A$201=$B466)*(ROW(Parts!$A$2:$A$201)-MIN(ROW(Parts!$A$2:$A$201))+1))))))</f>
        <v/>
      </c>
      <c r="N466" s="14" t="str">
        <f>IF(COUNTA($A466:$B466,$D466:$G466)=0,"",IF(AND(ISNUMBER($J466),ISNUMBER($M466)),$J466*$M466,"n/a"))</f>
        <v/>
      </c>
      <c r="O466" s="16" t="str">
        <f>IF(COUNTA($A466:$B466,$D466:$G466)=0,"",IF(OR($A466="",$B466="",SUMPRODUCT(--(Vans!$A$2:$A$51=$A466))=0,SUMPRODUCT(--(Parts!$A$2:$A$201=$B466))=0),"Check ID",IF(SUMPRODUCT(('Van Stock'!$A$2:$A$501=$A466)*('Van Stock'!$B$2:$B$501=$B466))&gt;1,"Duplicate line",IF(OR(NOT(AND(ISNUMBER(D466),N(D466)&gt;=0,N(D466)&lt;=10000,INT(N(D466))=N(D466))),NOT(AND(ISNUMBER(E466),N(E466)&gt;=0,N(E466)&lt;=10000,INT(N(E466))=N(E466))),N($D466)&gt;N($E466),NOT(AND(ISNUMBER(F466),N(F466)&gt;=0,N(F466)&lt;=100000,INT(N(F466))=N(F466))),NOT(AND(ISNUMBER(G466),N(G466)&gt;=18264,N(G466)&lt;=73050))),"Check inputs",IF(AND(ISNUMBER($J466),N($J466)&lt;0),"Check count","OK")))))</f>
        <v/>
      </c>
      <c r="P466" s="15" t="str">
        <f>IF(COUNTA($A466:$B466,$D466:$G466)=0,"",IF(OR($A466="",$B466="",NOT(AND(ISNUMBER(G466),N(G466)&gt;=18264,N(G466)&lt;=73050))),"n/a",SUMPRODUCT(((Movements!$B$2:$B$1001="Used"))*(Movements!$E$2:$E$1001=$A466)*(Movements!$C$2:$C$1001=$B466)*(Movements!$A$2:$A$1001&gt;$G466),Movements!$D$2:$D$1001)))</f>
        <v/>
      </c>
    </row>
    <row r="467" spans="1:16" x14ac:dyDescent="0.25">
      <c r="A467" s="12"/>
      <c r="B467" s="12"/>
      <c r="C467" s="18" t="str">
        <f>IF(COUNTA($A467:$B467,$D467:$G467)=0,"",IF(OR($B467="",SUMPRODUCT(--(Parts!$A$2:$A$201=$B467))=0),"n/a",INDEX(Parts!$B$2:$B$201,SUMPRODUCT(MAX((Parts!$A$2:$A$201=$B467)*(ROW(Parts!$A$2:$A$201)-MIN(ROW(Parts!$A$2:$A$201))+1))))))</f>
        <v/>
      </c>
      <c r="D467" s="19"/>
      <c r="E467" s="19"/>
      <c r="F467" s="19"/>
      <c r="G467" s="20"/>
      <c r="H467" s="15" t="str">
        <f>IF(COUNTA($A467:$B467,$D467:$G467)=0,"",IF(OR($A467="",$B467="",NOT(AND(ISNUMBER(G467),N(G467)&gt;=18264,N(G467)&lt;=73050))),"n/a",SUMPRODUCT(((Movements!$B$2:$B$1001="Used")+(Movements!$B$2:$B$1001="Transfer"))*(Movements!$E$2:$E$1001=$A467)*(Movements!$C$2:$C$1001=$B467)*(Movements!$A$2:$A$1001&gt;$G467),Movements!$D$2:$D$1001)))</f>
        <v/>
      </c>
      <c r="I467" s="15" t="str">
        <f>IF(COUNTA($A467:$B467,$D467:$G467)=0,"",IF(OR($A467="",$B467="",NOT(AND(ISNUMBER(G467),N(G467)&gt;=18264,N(G467)&lt;=73050))),"n/a",SUMPRODUCT(((Movements!$B$2:$B$1001="Restock")+(Movements!$B$2:$B$1001="Transfer"))*(Movements!$F$2:$F$1001=$A467)*(Movements!$C$2:$C$1001=$B467)*(Movements!$A$2:$A$1001&gt;$G467),Movements!$D$2:$D$1001)))</f>
        <v/>
      </c>
      <c r="J467" s="21" t="str">
        <f>IF(COUNTA($A467:$B467,$D467:$G467)=0,"",IF(OR(NOT(ISNUMBER($H467)),NOT(ISNUMBER($F467))),"n/a",$F467-$H467+$I467))</f>
        <v/>
      </c>
      <c r="K467" s="21" t="str">
        <f>IF(COUNTA($A467:$B467,$D467:$G467)=0,"",IF(OR(NOT(ISNUMBER($J467)),NOT(ISNUMBER($D467)),NOT(ISNUMBER($E467))),"n/a",IF($J467&lt;=$D467,$E467-$J467,0)))</f>
        <v/>
      </c>
      <c r="L467" s="16" t="str">
        <f>IF(COUNTA($A467:$B467,$D467:$G467)=0,"",IF(OR(NOT(ISNUMBER($J467)),NOT(ISNUMBER($D467)),NOT(ISNUMBER($E467))),"n/a",IF($J467&lt;0,"Check count",IF($J467&lt;=$D467,"Reorder",IF($J467&gt;$E467,"Over max","OK")))))</f>
        <v/>
      </c>
      <c r="M467" s="14" t="str">
        <f>IF(COUNTA($A467:$B467,$D467:$G467)=0,"",IF(OR($B467="",SUMPRODUCT(--(Parts!$A$2:$A$201=$B467))=0),"n/a",INDEX(Parts!$C$2:$C$201,SUMPRODUCT(MAX((Parts!$A$2:$A$201=$B467)*(ROW(Parts!$A$2:$A$201)-MIN(ROW(Parts!$A$2:$A$201))+1))))))</f>
        <v/>
      </c>
      <c r="N467" s="14" t="str">
        <f>IF(COUNTA($A467:$B467,$D467:$G467)=0,"",IF(AND(ISNUMBER($J467),ISNUMBER($M467)),$J467*$M467,"n/a"))</f>
        <v/>
      </c>
      <c r="O467" s="16" t="str">
        <f>IF(COUNTA($A467:$B467,$D467:$G467)=0,"",IF(OR($A467="",$B467="",SUMPRODUCT(--(Vans!$A$2:$A$51=$A467))=0,SUMPRODUCT(--(Parts!$A$2:$A$201=$B467))=0),"Check ID",IF(SUMPRODUCT(('Van Stock'!$A$2:$A$501=$A467)*('Van Stock'!$B$2:$B$501=$B467))&gt;1,"Duplicate line",IF(OR(NOT(AND(ISNUMBER(D467),N(D467)&gt;=0,N(D467)&lt;=10000,INT(N(D467))=N(D467))),NOT(AND(ISNUMBER(E467),N(E467)&gt;=0,N(E467)&lt;=10000,INT(N(E467))=N(E467))),N($D467)&gt;N($E467),NOT(AND(ISNUMBER(F467),N(F467)&gt;=0,N(F467)&lt;=100000,INT(N(F467))=N(F467))),NOT(AND(ISNUMBER(G467),N(G467)&gt;=18264,N(G467)&lt;=73050))),"Check inputs",IF(AND(ISNUMBER($J467),N($J467)&lt;0),"Check count","OK")))))</f>
        <v/>
      </c>
      <c r="P467" s="15" t="str">
        <f>IF(COUNTA($A467:$B467,$D467:$G467)=0,"",IF(OR($A467="",$B467="",NOT(AND(ISNUMBER(G467),N(G467)&gt;=18264,N(G467)&lt;=73050))),"n/a",SUMPRODUCT(((Movements!$B$2:$B$1001="Used"))*(Movements!$E$2:$E$1001=$A467)*(Movements!$C$2:$C$1001=$B467)*(Movements!$A$2:$A$1001&gt;$G467),Movements!$D$2:$D$1001)))</f>
        <v/>
      </c>
    </row>
    <row r="468" spans="1:16" x14ac:dyDescent="0.25">
      <c r="A468" s="12"/>
      <c r="B468" s="12"/>
      <c r="C468" s="18" t="str">
        <f>IF(COUNTA($A468:$B468,$D468:$G468)=0,"",IF(OR($B468="",SUMPRODUCT(--(Parts!$A$2:$A$201=$B468))=0),"n/a",INDEX(Parts!$B$2:$B$201,SUMPRODUCT(MAX((Parts!$A$2:$A$201=$B468)*(ROW(Parts!$A$2:$A$201)-MIN(ROW(Parts!$A$2:$A$201))+1))))))</f>
        <v/>
      </c>
      <c r="D468" s="19"/>
      <c r="E468" s="19"/>
      <c r="F468" s="19"/>
      <c r="G468" s="20"/>
      <c r="H468" s="15" t="str">
        <f>IF(COUNTA($A468:$B468,$D468:$G468)=0,"",IF(OR($A468="",$B468="",NOT(AND(ISNUMBER(G468),N(G468)&gt;=18264,N(G468)&lt;=73050))),"n/a",SUMPRODUCT(((Movements!$B$2:$B$1001="Used")+(Movements!$B$2:$B$1001="Transfer"))*(Movements!$E$2:$E$1001=$A468)*(Movements!$C$2:$C$1001=$B468)*(Movements!$A$2:$A$1001&gt;$G468),Movements!$D$2:$D$1001)))</f>
        <v/>
      </c>
      <c r="I468" s="15" t="str">
        <f>IF(COUNTA($A468:$B468,$D468:$G468)=0,"",IF(OR($A468="",$B468="",NOT(AND(ISNUMBER(G468),N(G468)&gt;=18264,N(G468)&lt;=73050))),"n/a",SUMPRODUCT(((Movements!$B$2:$B$1001="Restock")+(Movements!$B$2:$B$1001="Transfer"))*(Movements!$F$2:$F$1001=$A468)*(Movements!$C$2:$C$1001=$B468)*(Movements!$A$2:$A$1001&gt;$G468),Movements!$D$2:$D$1001)))</f>
        <v/>
      </c>
      <c r="J468" s="21" t="str">
        <f>IF(COUNTA($A468:$B468,$D468:$G468)=0,"",IF(OR(NOT(ISNUMBER($H468)),NOT(ISNUMBER($F468))),"n/a",$F468-$H468+$I468))</f>
        <v/>
      </c>
      <c r="K468" s="21" t="str">
        <f>IF(COUNTA($A468:$B468,$D468:$G468)=0,"",IF(OR(NOT(ISNUMBER($J468)),NOT(ISNUMBER($D468)),NOT(ISNUMBER($E468))),"n/a",IF($J468&lt;=$D468,$E468-$J468,0)))</f>
        <v/>
      </c>
      <c r="L468" s="16" t="str">
        <f>IF(COUNTA($A468:$B468,$D468:$G468)=0,"",IF(OR(NOT(ISNUMBER($J468)),NOT(ISNUMBER($D468)),NOT(ISNUMBER($E468))),"n/a",IF($J468&lt;0,"Check count",IF($J468&lt;=$D468,"Reorder",IF($J468&gt;$E468,"Over max","OK")))))</f>
        <v/>
      </c>
      <c r="M468" s="14" t="str">
        <f>IF(COUNTA($A468:$B468,$D468:$G468)=0,"",IF(OR($B468="",SUMPRODUCT(--(Parts!$A$2:$A$201=$B468))=0),"n/a",INDEX(Parts!$C$2:$C$201,SUMPRODUCT(MAX((Parts!$A$2:$A$201=$B468)*(ROW(Parts!$A$2:$A$201)-MIN(ROW(Parts!$A$2:$A$201))+1))))))</f>
        <v/>
      </c>
      <c r="N468" s="14" t="str">
        <f>IF(COUNTA($A468:$B468,$D468:$G468)=0,"",IF(AND(ISNUMBER($J468),ISNUMBER($M468)),$J468*$M468,"n/a"))</f>
        <v/>
      </c>
      <c r="O468" s="16" t="str">
        <f>IF(COUNTA($A468:$B468,$D468:$G468)=0,"",IF(OR($A468="",$B468="",SUMPRODUCT(--(Vans!$A$2:$A$51=$A468))=0,SUMPRODUCT(--(Parts!$A$2:$A$201=$B468))=0),"Check ID",IF(SUMPRODUCT(('Van Stock'!$A$2:$A$501=$A468)*('Van Stock'!$B$2:$B$501=$B468))&gt;1,"Duplicate line",IF(OR(NOT(AND(ISNUMBER(D468),N(D468)&gt;=0,N(D468)&lt;=10000,INT(N(D468))=N(D468))),NOT(AND(ISNUMBER(E468),N(E468)&gt;=0,N(E468)&lt;=10000,INT(N(E468))=N(E468))),N($D468)&gt;N($E468),NOT(AND(ISNUMBER(F468),N(F468)&gt;=0,N(F468)&lt;=100000,INT(N(F468))=N(F468))),NOT(AND(ISNUMBER(G468),N(G468)&gt;=18264,N(G468)&lt;=73050))),"Check inputs",IF(AND(ISNUMBER($J468),N($J468)&lt;0),"Check count","OK")))))</f>
        <v/>
      </c>
      <c r="P468" s="15" t="str">
        <f>IF(COUNTA($A468:$B468,$D468:$G468)=0,"",IF(OR($A468="",$B468="",NOT(AND(ISNUMBER(G468),N(G468)&gt;=18264,N(G468)&lt;=73050))),"n/a",SUMPRODUCT(((Movements!$B$2:$B$1001="Used"))*(Movements!$E$2:$E$1001=$A468)*(Movements!$C$2:$C$1001=$B468)*(Movements!$A$2:$A$1001&gt;$G468),Movements!$D$2:$D$1001)))</f>
        <v/>
      </c>
    </row>
    <row r="469" spans="1:16" x14ac:dyDescent="0.25">
      <c r="A469" s="12"/>
      <c r="B469" s="12"/>
      <c r="C469" s="18" t="str">
        <f>IF(COUNTA($A469:$B469,$D469:$G469)=0,"",IF(OR($B469="",SUMPRODUCT(--(Parts!$A$2:$A$201=$B469))=0),"n/a",INDEX(Parts!$B$2:$B$201,SUMPRODUCT(MAX((Parts!$A$2:$A$201=$B469)*(ROW(Parts!$A$2:$A$201)-MIN(ROW(Parts!$A$2:$A$201))+1))))))</f>
        <v/>
      </c>
      <c r="D469" s="19"/>
      <c r="E469" s="19"/>
      <c r="F469" s="19"/>
      <c r="G469" s="20"/>
      <c r="H469" s="15" t="str">
        <f>IF(COUNTA($A469:$B469,$D469:$G469)=0,"",IF(OR($A469="",$B469="",NOT(AND(ISNUMBER(G469),N(G469)&gt;=18264,N(G469)&lt;=73050))),"n/a",SUMPRODUCT(((Movements!$B$2:$B$1001="Used")+(Movements!$B$2:$B$1001="Transfer"))*(Movements!$E$2:$E$1001=$A469)*(Movements!$C$2:$C$1001=$B469)*(Movements!$A$2:$A$1001&gt;$G469),Movements!$D$2:$D$1001)))</f>
        <v/>
      </c>
      <c r="I469" s="15" t="str">
        <f>IF(COUNTA($A469:$B469,$D469:$G469)=0,"",IF(OR($A469="",$B469="",NOT(AND(ISNUMBER(G469),N(G469)&gt;=18264,N(G469)&lt;=73050))),"n/a",SUMPRODUCT(((Movements!$B$2:$B$1001="Restock")+(Movements!$B$2:$B$1001="Transfer"))*(Movements!$F$2:$F$1001=$A469)*(Movements!$C$2:$C$1001=$B469)*(Movements!$A$2:$A$1001&gt;$G469),Movements!$D$2:$D$1001)))</f>
        <v/>
      </c>
      <c r="J469" s="21" t="str">
        <f>IF(COUNTA($A469:$B469,$D469:$G469)=0,"",IF(OR(NOT(ISNUMBER($H469)),NOT(ISNUMBER($F469))),"n/a",$F469-$H469+$I469))</f>
        <v/>
      </c>
      <c r="K469" s="21" t="str">
        <f>IF(COUNTA($A469:$B469,$D469:$G469)=0,"",IF(OR(NOT(ISNUMBER($J469)),NOT(ISNUMBER($D469)),NOT(ISNUMBER($E469))),"n/a",IF($J469&lt;=$D469,$E469-$J469,0)))</f>
        <v/>
      </c>
      <c r="L469" s="16" t="str">
        <f>IF(COUNTA($A469:$B469,$D469:$G469)=0,"",IF(OR(NOT(ISNUMBER($J469)),NOT(ISNUMBER($D469)),NOT(ISNUMBER($E469))),"n/a",IF($J469&lt;0,"Check count",IF($J469&lt;=$D469,"Reorder",IF($J469&gt;$E469,"Over max","OK")))))</f>
        <v/>
      </c>
      <c r="M469" s="14" t="str">
        <f>IF(COUNTA($A469:$B469,$D469:$G469)=0,"",IF(OR($B469="",SUMPRODUCT(--(Parts!$A$2:$A$201=$B469))=0),"n/a",INDEX(Parts!$C$2:$C$201,SUMPRODUCT(MAX((Parts!$A$2:$A$201=$B469)*(ROW(Parts!$A$2:$A$201)-MIN(ROW(Parts!$A$2:$A$201))+1))))))</f>
        <v/>
      </c>
      <c r="N469" s="14" t="str">
        <f>IF(COUNTA($A469:$B469,$D469:$G469)=0,"",IF(AND(ISNUMBER($J469),ISNUMBER($M469)),$J469*$M469,"n/a"))</f>
        <v/>
      </c>
      <c r="O469" s="16" t="str">
        <f>IF(COUNTA($A469:$B469,$D469:$G469)=0,"",IF(OR($A469="",$B469="",SUMPRODUCT(--(Vans!$A$2:$A$51=$A469))=0,SUMPRODUCT(--(Parts!$A$2:$A$201=$B469))=0),"Check ID",IF(SUMPRODUCT(('Van Stock'!$A$2:$A$501=$A469)*('Van Stock'!$B$2:$B$501=$B469))&gt;1,"Duplicate line",IF(OR(NOT(AND(ISNUMBER(D469),N(D469)&gt;=0,N(D469)&lt;=10000,INT(N(D469))=N(D469))),NOT(AND(ISNUMBER(E469),N(E469)&gt;=0,N(E469)&lt;=10000,INT(N(E469))=N(E469))),N($D469)&gt;N($E469),NOT(AND(ISNUMBER(F469),N(F469)&gt;=0,N(F469)&lt;=100000,INT(N(F469))=N(F469))),NOT(AND(ISNUMBER(G469),N(G469)&gt;=18264,N(G469)&lt;=73050))),"Check inputs",IF(AND(ISNUMBER($J469),N($J469)&lt;0),"Check count","OK")))))</f>
        <v/>
      </c>
      <c r="P469" s="15" t="str">
        <f>IF(COUNTA($A469:$B469,$D469:$G469)=0,"",IF(OR($A469="",$B469="",NOT(AND(ISNUMBER(G469),N(G469)&gt;=18264,N(G469)&lt;=73050))),"n/a",SUMPRODUCT(((Movements!$B$2:$B$1001="Used"))*(Movements!$E$2:$E$1001=$A469)*(Movements!$C$2:$C$1001=$B469)*(Movements!$A$2:$A$1001&gt;$G469),Movements!$D$2:$D$1001)))</f>
        <v/>
      </c>
    </row>
    <row r="470" spans="1:16" x14ac:dyDescent="0.25">
      <c r="A470" s="12"/>
      <c r="B470" s="12"/>
      <c r="C470" s="18" t="str">
        <f>IF(COUNTA($A470:$B470,$D470:$G470)=0,"",IF(OR($B470="",SUMPRODUCT(--(Parts!$A$2:$A$201=$B470))=0),"n/a",INDEX(Parts!$B$2:$B$201,SUMPRODUCT(MAX((Parts!$A$2:$A$201=$B470)*(ROW(Parts!$A$2:$A$201)-MIN(ROW(Parts!$A$2:$A$201))+1))))))</f>
        <v/>
      </c>
      <c r="D470" s="19"/>
      <c r="E470" s="19"/>
      <c r="F470" s="19"/>
      <c r="G470" s="20"/>
      <c r="H470" s="15" t="str">
        <f>IF(COUNTA($A470:$B470,$D470:$G470)=0,"",IF(OR($A470="",$B470="",NOT(AND(ISNUMBER(G470),N(G470)&gt;=18264,N(G470)&lt;=73050))),"n/a",SUMPRODUCT(((Movements!$B$2:$B$1001="Used")+(Movements!$B$2:$B$1001="Transfer"))*(Movements!$E$2:$E$1001=$A470)*(Movements!$C$2:$C$1001=$B470)*(Movements!$A$2:$A$1001&gt;$G470),Movements!$D$2:$D$1001)))</f>
        <v/>
      </c>
      <c r="I470" s="15" t="str">
        <f>IF(COUNTA($A470:$B470,$D470:$G470)=0,"",IF(OR($A470="",$B470="",NOT(AND(ISNUMBER(G470),N(G470)&gt;=18264,N(G470)&lt;=73050))),"n/a",SUMPRODUCT(((Movements!$B$2:$B$1001="Restock")+(Movements!$B$2:$B$1001="Transfer"))*(Movements!$F$2:$F$1001=$A470)*(Movements!$C$2:$C$1001=$B470)*(Movements!$A$2:$A$1001&gt;$G470),Movements!$D$2:$D$1001)))</f>
        <v/>
      </c>
      <c r="J470" s="21" t="str">
        <f>IF(COUNTA($A470:$B470,$D470:$G470)=0,"",IF(OR(NOT(ISNUMBER($H470)),NOT(ISNUMBER($F470))),"n/a",$F470-$H470+$I470))</f>
        <v/>
      </c>
      <c r="K470" s="21" t="str">
        <f>IF(COUNTA($A470:$B470,$D470:$G470)=0,"",IF(OR(NOT(ISNUMBER($J470)),NOT(ISNUMBER($D470)),NOT(ISNUMBER($E470))),"n/a",IF($J470&lt;=$D470,$E470-$J470,0)))</f>
        <v/>
      </c>
      <c r="L470" s="16" t="str">
        <f>IF(COUNTA($A470:$B470,$D470:$G470)=0,"",IF(OR(NOT(ISNUMBER($J470)),NOT(ISNUMBER($D470)),NOT(ISNUMBER($E470))),"n/a",IF($J470&lt;0,"Check count",IF($J470&lt;=$D470,"Reorder",IF($J470&gt;$E470,"Over max","OK")))))</f>
        <v/>
      </c>
      <c r="M470" s="14" t="str">
        <f>IF(COUNTA($A470:$B470,$D470:$G470)=0,"",IF(OR($B470="",SUMPRODUCT(--(Parts!$A$2:$A$201=$B470))=0),"n/a",INDEX(Parts!$C$2:$C$201,SUMPRODUCT(MAX((Parts!$A$2:$A$201=$B470)*(ROW(Parts!$A$2:$A$201)-MIN(ROW(Parts!$A$2:$A$201))+1))))))</f>
        <v/>
      </c>
      <c r="N470" s="14" t="str">
        <f>IF(COUNTA($A470:$B470,$D470:$G470)=0,"",IF(AND(ISNUMBER($J470),ISNUMBER($M470)),$J470*$M470,"n/a"))</f>
        <v/>
      </c>
      <c r="O470" s="16" t="str">
        <f>IF(COUNTA($A470:$B470,$D470:$G470)=0,"",IF(OR($A470="",$B470="",SUMPRODUCT(--(Vans!$A$2:$A$51=$A470))=0,SUMPRODUCT(--(Parts!$A$2:$A$201=$B470))=0),"Check ID",IF(SUMPRODUCT(('Van Stock'!$A$2:$A$501=$A470)*('Van Stock'!$B$2:$B$501=$B470))&gt;1,"Duplicate line",IF(OR(NOT(AND(ISNUMBER(D470),N(D470)&gt;=0,N(D470)&lt;=10000,INT(N(D470))=N(D470))),NOT(AND(ISNUMBER(E470),N(E470)&gt;=0,N(E470)&lt;=10000,INT(N(E470))=N(E470))),N($D470)&gt;N($E470),NOT(AND(ISNUMBER(F470),N(F470)&gt;=0,N(F470)&lt;=100000,INT(N(F470))=N(F470))),NOT(AND(ISNUMBER(G470),N(G470)&gt;=18264,N(G470)&lt;=73050))),"Check inputs",IF(AND(ISNUMBER($J470),N($J470)&lt;0),"Check count","OK")))))</f>
        <v/>
      </c>
      <c r="P470" s="15" t="str">
        <f>IF(COUNTA($A470:$B470,$D470:$G470)=0,"",IF(OR($A470="",$B470="",NOT(AND(ISNUMBER(G470),N(G470)&gt;=18264,N(G470)&lt;=73050))),"n/a",SUMPRODUCT(((Movements!$B$2:$B$1001="Used"))*(Movements!$E$2:$E$1001=$A470)*(Movements!$C$2:$C$1001=$B470)*(Movements!$A$2:$A$1001&gt;$G470),Movements!$D$2:$D$1001)))</f>
        <v/>
      </c>
    </row>
    <row r="471" spans="1:16" x14ac:dyDescent="0.25">
      <c r="A471" s="12"/>
      <c r="B471" s="12"/>
      <c r="C471" s="18" t="str">
        <f>IF(COUNTA($A471:$B471,$D471:$G471)=0,"",IF(OR($B471="",SUMPRODUCT(--(Parts!$A$2:$A$201=$B471))=0),"n/a",INDEX(Parts!$B$2:$B$201,SUMPRODUCT(MAX((Parts!$A$2:$A$201=$B471)*(ROW(Parts!$A$2:$A$201)-MIN(ROW(Parts!$A$2:$A$201))+1))))))</f>
        <v/>
      </c>
      <c r="D471" s="19"/>
      <c r="E471" s="19"/>
      <c r="F471" s="19"/>
      <c r="G471" s="20"/>
      <c r="H471" s="15" t="str">
        <f>IF(COUNTA($A471:$B471,$D471:$G471)=0,"",IF(OR($A471="",$B471="",NOT(AND(ISNUMBER(G471),N(G471)&gt;=18264,N(G471)&lt;=73050))),"n/a",SUMPRODUCT(((Movements!$B$2:$B$1001="Used")+(Movements!$B$2:$B$1001="Transfer"))*(Movements!$E$2:$E$1001=$A471)*(Movements!$C$2:$C$1001=$B471)*(Movements!$A$2:$A$1001&gt;$G471),Movements!$D$2:$D$1001)))</f>
        <v/>
      </c>
      <c r="I471" s="15" t="str">
        <f>IF(COUNTA($A471:$B471,$D471:$G471)=0,"",IF(OR($A471="",$B471="",NOT(AND(ISNUMBER(G471),N(G471)&gt;=18264,N(G471)&lt;=73050))),"n/a",SUMPRODUCT(((Movements!$B$2:$B$1001="Restock")+(Movements!$B$2:$B$1001="Transfer"))*(Movements!$F$2:$F$1001=$A471)*(Movements!$C$2:$C$1001=$B471)*(Movements!$A$2:$A$1001&gt;$G471),Movements!$D$2:$D$1001)))</f>
        <v/>
      </c>
      <c r="J471" s="21" t="str">
        <f>IF(COUNTA($A471:$B471,$D471:$G471)=0,"",IF(OR(NOT(ISNUMBER($H471)),NOT(ISNUMBER($F471))),"n/a",$F471-$H471+$I471))</f>
        <v/>
      </c>
      <c r="K471" s="21" t="str">
        <f>IF(COUNTA($A471:$B471,$D471:$G471)=0,"",IF(OR(NOT(ISNUMBER($J471)),NOT(ISNUMBER($D471)),NOT(ISNUMBER($E471))),"n/a",IF($J471&lt;=$D471,$E471-$J471,0)))</f>
        <v/>
      </c>
      <c r="L471" s="16" t="str">
        <f>IF(COUNTA($A471:$B471,$D471:$G471)=0,"",IF(OR(NOT(ISNUMBER($J471)),NOT(ISNUMBER($D471)),NOT(ISNUMBER($E471))),"n/a",IF($J471&lt;0,"Check count",IF($J471&lt;=$D471,"Reorder",IF($J471&gt;$E471,"Over max","OK")))))</f>
        <v/>
      </c>
      <c r="M471" s="14" t="str">
        <f>IF(COUNTA($A471:$B471,$D471:$G471)=0,"",IF(OR($B471="",SUMPRODUCT(--(Parts!$A$2:$A$201=$B471))=0),"n/a",INDEX(Parts!$C$2:$C$201,SUMPRODUCT(MAX((Parts!$A$2:$A$201=$B471)*(ROW(Parts!$A$2:$A$201)-MIN(ROW(Parts!$A$2:$A$201))+1))))))</f>
        <v/>
      </c>
      <c r="N471" s="14" t="str">
        <f>IF(COUNTA($A471:$B471,$D471:$G471)=0,"",IF(AND(ISNUMBER($J471),ISNUMBER($M471)),$J471*$M471,"n/a"))</f>
        <v/>
      </c>
      <c r="O471" s="16" t="str">
        <f>IF(COUNTA($A471:$B471,$D471:$G471)=0,"",IF(OR($A471="",$B471="",SUMPRODUCT(--(Vans!$A$2:$A$51=$A471))=0,SUMPRODUCT(--(Parts!$A$2:$A$201=$B471))=0),"Check ID",IF(SUMPRODUCT(('Van Stock'!$A$2:$A$501=$A471)*('Van Stock'!$B$2:$B$501=$B471))&gt;1,"Duplicate line",IF(OR(NOT(AND(ISNUMBER(D471),N(D471)&gt;=0,N(D471)&lt;=10000,INT(N(D471))=N(D471))),NOT(AND(ISNUMBER(E471),N(E471)&gt;=0,N(E471)&lt;=10000,INT(N(E471))=N(E471))),N($D471)&gt;N($E471),NOT(AND(ISNUMBER(F471),N(F471)&gt;=0,N(F471)&lt;=100000,INT(N(F471))=N(F471))),NOT(AND(ISNUMBER(G471),N(G471)&gt;=18264,N(G471)&lt;=73050))),"Check inputs",IF(AND(ISNUMBER($J471),N($J471)&lt;0),"Check count","OK")))))</f>
        <v/>
      </c>
      <c r="P471" s="15" t="str">
        <f>IF(COUNTA($A471:$B471,$D471:$G471)=0,"",IF(OR($A471="",$B471="",NOT(AND(ISNUMBER(G471),N(G471)&gt;=18264,N(G471)&lt;=73050))),"n/a",SUMPRODUCT(((Movements!$B$2:$B$1001="Used"))*(Movements!$E$2:$E$1001=$A471)*(Movements!$C$2:$C$1001=$B471)*(Movements!$A$2:$A$1001&gt;$G471),Movements!$D$2:$D$1001)))</f>
        <v/>
      </c>
    </row>
    <row r="472" spans="1:16" x14ac:dyDescent="0.25">
      <c r="A472" s="12"/>
      <c r="B472" s="12"/>
      <c r="C472" s="18" t="str">
        <f>IF(COUNTA($A472:$B472,$D472:$G472)=0,"",IF(OR($B472="",SUMPRODUCT(--(Parts!$A$2:$A$201=$B472))=0),"n/a",INDEX(Parts!$B$2:$B$201,SUMPRODUCT(MAX((Parts!$A$2:$A$201=$B472)*(ROW(Parts!$A$2:$A$201)-MIN(ROW(Parts!$A$2:$A$201))+1))))))</f>
        <v/>
      </c>
      <c r="D472" s="19"/>
      <c r="E472" s="19"/>
      <c r="F472" s="19"/>
      <c r="G472" s="20"/>
      <c r="H472" s="15" t="str">
        <f>IF(COUNTA($A472:$B472,$D472:$G472)=0,"",IF(OR($A472="",$B472="",NOT(AND(ISNUMBER(G472),N(G472)&gt;=18264,N(G472)&lt;=73050))),"n/a",SUMPRODUCT(((Movements!$B$2:$B$1001="Used")+(Movements!$B$2:$B$1001="Transfer"))*(Movements!$E$2:$E$1001=$A472)*(Movements!$C$2:$C$1001=$B472)*(Movements!$A$2:$A$1001&gt;$G472),Movements!$D$2:$D$1001)))</f>
        <v/>
      </c>
      <c r="I472" s="15" t="str">
        <f>IF(COUNTA($A472:$B472,$D472:$G472)=0,"",IF(OR($A472="",$B472="",NOT(AND(ISNUMBER(G472),N(G472)&gt;=18264,N(G472)&lt;=73050))),"n/a",SUMPRODUCT(((Movements!$B$2:$B$1001="Restock")+(Movements!$B$2:$B$1001="Transfer"))*(Movements!$F$2:$F$1001=$A472)*(Movements!$C$2:$C$1001=$B472)*(Movements!$A$2:$A$1001&gt;$G472),Movements!$D$2:$D$1001)))</f>
        <v/>
      </c>
      <c r="J472" s="21" t="str">
        <f>IF(COUNTA($A472:$B472,$D472:$G472)=0,"",IF(OR(NOT(ISNUMBER($H472)),NOT(ISNUMBER($F472))),"n/a",$F472-$H472+$I472))</f>
        <v/>
      </c>
      <c r="K472" s="21" t="str">
        <f>IF(COUNTA($A472:$B472,$D472:$G472)=0,"",IF(OR(NOT(ISNUMBER($J472)),NOT(ISNUMBER($D472)),NOT(ISNUMBER($E472))),"n/a",IF($J472&lt;=$D472,$E472-$J472,0)))</f>
        <v/>
      </c>
      <c r="L472" s="16" t="str">
        <f>IF(COUNTA($A472:$B472,$D472:$G472)=0,"",IF(OR(NOT(ISNUMBER($J472)),NOT(ISNUMBER($D472)),NOT(ISNUMBER($E472))),"n/a",IF($J472&lt;0,"Check count",IF($J472&lt;=$D472,"Reorder",IF($J472&gt;$E472,"Over max","OK")))))</f>
        <v/>
      </c>
      <c r="M472" s="14" t="str">
        <f>IF(COUNTA($A472:$B472,$D472:$G472)=0,"",IF(OR($B472="",SUMPRODUCT(--(Parts!$A$2:$A$201=$B472))=0),"n/a",INDEX(Parts!$C$2:$C$201,SUMPRODUCT(MAX((Parts!$A$2:$A$201=$B472)*(ROW(Parts!$A$2:$A$201)-MIN(ROW(Parts!$A$2:$A$201))+1))))))</f>
        <v/>
      </c>
      <c r="N472" s="14" t="str">
        <f>IF(COUNTA($A472:$B472,$D472:$G472)=0,"",IF(AND(ISNUMBER($J472),ISNUMBER($M472)),$J472*$M472,"n/a"))</f>
        <v/>
      </c>
      <c r="O472" s="16" t="str">
        <f>IF(COUNTA($A472:$B472,$D472:$G472)=0,"",IF(OR($A472="",$B472="",SUMPRODUCT(--(Vans!$A$2:$A$51=$A472))=0,SUMPRODUCT(--(Parts!$A$2:$A$201=$B472))=0),"Check ID",IF(SUMPRODUCT(('Van Stock'!$A$2:$A$501=$A472)*('Van Stock'!$B$2:$B$501=$B472))&gt;1,"Duplicate line",IF(OR(NOT(AND(ISNUMBER(D472),N(D472)&gt;=0,N(D472)&lt;=10000,INT(N(D472))=N(D472))),NOT(AND(ISNUMBER(E472),N(E472)&gt;=0,N(E472)&lt;=10000,INT(N(E472))=N(E472))),N($D472)&gt;N($E472),NOT(AND(ISNUMBER(F472),N(F472)&gt;=0,N(F472)&lt;=100000,INT(N(F472))=N(F472))),NOT(AND(ISNUMBER(G472),N(G472)&gt;=18264,N(G472)&lt;=73050))),"Check inputs",IF(AND(ISNUMBER($J472),N($J472)&lt;0),"Check count","OK")))))</f>
        <v/>
      </c>
      <c r="P472" s="15" t="str">
        <f>IF(COUNTA($A472:$B472,$D472:$G472)=0,"",IF(OR($A472="",$B472="",NOT(AND(ISNUMBER(G472),N(G472)&gt;=18264,N(G472)&lt;=73050))),"n/a",SUMPRODUCT(((Movements!$B$2:$B$1001="Used"))*(Movements!$E$2:$E$1001=$A472)*(Movements!$C$2:$C$1001=$B472)*(Movements!$A$2:$A$1001&gt;$G472),Movements!$D$2:$D$1001)))</f>
        <v/>
      </c>
    </row>
    <row r="473" spans="1:16" x14ac:dyDescent="0.25">
      <c r="A473" s="12"/>
      <c r="B473" s="12"/>
      <c r="C473" s="18" t="str">
        <f>IF(COUNTA($A473:$B473,$D473:$G473)=0,"",IF(OR($B473="",SUMPRODUCT(--(Parts!$A$2:$A$201=$B473))=0),"n/a",INDEX(Parts!$B$2:$B$201,SUMPRODUCT(MAX((Parts!$A$2:$A$201=$B473)*(ROW(Parts!$A$2:$A$201)-MIN(ROW(Parts!$A$2:$A$201))+1))))))</f>
        <v/>
      </c>
      <c r="D473" s="19"/>
      <c r="E473" s="19"/>
      <c r="F473" s="19"/>
      <c r="G473" s="20"/>
      <c r="H473" s="15" t="str">
        <f>IF(COUNTA($A473:$B473,$D473:$G473)=0,"",IF(OR($A473="",$B473="",NOT(AND(ISNUMBER(G473),N(G473)&gt;=18264,N(G473)&lt;=73050))),"n/a",SUMPRODUCT(((Movements!$B$2:$B$1001="Used")+(Movements!$B$2:$B$1001="Transfer"))*(Movements!$E$2:$E$1001=$A473)*(Movements!$C$2:$C$1001=$B473)*(Movements!$A$2:$A$1001&gt;$G473),Movements!$D$2:$D$1001)))</f>
        <v/>
      </c>
      <c r="I473" s="15" t="str">
        <f>IF(COUNTA($A473:$B473,$D473:$G473)=0,"",IF(OR($A473="",$B473="",NOT(AND(ISNUMBER(G473),N(G473)&gt;=18264,N(G473)&lt;=73050))),"n/a",SUMPRODUCT(((Movements!$B$2:$B$1001="Restock")+(Movements!$B$2:$B$1001="Transfer"))*(Movements!$F$2:$F$1001=$A473)*(Movements!$C$2:$C$1001=$B473)*(Movements!$A$2:$A$1001&gt;$G473),Movements!$D$2:$D$1001)))</f>
        <v/>
      </c>
      <c r="J473" s="21" t="str">
        <f>IF(COUNTA($A473:$B473,$D473:$G473)=0,"",IF(OR(NOT(ISNUMBER($H473)),NOT(ISNUMBER($F473))),"n/a",$F473-$H473+$I473))</f>
        <v/>
      </c>
      <c r="K473" s="21" t="str">
        <f>IF(COUNTA($A473:$B473,$D473:$G473)=0,"",IF(OR(NOT(ISNUMBER($J473)),NOT(ISNUMBER($D473)),NOT(ISNUMBER($E473))),"n/a",IF($J473&lt;=$D473,$E473-$J473,0)))</f>
        <v/>
      </c>
      <c r="L473" s="16" t="str">
        <f>IF(COUNTA($A473:$B473,$D473:$G473)=0,"",IF(OR(NOT(ISNUMBER($J473)),NOT(ISNUMBER($D473)),NOT(ISNUMBER($E473))),"n/a",IF($J473&lt;0,"Check count",IF($J473&lt;=$D473,"Reorder",IF($J473&gt;$E473,"Over max","OK")))))</f>
        <v/>
      </c>
      <c r="M473" s="14" t="str">
        <f>IF(COUNTA($A473:$B473,$D473:$G473)=0,"",IF(OR($B473="",SUMPRODUCT(--(Parts!$A$2:$A$201=$B473))=0),"n/a",INDEX(Parts!$C$2:$C$201,SUMPRODUCT(MAX((Parts!$A$2:$A$201=$B473)*(ROW(Parts!$A$2:$A$201)-MIN(ROW(Parts!$A$2:$A$201))+1))))))</f>
        <v/>
      </c>
      <c r="N473" s="14" t="str">
        <f>IF(COUNTA($A473:$B473,$D473:$G473)=0,"",IF(AND(ISNUMBER($J473),ISNUMBER($M473)),$J473*$M473,"n/a"))</f>
        <v/>
      </c>
      <c r="O473" s="16" t="str">
        <f>IF(COUNTA($A473:$B473,$D473:$G473)=0,"",IF(OR($A473="",$B473="",SUMPRODUCT(--(Vans!$A$2:$A$51=$A473))=0,SUMPRODUCT(--(Parts!$A$2:$A$201=$B473))=0),"Check ID",IF(SUMPRODUCT(('Van Stock'!$A$2:$A$501=$A473)*('Van Stock'!$B$2:$B$501=$B473))&gt;1,"Duplicate line",IF(OR(NOT(AND(ISNUMBER(D473),N(D473)&gt;=0,N(D473)&lt;=10000,INT(N(D473))=N(D473))),NOT(AND(ISNUMBER(E473),N(E473)&gt;=0,N(E473)&lt;=10000,INT(N(E473))=N(E473))),N($D473)&gt;N($E473),NOT(AND(ISNUMBER(F473),N(F473)&gt;=0,N(F473)&lt;=100000,INT(N(F473))=N(F473))),NOT(AND(ISNUMBER(G473),N(G473)&gt;=18264,N(G473)&lt;=73050))),"Check inputs",IF(AND(ISNUMBER($J473),N($J473)&lt;0),"Check count","OK")))))</f>
        <v/>
      </c>
      <c r="P473" s="15" t="str">
        <f>IF(COUNTA($A473:$B473,$D473:$G473)=0,"",IF(OR($A473="",$B473="",NOT(AND(ISNUMBER(G473),N(G473)&gt;=18264,N(G473)&lt;=73050))),"n/a",SUMPRODUCT(((Movements!$B$2:$B$1001="Used"))*(Movements!$E$2:$E$1001=$A473)*(Movements!$C$2:$C$1001=$B473)*(Movements!$A$2:$A$1001&gt;$G473),Movements!$D$2:$D$1001)))</f>
        <v/>
      </c>
    </row>
    <row r="474" spans="1:16" x14ac:dyDescent="0.25">
      <c r="A474" s="12"/>
      <c r="B474" s="12"/>
      <c r="C474" s="18" t="str">
        <f>IF(COUNTA($A474:$B474,$D474:$G474)=0,"",IF(OR($B474="",SUMPRODUCT(--(Parts!$A$2:$A$201=$B474))=0),"n/a",INDEX(Parts!$B$2:$B$201,SUMPRODUCT(MAX((Parts!$A$2:$A$201=$B474)*(ROW(Parts!$A$2:$A$201)-MIN(ROW(Parts!$A$2:$A$201))+1))))))</f>
        <v/>
      </c>
      <c r="D474" s="19"/>
      <c r="E474" s="19"/>
      <c r="F474" s="19"/>
      <c r="G474" s="20"/>
      <c r="H474" s="15" t="str">
        <f>IF(COUNTA($A474:$B474,$D474:$G474)=0,"",IF(OR($A474="",$B474="",NOT(AND(ISNUMBER(G474),N(G474)&gt;=18264,N(G474)&lt;=73050))),"n/a",SUMPRODUCT(((Movements!$B$2:$B$1001="Used")+(Movements!$B$2:$B$1001="Transfer"))*(Movements!$E$2:$E$1001=$A474)*(Movements!$C$2:$C$1001=$B474)*(Movements!$A$2:$A$1001&gt;$G474),Movements!$D$2:$D$1001)))</f>
        <v/>
      </c>
      <c r="I474" s="15" t="str">
        <f>IF(COUNTA($A474:$B474,$D474:$G474)=0,"",IF(OR($A474="",$B474="",NOT(AND(ISNUMBER(G474),N(G474)&gt;=18264,N(G474)&lt;=73050))),"n/a",SUMPRODUCT(((Movements!$B$2:$B$1001="Restock")+(Movements!$B$2:$B$1001="Transfer"))*(Movements!$F$2:$F$1001=$A474)*(Movements!$C$2:$C$1001=$B474)*(Movements!$A$2:$A$1001&gt;$G474),Movements!$D$2:$D$1001)))</f>
        <v/>
      </c>
      <c r="J474" s="21" t="str">
        <f>IF(COUNTA($A474:$B474,$D474:$G474)=0,"",IF(OR(NOT(ISNUMBER($H474)),NOT(ISNUMBER($F474))),"n/a",$F474-$H474+$I474))</f>
        <v/>
      </c>
      <c r="K474" s="21" t="str">
        <f>IF(COUNTA($A474:$B474,$D474:$G474)=0,"",IF(OR(NOT(ISNUMBER($J474)),NOT(ISNUMBER($D474)),NOT(ISNUMBER($E474))),"n/a",IF($J474&lt;=$D474,$E474-$J474,0)))</f>
        <v/>
      </c>
      <c r="L474" s="16" t="str">
        <f>IF(COUNTA($A474:$B474,$D474:$G474)=0,"",IF(OR(NOT(ISNUMBER($J474)),NOT(ISNUMBER($D474)),NOT(ISNUMBER($E474))),"n/a",IF($J474&lt;0,"Check count",IF($J474&lt;=$D474,"Reorder",IF($J474&gt;$E474,"Over max","OK")))))</f>
        <v/>
      </c>
      <c r="M474" s="14" t="str">
        <f>IF(COUNTA($A474:$B474,$D474:$G474)=0,"",IF(OR($B474="",SUMPRODUCT(--(Parts!$A$2:$A$201=$B474))=0),"n/a",INDEX(Parts!$C$2:$C$201,SUMPRODUCT(MAX((Parts!$A$2:$A$201=$B474)*(ROW(Parts!$A$2:$A$201)-MIN(ROW(Parts!$A$2:$A$201))+1))))))</f>
        <v/>
      </c>
      <c r="N474" s="14" t="str">
        <f>IF(COUNTA($A474:$B474,$D474:$G474)=0,"",IF(AND(ISNUMBER($J474),ISNUMBER($M474)),$J474*$M474,"n/a"))</f>
        <v/>
      </c>
      <c r="O474" s="16" t="str">
        <f>IF(COUNTA($A474:$B474,$D474:$G474)=0,"",IF(OR($A474="",$B474="",SUMPRODUCT(--(Vans!$A$2:$A$51=$A474))=0,SUMPRODUCT(--(Parts!$A$2:$A$201=$B474))=0),"Check ID",IF(SUMPRODUCT(('Van Stock'!$A$2:$A$501=$A474)*('Van Stock'!$B$2:$B$501=$B474))&gt;1,"Duplicate line",IF(OR(NOT(AND(ISNUMBER(D474),N(D474)&gt;=0,N(D474)&lt;=10000,INT(N(D474))=N(D474))),NOT(AND(ISNUMBER(E474),N(E474)&gt;=0,N(E474)&lt;=10000,INT(N(E474))=N(E474))),N($D474)&gt;N($E474),NOT(AND(ISNUMBER(F474),N(F474)&gt;=0,N(F474)&lt;=100000,INT(N(F474))=N(F474))),NOT(AND(ISNUMBER(G474),N(G474)&gt;=18264,N(G474)&lt;=73050))),"Check inputs",IF(AND(ISNUMBER($J474),N($J474)&lt;0),"Check count","OK")))))</f>
        <v/>
      </c>
      <c r="P474" s="15" t="str">
        <f>IF(COUNTA($A474:$B474,$D474:$G474)=0,"",IF(OR($A474="",$B474="",NOT(AND(ISNUMBER(G474),N(G474)&gt;=18264,N(G474)&lt;=73050))),"n/a",SUMPRODUCT(((Movements!$B$2:$B$1001="Used"))*(Movements!$E$2:$E$1001=$A474)*(Movements!$C$2:$C$1001=$B474)*(Movements!$A$2:$A$1001&gt;$G474),Movements!$D$2:$D$1001)))</f>
        <v/>
      </c>
    </row>
    <row r="475" spans="1:16" x14ac:dyDescent="0.25">
      <c r="A475" s="12"/>
      <c r="B475" s="12"/>
      <c r="C475" s="18" t="str">
        <f>IF(COUNTA($A475:$B475,$D475:$G475)=0,"",IF(OR($B475="",SUMPRODUCT(--(Parts!$A$2:$A$201=$B475))=0),"n/a",INDEX(Parts!$B$2:$B$201,SUMPRODUCT(MAX((Parts!$A$2:$A$201=$B475)*(ROW(Parts!$A$2:$A$201)-MIN(ROW(Parts!$A$2:$A$201))+1))))))</f>
        <v/>
      </c>
      <c r="D475" s="19"/>
      <c r="E475" s="19"/>
      <c r="F475" s="19"/>
      <c r="G475" s="20"/>
      <c r="H475" s="15" t="str">
        <f>IF(COUNTA($A475:$B475,$D475:$G475)=0,"",IF(OR($A475="",$B475="",NOT(AND(ISNUMBER(G475),N(G475)&gt;=18264,N(G475)&lt;=73050))),"n/a",SUMPRODUCT(((Movements!$B$2:$B$1001="Used")+(Movements!$B$2:$B$1001="Transfer"))*(Movements!$E$2:$E$1001=$A475)*(Movements!$C$2:$C$1001=$B475)*(Movements!$A$2:$A$1001&gt;$G475),Movements!$D$2:$D$1001)))</f>
        <v/>
      </c>
      <c r="I475" s="15" t="str">
        <f>IF(COUNTA($A475:$B475,$D475:$G475)=0,"",IF(OR($A475="",$B475="",NOT(AND(ISNUMBER(G475),N(G475)&gt;=18264,N(G475)&lt;=73050))),"n/a",SUMPRODUCT(((Movements!$B$2:$B$1001="Restock")+(Movements!$B$2:$B$1001="Transfer"))*(Movements!$F$2:$F$1001=$A475)*(Movements!$C$2:$C$1001=$B475)*(Movements!$A$2:$A$1001&gt;$G475),Movements!$D$2:$D$1001)))</f>
        <v/>
      </c>
      <c r="J475" s="21" t="str">
        <f>IF(COUNTA($A475:$B475,$D475:$G475)=0,"",IF(OR(NOT(ISNUMBER($H475)),NOT(ISNUMBER($F475))),"n/a",$F475-$H475+$I475))</f>
        <v/>
      </c>
      <c r="K475" s="21" t="str">
        <f>IF(COUNTA($A475:$B475,$D475:$G475)=0,"",IF(OR(NOT(ISNUMBER($J475)),NOT(ISNUMBER($D475)),NOT(ISNUMBER($E475))),"n/a",IF($J475&lt;=$D475,$E475-$J475,0)))</f>
        <v/>
      </c>
      <c r="L475" s="16" t="str">
        <f>IF(COUNTA($A475:$B475,$D475:$G475)=0,"",IF(OR(NOT(ISNUMBER($J475)),NOT(ISNUMBER($D475)),NOT(ISNUMBER($E475))),"n/a",IF($J475&lt;0,"Check count",IF($J475&lt;=$D475,"Reorder",IF($J475&gt;$E475,"Over max","OK")))))</f>
        <v/>
      </c>
      <c r="M475" s="14" t="str">
        <f>IF(COUNTA($A475:$B475,$D475:$G475)=0,"",IF(OR($B475="",SUMPRODUCT(--(Parts!$A$2:$A$201=$B475))=0),"n/a",INDEX(Parts!$C$2:$C$201,SUMPRODUCT(MAX((Parts!$A$2:$A$201=$B475)*(ROW(Parts!$A$2:$A$201)-MIN(ROW(Parts!$A$2:$A$201))+1))))))</f>
        <v/>
      </c>
      <c r="N475" s="14" t="str">
        <f>IF(COUNTA($A475:$B475,$D475:$G475)=0,"",IF(AND(ISNUMBER($J475),ISNUMBER($M475)),$J475*$M475,"n/a"))</f>
        <v/>
      </c>
      <c r="O475" s="16" t="str">
        <f>IF(COUNTA($A475:$B475,$D475:$G475)=0,"",IF(OR($A475="",$B475="",SUMPRODUCT(--(Vans!$A$2:$A$51=$A475))=0,SUMPRODUCT(--(Parts!$A$2:$A$201=$B475))=0),"Check ID",IF(SUMPRODUCT(('Van Stock'!$A$2:$A$501=$A475)*('Van Stock'!$B$2:$B$501=$B475))&gt;1,"Duplicate line",IF(OR(NOT(AND(ISNUMBER(D475),N(D475)&gt;=0,N(D475)&lt;=10000,INT(N(D475))=N(D475))),NOT(AND(ISNUMBER(E475),N(E475)&gt;=0,N(E475)&lt;=10000,INT(N(E475))=N(E475))),N($D475)&gt;N($E475),NOT(AND(ISNUMBER(F475),N(F475)&gt;=0,N(F475)&lt;=100000,INT(N(F475))=N(F475))),NOT(AND(ISNUMBER(G475),N(G475)&gt;=18264,N(G475)&lt;=73050))),"Check inputs",IF(AND(ISNUMBER($J475),N($J475)&lt;0),"Check count","OK")))))</f>
        <v/>
      </c>
      <c r="P475" s="15" t="str">
        <f>IF(COUNTA($A475:$B475,$D475:$G475)=0,"",IF(OR($A475="",$B475="",NOT(AND(ISNUMBER(G475),N(G475)&gt;=18264,N(G475)&lt;=73050))),"n/a",SUMPRODUCT(((Movements!$B$2:$B$1001="Used"))*(Movements!$E$2:$E$1001=$A475)*(Movements!$C$2:$C$1001=$B475)*(Movements!$A$2:$A$1001&gt;$G475),Movements!$D$2:$D$1001)))</f>
        <v/>
      </c>
    </row>
    <row r="476" spans="1:16" x14ac:dyDescent="0.25">
      <c r="A476" s="12"/>
      <c r="B476" s="12"/>
      <c r="C476" s="18" t="str">
        <f>IF(COUNTA($A476:$B476,$D476:$G476)=0,"",IF(OR($B476="",SUMPRODUCT(--(Parts!$A$2:$A$201=$B476))=0),"n/a",INDEX(Parts!$B$2:$B$201,SUMPRODUCT(MAX((Parts!$A$2:$A$201=$B476)*(ROW(Parts!$A$2:$A$201)-MIN(ROW(Parts!$A$2:$A$201))+1))))))</f>
        <v/>
      </c>
      <c r="D476" s="19"/>
      <c r="E476" s="19"/>
      <c r="F476" s="19"/>
      <c r="G476" s="20"/>
      <c r="H476" s="15" t="str">
        <f>IF(COUNTA($A476:$B476,$D476:$G476)=0,"",IF(OR($A476="",$B476="",NOT(AND(ISNUMBER(G476),N(G476)&gt;=18264,N(G476)&lt;=73050))),"n/a",SUMPRODUCT(((Movements!$B$2:$B$1001="Used")+(Movements!$B$2:$B$1001="Transfer"))*(Movements!$E$2:$E$1001=$A476)*(Movements!$C$2:$C$1001=$B476)*(Movements!$A$2:$A$1001&gt;$G476),Movements!$D$2:$D$1001)))</f>
        <v/>
      </c>
      <c r="I476" s="15" t="str">
        <f>IF(COUNTA($A476:$B476,$D476:$G476)=0,"",IF(OR($A476="",$B476="",NOT(AND(ISNUMBER(G476),N(G476)&gt;=18264,N(G476)&lt;=73050))),"n/a",SUMPRODUCT(((Movements!$B$2:$B$1001="Restock")+(Movements!$B$2:$B$1001="Transfer"))*(Movements!$F$2:$F$1001=$A476)*(Movements!$C$2:$C$1001=$B476)*(Movements!$A$2:$A$1001&gt;$G476),Movements!$D$2:$D$1001)))</f>
        <v/>
      </c>
      <c r="J476" s="21" t="str">
        <f>IF(COUNTA($A476:$B476,$D476:$G476)=0,"",IF(OR(NOT(ISNUMBER($H476)),NOT(ISNUMBER($F476))),"n/a",$F476-$H476+$I476))</f>
        <v/>
      </c>
      <c r="K476" s="21" t="str">
        <f>IF(COUNTA($A476:$B476,$D476:$G476)=0,"",IF(OR(NOT(ISNUMBER($J476)),NOT(ISNUMBER($D476)),NOT(ISNUMBER($E476))),"n/a",IF($J476&lt;=$D476,$E476-$J476,0)))</f>
        <v/>
      </c>
      <c r="L476" s="16" t="str">
        <f>IF(COUNTA($A476:$B476,$D476:$G476)=0,"",IF(OR(NOT(ISNUMBER($J476)),NOT(ISNUMBER($D476)),NOT(ISNUMBER($E476))),"n/a",IF($J476&lt;0,"Check count",IF($J476&lt;=$D476,"Reorder",IF($J476&gt;$E476,"Over max","OK")))))</f>
        <v/>
      </c>
      <c r="M476" s="14" t="str">
        <f>IF(COUNTA($A476:$B476,$D476:$G476)=0,"",IF(OR($B476="",SUMPRODUCT(--(Parts!$A$2:$A$201=$B476))=0),"n/a",INDEX(Parts!$C$2:$C$201,SUMPRODUCT(MAX((Parts!$A$2:$A$201=$B476)*(ROW(Parts!$A$2:$A$201)-MIN(ROW(Parts!$A$2:$A$201))+1))))))</f>
        <v/>
      </c>
      <c r="N476" s="14" t="str">
        <f>IF(COUNTA($A476:$B476,$D476:$G476)=0,"",IF(AND(ISNUMBER($J476),ISNUMBER($M476)),$J476*$M476,"n/a"))</f>
        <v/>
      </c>
      <c r="O476" s="16" t="str">
        <f>IF(COUNTA($A476:$B476,$D476:$G476)=0,"",IF(OR($A476="",$B476="",SUMPRODUCT(--(Vans!$A$2:$A$51=$A476))=0,SUMPRODUCT(--(Parts!$A$2:$A$201=$B476))=0),"Check ID",IF(SUMPRODUCT(('Van Stock'!$A$2:$A$501=$A476)*('Van Stock'!$B$2:$B$501=$B476))&gt;1,"Duplicate line",IF(OR(NOT(AND(ISNUMBER(D476),N(D476)&gt;=0,N(D476)&lt;=10000,INT(N(D476))=N(D476))),NOT(AND(ISNUMBER(E476),N(E476)&gt;=0,N(E476)&lt;=10000,INT(N(E476))=N(E476))),N($D476)&gt;N($E476),NOT(AND(ISNUMBER(F476),N(F476)&gt;=0,N(F476)&lt;=100000,INT(N(F476))=N(F476))),NOT(AND(ISNUMBER(G476),N(G476)&gt;=18264,N(G476)&lt;=73050))),"Check inputs",IF(AND(ISNUMBER($J476),N($J476)&lt;0),"Check count","OK")))))</f>
        <v/>
      </c>
      <c r="P476" s="15" t="str">
        <f>IF(COUNTA($A476:$B476,$D476:$G476)=0,"",IF(OR($A476="",$B476="",NOT(AND(ISNUMBER(G476),N(G476)&gt;=18264,N(G476)&lt;=73050))),"n/a",SUMPRODUCT(((Movements!$B$2:$B$1001="Used"))*(Movements!$E$2:$E$1001=$A476)*(Movements!$C$2:$C$1001=$B476)*(Movements!$A$2:$A$1001&gt;$G476),Movements!$D$2:$D$1001)))</f>
        <v/>
      </c>
    </row>
    <row r="477" spans="1:16" x14ac:dyDescent="0.25">
      <c r="A477" s="12"/>
      <c r="B477" s="12"/>
      <c r="C477" s="18" t="str">
        <f>IF(COUNTA($A477:$B477,$D477:$G477)=0,"",IF(OR($B477="",SUMPRODUCT(--(Parts!$A$2:$A$201=$B477))=0),"n/a",INDEX(Parts!$B$2:$B$201,SUMPRODUCT(MAX((Parts!$A$2:$A$201=$B477)*(ROW(Parts!$A$2:$A$201)-MIN(ROW(Parts!$A$2:$A$201))+1))))))</f>
        <v/>
      </c>
      <c r="D477" s="19"/>
      <c r="E477" s="19"/>
      <c r="F477" s="19"/>
      <c r="G477" s="20"/>
      <c r="H477" s="15" t="str">
        <f>IF(COUNTA($A477:$B477,$D477:$G477)=0,"",IF(OR($A477="",$B477="",NOT(AND(ISNUMBER(G477),N(G477)&gt;=18264,N(G477)&lt;=73050))),"n/a",SUMPRODUCT(((Movements!$B$2:$B$1001="Used")+(Movements!$B$2:$B$1001="Transfer"))*(Movements!$E$2:$E$1001=$A477)*(Movements!$C$2:$C$1001=$B477)*(Movements!$A$2:$A$1001&gt;$G477),Movements!$D$2:$D$1001)))</f>
        <v/>
      </c>
      <c r="I477" s="15" t="str">
        <f>IF(COUNTA($A477:$B477,$D477:$G477)=0,"",IF(OR($A477="",$B477="",NOT(AND(ISNUMBER(G477),N(G477)&gt;=18264,N(G477)&lt;=73050))),"n/a",SUMPRODUCT(((Movements!$B$2:$B$1001="Restock")+(Movements!$B$2:$B$1001="Transfer"))*(Movements!$F$2:$F$1001=$A477)*(Movements!$C$2:$C$1001=$B477)*(Movements!$A$2:$A$1001&gt;$G477),Movements!$D$2:$D$1001)))</f>
        <v/>
      </c>
      <c r="J477" s="21" t="str">
        <f>IF(COUNTA($A477:$B477,$D477:$G477)=0,"",IF(OR(NOT(ISNUMBER($H477)),NOT(ISNUMBER($F477))),"n/a",$F477-$H477+$I477))</f>
        <v/>
      </c>
      <c r="K477" s="21" t="str">
        <f>IF(COUNTA($A477:$B477,$D477:$G477)=0,"",IF(OR(NOT(ISNUMBER($J477)),NOT(ISNUMBER($D477)),NOT(ISNUMBER($E477))),"n/a",IF($J477&lt;=$D477,$E477-$J477,0)))</f>
        <v/>
      </c>
      <c r="L477" s="16" t="str">
        <f>IF(COUNTA($A477:$B477,$D477:$G477)=0,"",IF(OR(NOT(ISNUMBER($J477)),NOT(ISNUMBER($D477)),NOT(ISNUMBER($E477))),"n/a",IF($J477&lt;0,"Check count",IF($J477&lt;=$D477,"Reorder",IF($J477&gt;$E477,"Over max","OK")))))</f>
        <v/>
      </c>
      <c r="M477" s="14" t="str">
        <f>IF(COUNTA($A477:$B477,$D477:$G477)=0,"",IF(OR($B477="",SUMPRODUCT(--(Parts!$A$2:$A$201=$B477))=0),"n/a",INDEX(Parts!$C$2:$C$201,SUMPRODUCT(MAX((Parts!$A$2:$A$201=$B477)*(ROW(Parts!$A$2:$A$201)-MIN(ROW(Parts!$A$2:$A$201))+1))))))</f>
        <v/>
      </c>
      <c r="N477" s="14" t="str">
        <f>IF(COUNTA($A477:$B477,$D477:$G477)=0,"",IF(AND(ISNUMBER($J477),ISNUMBER($M477)),$J477*$M477,"n/a"))</f>
        <v/>
      </c>
      <c r="O477" s="16" t="str">
        <f>IF(COUNTA($A477:$B477,$D477:$G477)=0,"",IF(OR($A477="",$B477="",SUMPRODUCT(--(Vans!$A$2:$A$51=$A477))=0,SUMPRODUCT(--(Parts!$A$2:$A$201=$B477))=0),"Check ID",IF(SUMPRODUCT(('Van Stock'!$A$2:$A$501=$A477)*('Van Stock'!$B$2:$B$501=$B477))&gt;1,"Duplicate line",IF(OR(NOT(AND(ISNUMBER(D477),N(D477)&gt;=0,N(D477)&lt;=10000,INT(N(D477))=N(D477))),NOT(AND(ISNUMBER(E477),N(E477)&gt;=0,N(E477)&lt;=10000,INT(N(E477))=N(E477))),N($D477)&gt;N($E477),NOT(AND(ISNUMBER(F477),N(F477)&gt;=0,N(F477)&lt;=100000,INT(N(F477))=N(F477))),NOT(AND(ISNUMBER(G477),N(G477)&gt;=18264,N(G477)&lt;=73050))),"Check inputs",IF(AND(ISNUMBER($J477),N($J477)&lt;0),"Check count","OK")))))</f>
        <v/>
      </c>
      <c r="P477" s="15" t="str">
        <f>IF(COUNTA($A477:$B477,$D477:$G477)=0,"",IF(OR($A477="",$B477="",NOT(AND(ISNUMBER(G477),N(G477)&gt;=18264,N(G477)&lt;=73050))),"n/a",SUMPRODUCT(((Movements!$B$2:$B$1001="Used"))*(Movements!$E$2:$E$1001=$A477)*(Movements!$C$2:$C$1001=$B477)*(Movements!$A$2:$A$1001&gt;$G477),Movements!$D$2:$D$1001)))</f>
        <v/>
      </c>
    </row>
    <row r="478" spans="1:16" x14ac:dyDescent="0.25">
      <c r="A478" s="12"/>
      <c r="B478" s="12"/>
      <c r="C478" s="18" t="str">
        <f>IF(COUNTA($A478:$B478,$D478:$G478)=0,"",IF(OR($B478="",SUMPRODUCT(--(Parts!$A$2:$A$201=$B478))=0),"n/a",INDEX(Parts!$B$2:$B$201,SUMPRODUCT(MAX((Parts!$A$2:$A$201=$B478)*(ROW(Parts!$A$2:$A$201)-MIN(ROW(Parts!$A$2:$A$201))+1))))))</f>
        <v/>
      </c>
      <c r="D478" s="19"/>
      <c r="E478" s="19"/>
      <c r="F478" s="19"/>
      <c r="G478" s="20"/>
      <c r="H478" s="15" t="str">
        <f>IF(COUNTA($A478:$B478,$D478:$G478)=0,"",IF(OR($A478="",$B478="",NOT(AND(ISNUMBER(G478),N(G478)&gt;=18264,N(G478)&lt;=73050))),"n/a",SUMPRODUCT(((Movements!$B$2:$B$1001="Used")+(Movements!$B$2:$B$1001="Transfer"))*(Movements!$E$2:$E$1001=$A478)*(Movements!$C$2:$C$1001=$B478)*(Movements!$A$2:$A$1001&gt;$G478),Movements!$D$2:$D$1001)))</f>
        <v/>
      </c>
      <c r="I478" s="15" t="str">
        <f>IF(COUNTA($A478:$B478,$D478:$G478)=0,"",IF(OR($A478="",$B478="",NOT(AND(ISNUMBER(G478),N(G478)&gt;=18264,N(G478)&lt;=73050))),"n/a",SUMPRODUCT(((Movements!$B$2:$B$1001="Restock")+(Movements!$B$2:$B$1001="Transfer"))*(Movements!$F$2:$F$1001=$A478)*(Movements!$C$2:$C$1001=$B478)*(Movements!$A$2:$A$1001&gt;$G478),Movements!$D$2:$D$1001)))</f>
        <v/>
      </c>
      <c r="J478" s="21" t="str">
        <f>IF(COUNTA($A478:$B478,$D478:$G478)=0,"",IF(OR(NOT(ISNUMBER($H478)),NOT(ISNUMBER($F478))),"n/a",$F478-$H478+$I478))</f>
        <v/>
      </c>
      <c r="K478" s="21" t="str">
        <f>IF(COUNTA($A478:$B478,$D478:$G478)=0,"",IF(OR(NOT(ISNUMBER($J478)),NOT(ISNUMBER($D478)),NOT(ISNUMBER($E478))),"n/a",IF($J478&lt;=$D478,$E478-$J478,0)))</f>
        <v/>
      </c>
      <c r="L478" s="16" t="str">
        <f>IF(COUNTA($A478:$B478,$D478:$G478)=0,"",IF(OR(NOT(ISNUMBER($J478)),NOT(ISNUMBER($D478)),NOT(ISNUMBER($E478))),"n/a",IF($J478&lt;0,"Check count",IF($J478&lt;=$D478,"Reorder",IF($J478&gt;$E478,"Over max","OK")))))</f>
        <v/>
      </c>
      <c r="M478" s="14" t="str">
        <f>IF(COUNTA($A478:$B478,$D478:$G478)=0,"",IF(OR($B478="",SUMPRODUCT(--(Parts!$A$2:$A$201=$B478))=0),"n/a",INDEX(Parts!$C$2:$C$201,SUMPRODUCT(MAX((Parts!$A$2:$A$201=$B478)*(ROW(Parts!$A$2:$A$201)-MIN(ROW(Parts!$A$2:$A$201))+1))))))</f>
        <v/>
      </c>
      <c r="N478" s="14" t="str">
        <f>IF(COUNTA($A478:$B478,$D478:$G478)=0,"",IF(AND(ISNUMBER($J478),ISNUMBER($M478)),$J478*$M478,"n/a"))</f>
        <v/>
      </c>
      <c r="O478" s="16" t="str">
        <f>IF(COUNTA($A478:$B478,$D478:$G478)=0,"",IF(OR($A478="",$B478="",SUMPRODUCT(--(Vans!$A$2:$A$51=$A478))=0,SUMPRODUCT(--(Parts!$A$2:$A$201=$B478))=0),"Check ID",IF(SUMPRODUCT(('Van Stock'!$A$2:$A$501=$A478)*('Van Stock'!$B$2:$B$501=$B478))&gt;1,"Duplicate line",IF(OR(NOT(AND(ISNUMBER(D478),N(D478)&gt;=0,N(D478)&lt;=10000,INT(N(D478))=N(D478))),NOT(AND(ISNUMBER(E478),N(E478)&gt;=0,N(E478)&lt;=10000,INT(N(E478))=N(E478))),N($D478)&gt;N($E478),NOT(AND(ISNUMBER(F478),N(F478)&gt;=0,N(F478)&lt;=100000,INT(N(F478))=N(F478))),NOT(AND(ISNUMBER(G478),N(G478)&gt;=18264,N(G478)&lt;=73050))),"Check inputs",IF(AND(ISNUMBER($J478),N($J478)&lt;0),"Check count","OK")))))</f>
        <v/>
      </c>
      <c r="P478" s="15" t="str">
        <f>IF(COUNTA($A478:$B478,$D478:$G478)=0,"",IF(OR($A478="",$B478="",NOT(AND(ISNUMBER(G478),N(G478)&gt;=18264,N(G478)&lt;=73050))),"n/a",SUMPRODUCT(((Movements!$B$2:$B$1001="Used"))*(Movements!$E$2:$E$1001=$A478)*(Movements!$C$2:$C$1001=$B478)*(Movements!$A$2:$A$1001&gt;$G478),Movements!$D$2:$D$1001)))</f>
        <v/>
      </c>
    </row>
    <row r="479" spans="1:16" x14ac:dyDescent="0.25">
      <c r="A479" s="12"/>
      <c r="B479" s="12"/>
      <c r="C479" s="18" t="str">
        <f>IF(COUNTA($A479:$B479,$D479:$G479)=0,"",IF(OR($B479="",SUMPRODUCT(--(Parts!$A$2:$A$201=$B479))=0),"n/a",INDEX(Parts!$B$2:$B$201,SUMPRODUCT(MAX((Parts!$A$2:$A$201=$B479)*(ROW(Parts!$A$2:$A$201)-MIN(ROW(Parts!$A$2:$A$201))+1))))))</f>
        <v/>
      </c>
      <c r="D479" s="19"/>
      <c r="E479" s="19"/>
      <c r="F479" s="19"/>
      <c r="G479" s="20"/>
      <c r="H479" s="15" t="str">
        <f>IF(COUNTA($A479:$B479,$D479:$G479)=0,"",IF(OR($A479="",$B479="",NOT(AND(ISNUMBER(G479),N(G479)&gt;=18264,N(G479)&lt;=73050))),"n/a",SUMPRODUCT(((Movements!$B$2:$B$1001="Used")+(Movements!$B$2:$B$1001="Transfer"))*(Movements!$E$2:$E$1001=$A479)*(Movements!$C$2:$C$1001=$B479)*(Movements!$A$2:$A$1001&gt;$G479),Movements!$D$2:$D$1001)))</f>
        <v/>
      </c>
      <c r="I479" s="15" t="str">
        <f>IF(COUNTA($A479:$B479,$D479:$G479)=0,"",IF(OR($A479="",$B479="",NOT(AND(ISNUMBER(G479),N(G479)&gt;=18264,N(G479)&lt;=73050))),"n/a",SUMPRODUCT(((Movements!$B$2:$B$1001="Restock")+(Movements!$B$2:$B$1001="Transfer"))*(Movements!$F$2:$F$1001=$A479)*(Movements!$C$2:$C$1001=$B479)*(Movements!$A$2:$A$1001&gt;$G479),Movements!$D$2:$D$1001)))</f>
        <v/>
      </c>
      <c r="J479" s="21" t="str">
        <f>IF(COUNTA($A479:$B479,$D479:$G479)=0,"",IF(OR(NOT(ISNUMBER($H479)),NOT(ISNUMBER($F479))),"n/a",$F479-$H479+$I479))</f>
        <v/>
      </c>
      <c r="K479" s="21" t="str">
        <f>IF(COUNTA($A479:$B479,$D479:$G479)=0,"",IF(OR(NOT(ISNUMBER($J479)),NOT(ISNUMBER($D479)),NOT(ISNUMBER($E479))),"n/a",IF($J479&lt;=$D479,$E479-$J479,0)))</f>
        <v/>
      </c>
      <c r="L479" s="16" t="str">
        <f>IF(COUNTA($A479:$B479,$D479:$G479)=0,"",IF(OR(NOT(ISNUMBER($J479)),NOT(ISNUMBER($D479)),NOT(ISNUMBER($E479))),"n/a",IF($J479&lt;0,"Check count",IF($J479&lt;=$D479,"Reorder",IF($J479&gt;$E479,"Over max","OK")))))</f>
        <v/>
      </c>
      <c r="M479" s="14" t="str">
        <f>IF(COUNTA($A479:$B479,$D479:$G479)=0,"",IF(OR($B479="",SUMPRODUCT(--(Parts!$A$2:$A$201=$B479))=0),"n/a",INDEX(Parts!$C$2:$C$201,SUMPRODUCT(MAX((Parts!$A$2:$A$201=$B479)*(ROW(Parts!$A$2:$A$201)-MIN(ROW(Parts!$A$2:$A$201))+1))))))</f>
        <v/>
      </c>
      <c r="N479" s="14" t="str">
        <f>IF(COUNTA($A479:$B479,$D479:$G479)=0,"",IF(AND(ISNUMBER($J479),ISNUMBER($M479)),$J479*$M479,"n/a"))</f>
        <v/>
      </c>
      <c r="O479" s="16" t="str">
        <f>IF(COUNTA($A479:$B479,$D479:$G479)=0,"",IF(OR($A479="",$B479="",SUMPRODUCT(--(Vans!$A$2:$A$51=$A479))=0,SUMPRODUCT(--(Parts!$A$2:$A$201=$B479))=0),"Check ID",IF(SUMPRODUCT(('Van Stock'!$A$2:$A$501=$A479)*('Van Stock'!$B$2:$B$501=$B479))&gt;1,"Duplicate line",IF(OR(NOT(AND(ISNUMBER(D479),N(D479)&gt;=0,N(D479)&lt;=10000,INT(N(D479))=N(D479))),NOT(AND(ISNUMBER(E479),N(E479)&gt;=0,N(E479)&lt;=10000,INT(N(E479))=N(E479))),N($D479)&gt;N($E479),NOT(AND(ISNUMBER(F479),N(F479)&gt;=0,N(F479)&lt;=100000,INT(N(F479))=N(F479))),NOT(AND(ISNUMBER(G479),N(G479)&gt;=18264,N(G479)&lt;=73050))),"Check inputs",IF(AND(ISNUMBER($J479),N($J479)&lt;0),"Check count","OK")))))</f>
        <v/>
      </c>
      <c r="P479" s="15" t="str">
        <f>IF(COUNTA($A479:$B479,$D479:$G479)=0,"",IF(OR($A479="",$B479="",NOT(AND(ISNUMBER(G479),N(G479)&gt;=18264,N(G479)&lt;=73050))),"n/a",SUMPRODUCT(((Movements!$B$2:$B$1001="Used"))*(Movements!$E$2:$E$1001=$A479)*(Movements!$C$2:$C$1001=$B479)*(Movements!$A$2:$A$1001&gt;$G479),Movements!$D$2:$D$1001)))</f>
        <v/>
      </c>
    </row>
    <row r="480" spans="1:16" x14ac:dyDescent="0.25">
      <c r="A480" s="12"/>
      <c r="B480" s="12"/>
      <c r="C480" s="18" t="str">
        <f>IF(COUNTA($A480:$B480,$D480:$G480)=0,"",IF(OR($B480="",SUMPRODUCT(--(Parts!$A$2:$A$201=$B480))=0),"n/a",INDEX(Parts!$B$2:$B$201,SUMPRODUCT(MAX((Parts!$A$2:$A$201=$B480)*(ROW(Parts!$A$2:$A$201)-MIN(ROW(Parts!$A$2:$A$201))+1))))))</f>
        <v/>
      </c>
      <c r="D480" s="19"/>
      <c r="E480" s="19"/>
      <c r="F480" s="19"/>
      <c r="G480" s="20"/>
      <c r="H480" s="15" t="str">
        <f>IF(COUNTA($A480:$B480,$D480:$G480)=0,"",IF(OR($A480="",$B480="",NOT(AND(ISNUMBER(G480),N(G480)&gt;=18264,N(G480)&lt;=73050))),"n/a",SUMPRODUCT(((Movements!$B$2:$B$1001="Used")+(Movements!$B$2:$B$1001="Transfer"))*(Movements!$E$2:$E$1001=$A480)*(Movements!$C$2:$C$1001=$B480)*(Movements!$A$2:$A$1001&gt;$G480),Movements!$D$2:$D$1001)))</f>
        <v/>
      </c>
      <c r="I480" s="15" t="str">
        <f>IF(COUNTA($A480:$B480,$D480:$G480)=0,"",IF(OR($A480="",$B480="",NOT(AND(ISNUMBER(G480),N(G480)&gt;=18264,N(G480)&lt;=73050))),"n/a",SUMPRODUCT(((Movements!$B$2:$B$1001="Restock")+(Movements!$B$2:$B$1001="Transfer"))*(Movements!$F$2:$F$1001=$A480)*(Movements!$C$2:$C$1001=$B480)*(Movements!$A$2:$A$1001&gt;$G480),Movements!$D$2:$D$1001)))</f>
        <v/>
      </c>
      <c r="J480" s="21" t="str">
        <f>IF(COUNTA($A480:$B480,$D480:$G480)=0,"",IF(OR(NOT(ISNUMBER($H480)),NOT(ISNUMBER($F480))),"n/a",$F480-$H480+$I480))</f>
        <v/>
      </c>
      <c r="K480" s="21" t="str">
        <f>IF(COUNTA($A480:$B480,$D480:$G480)=0,"",IF(OR(NOT(ISNUMBER($J480)),NOT(ISNUMBER($D480)),NOT(ISNUMBER($E480))),"n/a",IF($J480&lt;=$D480,$E480-$J480,0)))</f>
        <v/>
      </c>
      <c r="L480" s="16" t="str">
        <f>IF(COUNTA($A480:$B480,$D480:$G480)=0,"",IF(OR(NOT(ISNUMBER($J480)),NOT(ISNUMBER($D480)),NOT(ISNUMBER($E480))),"n/a",IF($J480&lt;0,"Check count",IF($J480&lt;=$D480,"Reorder",IF($J480&gt;$E480,"Over max","OK")))))</f>
        <v/>
      </c>
      <c r="M480" s="14" t="str">
        <f>IF(COUNTA($A480:$B480,$D480:$G480)=0,"",IF(OR($B480="",SUMPRODUCT(--(Parts!$A$2:$A$201=$B480))=0),"n/a",INDEX(Parts!$C$2:$C$201,SUMPRODUCT(MAX((Parts!$A$2:$A$201=$B480)*(ROW(Parts!$A$2:$A$201)-MIN(ROW(Parts!$A$2:$A$201))+1))))))</f>
        <v/>
      </c>
      <c r="N480" s="14" t="str">
        <f>IF(COUNTA($A480:$B480,$D480:$G480)=0,"",IF(AND(ISNUMBER($J480),ISNUMBER($M480)),$J480*$M480,"n/a"))</f>
        <v/>
      </c>
      <c r="O480" s="16" t="str">
        <f>IF(COUNTA($A480:$B480,$D480:$G480)=0,"",IF(OR($A480="",$B480="",SUMPRODUCT(--(Vans!$A$2:$A$51=$A480))=0,SUMPRODUCT(--(Parts!$A$2:$A$201=$B480))=0),"Check ID",IF(SUMPRODUCT(('Van Stock'!$A$2:$A$501=$A480)*('Van Stock'!$B$2:$B$501=$B480))&gt;1,"Duplicate line",IF(OR(NOT(AND(ISNUMBER(D480),N(D480)&gt;=0,N(D480)&lt;=10000,INT(N(D480))=N(D480))),NOT(AND(ISNUMBER(E480),N(E480)&gt;=0,N(E480)&lt;=10000,INT(N(E480))=N(E480))),N($D480)&gt;N($E480),NOT(AND(ISNUMBER(F480),N(F480)&gt;=0,N(F480)&lt;=100000,INT(N(F480))=N(F480))),NOT(AND(ISNUMBER(G480),N(G480)&gt;=18264,N(G480)&lt;=73050))),"Check inputs",IF(AND(ISNUMBER($J480),N($J480)&lt;0),"Check count","OK")))))</f>
        <v/>
      </c>
      <c r="P480" s="15" t="str">
        <f>IF(COUNTA($A480:$B480,$D480:$G480)=0,"",IF(OR($A480="",$B480="",NOT(AND(ISNUMBER(G480),N(G480)&gt;=18264,N(G480)&lt;=73050))),"n/a",SUMPRODUCT(((Movements!$B$2:$B$1001="Used"))*(Movements!$E$2:$E$1001=$A480)*(Movements!$C$2:$C$1001=$B480)*(Movements!$A$2:$A$1001&gt;$G480),Movements!$D$2:$D$1001)))</f>
        <v/>
      </c>
    </row>
    <row r="481" spans="1:16" x14ac:dyDescent="0.25">
      <c r="A481" s="12"/>
      <c r="B481" s="12"/>
      <c r="C481" s="18" t="str">
        <f>IF(COUNTA($A481:$B481,$D481:$G481)=0,"",IF(OR($B481="",SUMPRODUCT(--(Parts!$A$2:$A$201=$B481))=0),"n/a",INDEX(Parts!$B$2:$B$201,SUMPRODUCT(MAX((Parts!$A$2:$A$201=$B481)*(ROW(Parts!$A$2:$A$201)-MIN(ROW(Parts!$A$2:$A$201))+1))))))</f>
        <v/>
      </c>
      <c r="D481" s="19"/>
      <c r="E481" s="19"/>
      <c r="F481" s="19"/>
      <c r="G481" s="20"/>
      <c r="H481" s="15" t="str">
        <f>IF(COUNTA($A481:$B481,$D481:$G481)=0,"",IF(OR($A481="",$B481="",NOT(AND(ISNUMBER(G481),N(G481)&gt;=18264,N(G481)&lt;=73050))),"n/a",SUMPRODUCT(((Movements!$B$2:$B$1001="Used")+(Movements!$B$2:$B$1001="Transfer"))*(Movements!$E$2:$E$1001=$A481)*(Movements!$C$2:$C$1001=$B481)*(Movements!$A$2:$A$1001&gt;$G481),Movements!$D$2:$D$1001)))</f>
        <v/>
      </c>
      <c r="I481" s="15" t="str">
        <f>IF(COUNTA($A481:$B481,$D481:$G481)=0,"",IF(OR($A481="",$B481="",NOT(AND(ISNUMBER(G481),N(G481)&gt;=18264,N(G481)&lt;=73050))),"n/a",SUMPRODUCT(((Movements!$B$2:$B$1001="Restock")+(Movements!$B$2:$B$1001="Transfer"))*(Movements!$F$2:$F$1001=$A481)*(Movements!$C$2:$C$1001=$B481)*(Movements!$A$2:$A$1001&gt;$G481),Movements!$D$2:$D$1001)))</f>
        <v/>
      </c>
      <c r="J481" s="21" t="str">
        <f>IF(COUNTA($A481:$B481,$D481:$G481)=0,"",IF(OR(NOT(ISNUMBER($H481)),NOT(ISNUMBER($F481))),"n/a",$F481-$H481+$I481))</f>
        <v/>
      </c>
      <c r="K481" s="21" t="str">
        <f>IF(COUNTA($A481:$B481,$D481:$G481)=0,"",IF(OR(NOT(ISNUMBER($J481)),NOT(ISNUMBER($D481)),NOT(ISNUMBER($E481))),"n/a",IF($J481&lt;=$D481,$E481-$J481,0)))</f>
        <v/>
      </c>
      <c r="L481" s="16" t="str">
        <f>IF(COUNTA($A481:$B481,$D481:$G481)=0,"",IF(OR(NOT(ISNUMBER($J481)),NOT(ISNUMBER($D481)),NOT(ISNUMBER($E481))),"n/a",IF($J481&lt;0,"Check count",IF($J481&lt;=$D481,"Reorder",IF($J481&gt;$E481,"Over max","OK")))))</f>
        <v/>
      </c>
      <c r="M481" s="14" t="str">
        <f>IF(COUNTA($A481:$B481,$D481:$G481)=0,"",IF(OR($B481="",SUMPRODUCT(--(Parts!$A$2:$A$201=$B481))=0),"n/a",INDEX(Parts!$C$2:$C$201,SUMPRODUCT(MAX((Parts!$A$2:$A$201=$B481)*(ROW(Parts!$A$2:$A$201)-MIN(ROW(Parts!$A$2:$A$201))+1))))))</f>
        <v/>
      </c>
      <c r="N481" s="14" t="str">
        <f>IF(COUNTA($A481:$B481,$D481:$G481)=0,"",IF(AND(ISNUMBER($J481),ISNUMBER($M481)),$J481*$M481,"n/a"))</f>
        <v/>
      </c>
      <c r="O481" s="16" t="str">
        <f>IF(COUNTA($A481:$B481,$D481:$G481)=0,"",IF(OR($A481="",$B481="",SUMPRODUCT(--(Vans!$A$2:$A$51=$A481))=0,SUMPRODUCT(--(Parts!$A$2:$A$201=$B481))=0),"Check ID",IF(SUMPRODUCT(('Van Stock'!$A$2:$A$501=$A481)*('Van Stock'!$B$2:$B$501=$B481))&gt;1,"Duplicate line",IF(OR(NOT(AND(ISNUMBER(D481),N(D481)&gt;=0,N(D481)&lt;=10000,INT(N(D481))=N(D481))),NOT(AND(ISNUMBER(E481),N(E481)&gt;=0,N(E481)&lt;=10000,INT(N(E481))=N(E481))),N($D481)&gt;N($E481),NOT(AND(ISNUMBER(F481),N(F481)&gt;=0,N(F481)&lt;=100000,INT(N(F481))=N(F481))),NOT(AND(ISNUMBER(G481),N(G481)&gt;=18264,N(G481)&lt;=73050))),"Check inputs",IF(AND(ISNUMBER($J481),N($J481)&lt;0),"Check count","OK")))))</f>
        <v/>
      </c>
      <c r="P481" s="15" t="str">
        <f>IF(COUNTA($A481:$B481,$D481:$G481)=0,"",IF(OR($A481="",$B481="",NOT(AND(ISNUMBER(G481),N(G481)&gt;=18264,N(G481)&lt;=73050))),"n/a",SUMPRODUCT(((Movements!$B$2:$B$1001="Used"))*(Movements!$E$2:$E$1001=$A481)*(Movements!$C$2:$C$1001=$B481)*(Movements!$A$2:$A$1001&gt;$G481),Movements!$D$2:$D$1001)))</f>
        <v/>
      </c>
    </row>
    <row r="482" spans="1:16" x14ac:dyDescent="0.25">
      <c r="A482" s="12"/>
      <c r="B482" s="12"/>
      <c r="C482" s="18" t="str">
        <f>IF(COUNTA($A482:$B482,$D482:$G482)=0,"",IF(OR($B482="",SUMPRODUCT(--(Parts!$A$2:$A$201=$B482))=0),"n/a",INDEX(Parts!$B$2:$B$201,SUMPRODUCT(MAX((Parts!$A$2:$A$201=$B482)*(ROW(Parts!$A$2:$A$201)-MIN(ROW(Parts!$A$2:$A$201))+1))))))</f>
        <v/>
      </c>
      <c r="D482" s="19"/>
      <c r="E482" s="19"/>
      <c r="F482" s="19"/>
      <c r="G482" s="20"/>
      <c r="H482" s="15" t="str">
        <f>IF(COUNTA($A482:$B482,$D482:$G482)=0,"",IF(OR($A482="",$B482="",NOT(AND(ISNUMBER(G482),N(G482)&gt;=18264,N(G482)&lt;=73050))),"n/a",SUMPRODUCT(((Movements!$B$2:$B$1001="Used")+(Movements!$B$2:$B$1001="Transfer"))*(Movements!$E$2:$E$1001=$A482)*(Movements!$C$2:$C$1001=$B482)*(Movements!$A$2:$A$1001&gt;$G482),Movements!$D$2:$D$1001)))</f>
        <v/>
      </c>
      <c r="I482" s="15" t="str">
        <f>IF(COUNTA($A482:$B482,$D482:$G482)=0,"",IF(OR($A482="",$B482="",NOT(AND(ISNUMBER(G482),N(G482)&gt;=18264,N(G482)&lt;=73050))),"n/a",SUMPRODUCT(((Movements!$B$2:$B$1001="Restock")+(Movements!$B$2:$B$1001="Transfer"))*(Movements!$F$2:$F$1001=$A482)*(Movements!$C$2:$C$1001=$B482)*(Movements!$A$2:$A$1001&gt;$G482),Movements!$D$2:$D$1001)))</f>
        <v/>
      </c>
      <c r="J482" s="21" t="str">
        <f>IF(COUNTA($A482:$B482,$D482:$G482)=0,"",IF(OR(NOT(ISNUMBER($H482)),NOT(ISNUMBER($F482))),"n/a",$F482-$H482+$I482))</f>
        <v/>
      </c>
      <c r="K482" s="21" t="str">
        <f>IF(COUNTA($A482:$B482,$D482:$G482)=0,"",IF(OR(NOT(ISNUMBER($J482)),NOT(ISNUMBER($D482)),NOT(ISNUMBER($E482))),"n/a",IF($J482&lt;=$D482,$E482-$J482,0)))</f>
        <v/>
      </c>
      <c r="L482" s="16" t="str">
        <f>IF(COUNTA($A482:$B482,$D482:$G482)=0,"",IF(OR(NOT(ISNUMBER($J482)),NOT(ISNUMBER($D482)),NOT(ISNUMBER($E482))),"n/a",IF($J482&lt;0,"Check count",IF($J482&lt;=$D482,"Reorder",IF($J482&gt;$E482,"Over max","OK")))))</f>
        <v/>
      </c>
      <c r="M482" s="14" t="str">
        <f>IF(COUNTA($A482:$B482,$D482:$G482)=0,"",IF(OR($B482="",SUMPRODUCT(--(Parts!$A$2:$A$201=$B482))=0),"n/a",INDEX(Parts!$C$2:$C$201,SUMPRODUCT(MAX((Parts!$A$2:$A$201=$B482)*(ROW(Parts!$A$2:$A$201)-MIN(ROW(Parts!$A$2:$A$201))+1))))))</f>
        <v/>
      </c>
      <c r="N482" s="14" t="str">
        <f>IF(COUNTA($A482:$B482,$D482:$G482)=0,"",IF(AND(ISNUMBER($J482),ISNUMBER($M482)),$J482*$M482,"n/a"))</f>
        <v/>
      </c>
      <c r="O482" s="16" t="str">
        <f>IF(COUNTA($A482:$B482,$D482:$G482)=0,"",IF(OR($A482="",$B482="",SUMPRODUCT(--(Vans!$A$2:$A$51=$A482))=0,SUMPRODUCT(--(Parts!$A$2:$A$201=$B482))=0),"Check ID",IF(SUMPRODUCT(('Van Stock'!$A$2:$A$501=$A482)*('Van Stock'!$B$2:$B$501=$B482))&gt;1,"Duplicate line",IF(OR(NOT(AND(ISNUMBER(D482),N(D482)&gt;=0,N(D482)&lt;=10000,INT(N(D482))=N(D482))),NOT(AND(ISNUMBER(E482),N(E482)&gt;=0,N(E482)&lt;=10000,INT(N(E482))=N(E482))),N($D482)&gt;N($E482),NOT(AND(ISNUMBER(F482),N(F482)&gt;=0,N(F482)&lt;=100000,INT(N(F482))=N(F482))),NOT(AND(ISNUMBER(G482),N(G482)&gt;=18264,N(G482)&lt;=73050))),"Check inputs",IF(AND(ISNUMBER($J482),N($J482)&lt;0),"Check count","OK")))))</f>
        <v/>
      </c>
      <c r="P482" s="15" t="str">
        <f>IF(COUNTA($A482:$B482,$D482:$G482)=0,"",IF(OR($A482="",$B482="",NOT(AND(ISNUMBER(G482),N(G482)&gt;=18264,N(G482)&lt;=73050))),"n/a",SUMPRODUCT(((Movements!$B$2:$B$1001="Used"))*(Movements!$E$2:$E$1001=$A482)*(Movements!$C$2:$C$1001=$B482)*(Movements!$A$2:$A$1001&gt;$G482),Movements!$D$2:$D$1001)))</f>
        <v/>
      </c>
    </row>
    <row r="483" spans="1:16" x14ac:dyDescent="0.25">
      <c r="A483" s="12"/>
      <c r="B483" s="12"/>
      <c r="C483" s="18" t="str">
        <f>IF(COUNTA($A483:$B483,$D483:$G483)=0,"",IF(OR($B483="",SUMPRODUCT(--(Parts!$A$2:$A$201=$B483))=0),"n/a",INDEX(Parts!$B$2:$B$201,SUMPRODUCT(MAX((Parts!$A$2:$A$201=$B483)*(ROW(Parts!$A$2:$A$201)-MIN(ROW(Parts!$A$2:$A$201))+1))))))</f>
        <v/>
      </c>
      <c r="D483" s="19"/>
      <c r="E483" s="19"/>
      <c r="F483" s="19"/>
      <c r="G483" s="20"/>
      <c r="H483" s="15" t="str">
        <f>IF(COUNTA($A483:$B483,$D483:$G483)=0,"",IF(OR($A483="",$B483="",NOT(AND(ISNUMBER(G483),N(G483)&gt;=18264,N(G483)&lt;=73050))),"n/a",SUMPRODUCT(((Movements!$B$2:$B$1001="Used")+(Movements!$B$2:$B$1001="Transfer"))*(Movements!$E$2:$E$1001=$A483)*(Movements!$C$2:$C$1001=$B483)*(Movements!$A$2:$A$1001&gt;$G483),Movements!$D$2:$D$1001)))</f>
        <v/>
      </c>
      <c r="I483" s="15" t="str">
        <f>IF(COUNTA($A483:$B483,$D483:$G483)=0,"",IF(OR($A483="",$B483="",NOT(AND(ISNUMBER(G483),N(G483)&gt;=18264,N(G483)&lt;=73050))),"n/a",SUMPRODUCT(((Movements!$B$2:$B$1001="Restock")+(Movements!$B$2:$B$1001="Transfer"))*(Movements!$F$2:$F$1001=$A483)*(Movements!$C$2:$C$1001=$B483)*(Movements!$A$2:$A$1001&gt;$G483),Movements!$D$2:$D$1001)))</f>
        <v/>
      </c>
      <c r="J483" s="21" t="str">
        <f>IF(COUNTA($A483:$B483,$D483:$G483)=0,"",IF(OR(NOT(ISNUMBER($H483)),NOT(ISNUMBER($F483))),"n/a",$F483-$H483+$I483))</f>
        <v/>
      </c>
      <c r="K483" s="21" t="str">
        <f>IF(COUNTA($A483:$B483,$D483:$G483)=0,"",IF(OR(NOT(ISNUMBER($J483)),NOT(ISNUMBER($D483)),NOT(ISNUMBER($E483))),"n/a",IF($J483&lt;=$D483,$E483-$J483,0)))</f>
        <v/>
      </c>
      <c r="L483" s="16" t="str">
        <f>IF(COUNTA($A483:$B483,$D483:$G483)=0,"",IF(OR(NOT(ISNUMBER($J483)),NOT(ISNUMBER($D483)),NOT(ISNUMBER($E483))),"n/a",IF($J483&lt;0,"Check count",IF($J483&lt;=$D483,"Reorder",IF($J483&gt;$E483,"Over max","OK")))))</f>
        <v/>
      </c>
      <c r="M483" s="14" t="str">
        <f>IF(COUNTA($A483:$B483,$D483:$G483)=0,"",IF(OR($B483="",SUMPRODUCT(--(Parts!$A$2:$A$201=$B483))=0),"n/a",INDEX(Parts!$C$2:$C$201,SUMPRODUCT(MAX((Parts!$A$2:$A$201=$B483)*(ROW(Parts!$A$2:$A$201)-MIN(ROW(Parts!$A$2:$A$201))+1))))))</f>
        <v/>
      </c>
      <c r="N483" s="14" t="str">
        <f>IF(COUNTA($A483:$B483,$D483:$G483)=0,"",IF(AND(ISNUMBER($J483),ISNUMBER($M483)),$J483*$M483,"n/a"))</f>
        <v/>
      </c>
      <c r="O483" s="16" t="str">
        <f>IF(COUNTA($A483:$B483,$D483:$G483)=0,"",IF(OR($A483="",$B483="",SUMPRODUCT(--(Vans!$A$2:$A$51=$A483))=0,SUMPRODUCT(--(Parts!$A$2:$A$201=$B483))=0),"Check ID",IF(SUMPRODUCT(('Van Stock'!$A$2:$A$501=$A483)*('Van Stock'!$B$2:$B$501=$B483))&gt;1,"Duplicate line",IF(OR(NOT(AND(ISNUMBER(D483),N(D483)&gt;=0,N(D483)&lt;=10000,INT(N(D483))=N(D483))),NOT(AND(ISNUMBER(E483),N(E483)&gt;=0,N(E483)&lt;=10000,INT(N(E483))=N(E483))),N($D483)&gt;N($E483),NOT(AND(ISNUMBER(F483),N(F483)&gt;=0,N(F483)&lt;=100000,INT(N(F483))=N(F483))),NOT(AND(ISNUMBER(G483),N(G483)&gt;=18264,N(G483)&lt;=73050))),"Check inputs",IF(AND(ISNUMBER($J483),N($J483)&lt;0),"Check count","OK")))))</f>
        <v/>
      </c>
      <c r="P483" s="15" t="str">
        <f>IF(COUNTA($A483:$B483,$D483:$G483)=0,"",IF(OR($A483="",$B483="",NOT(AND(ISNUMBER(G483),N(G483)&gt;=18264,N(G483)&lt;=73050))),"n/a",SUMPRODUCT(((Movements!$B$2:$B$1001="Used"))*(Movements!$E$2:$E$1001=$A483)*(Movements!$C$2:$C$1001=$B483)*(Movements!$A$2:$A$1001&gt;$G483),Movements!$D$2:$D$1001)))</f>
        <v/>
      </c>
    </row>
    <row r="484" spans="1:16" x14ac:dyDescent="0.25">
      <c r="A484" s="12"/>
      <c r="B484" s="12"/>
      <c r="C484" s="18" t="str">
        <f>IF(COUNTA($A484:$B484,$D484:$G484)=0,"",IF(OR($B484="",SUMPRODUCT(--(Parts!$A$2:$A$201=$B484))=0),"n/a",INDEX(Parts!$B$2:$B$201,SUMPRODUCT(MAX((Parts!$A$2:$A$201=$B484)*(ROW(Parts!$A$2:$A$201)-MIN(ROW(Parts!$A$2:$A$201))+1))))))</f>
        <v/>
      </c>
      <c r="D484" s="19"/>
      <c r="E484" s="19"/>
      <c r="F484" s="19"/>
      <c r="G484" s="20"/>
      <c r="H484" s="15" t="str">
        <f>IF(COUNTA($A484:$B484,$D484:$G484)=0,"",IF(OR($A484="",$B484="",NOT(AND(ISNUMBER(G484),N(G484)&gt;=18264,N(G484)&lt;=73050))),"n/a",SUMPRODUCT(((Movements!$B$2:$B$1001="Used")+(Movements!$B$2:$B$1001="Transfer"))*(Movements!$E$2:$E$1001=$A484)*(Movements!$C$2:$C$1001=$B484)*(Movements!$A$2:$A$1001&gt;$G484),Movements!$D$2:$D$1001)))</f>
        <v/>
      </c>
      <c r="I484" s="15" t="str">
        <f>IF(COUNTA($A484:$B484,$D484:$G484)=0,"",IF(OR($A484="",$B484="",NOT(AND(ISNUMBER(G484),N(G484)&gt;=18264,N(G484)&lt;=73050))),"n/a",SUMPRODUCT(((Movements!$B$2:$B$1001="Restock")+(Movements!$B$2:$B$1001="Transfer"))*(Movements!$F$2:$F$1001=$A484)*(Movements!$C$2:$C$1001=$B484)*(Movements!$A$2:$A$1001&gt;$G484),Movements!$D$2:$D$1001)))</f>
        <v/>
      </c>
      <c r="J484" s="21" t="str">
        <f>IF(COUNTA($A484:$B484,$D484:$G484)=0,"",IF(OR(NOT(ISNUMBER($H484)),NOT(ISNUMBER($F484))),"n/a",$F484-$H484+$I484))</f>
        <v/>
      </c>
      <c r="K484" s="21" t="str">
        <f>IF(COUNTA($A484:$B484,$D484:$G484)=0,"",IF(OR(NOT(ISNUMBER($J484)),NOT(ISNUMBER($D484)),NOT(ISNUMBER($E484))),"n/a",IF($J484&lt;=$D484,$E484-$J484,0)))</f>
        <v/>
      </c>
      <c r="L484" s="16" t="str">
        <f>IF(COUNTA($A484:$B484,$D484:$G484)=0,"",IF(OR(NOT(ISNUMBER($J484)),NOT(ISNUMBER($D484)),NOT(ISNUMBER($E484))),"n/a",IF($J484&lt;0,"Check count",IF($J484&lt;=$D484,"Reorder",IF($J484&gt;$E484,"Over max","OK")))))</f>
        <v/>
      </c>
      <c r="M484" s="14" t="str">
        <f>IF(COUNTA($A484:$B484,$D484:$G484)=0,"",IF(OR($B484="",SUMPRODUCT(--(Parts!$A$2:$A$201=$B484))=0),"n/a",INDEX(Parts!$C$2:$C$201,SUMPRODUCT(MAX((Parts!$A$2:$A$201=$B484)*(ROW(Parts!$A$2:$A$201)-MIN(ROW(Parts!$A$2:$A$201))+1))))))</f>
        <v/>
      </c>
      <c r="N484" s="14" t="str">
        <f>IF(COUNTA($A484:$B484,$D484:$G484)=0,"",IF(AND(ISNUMBER($J484),ISNUMBER($M484)),$J484*$M484,"n/a"))</f>
        <v/>
      </c>
      <c r="O484" s="16" t="str">
        <f>IF(COUNTA($A484:$B484,$D484:$G484)=0,"",IF(OR($A484="",$B484="",SUMPRODUCT(--(Vans!$A$2:$A$51=$A484))=0,SUMPRODUCT(--(Parts!$A$2:$A$201=$B484))=0),"Check ID",IF(SUMPRODUCT(('Van Stock'!$A$2:$A$501=$A484)*('Van Stock'!$B$2:$B$501=$B484))&gt;1,"Duplicate line",IF(OR(NOT(AND(ISNUMBER(D484),N(D484)&gt;=0,N(D484)&lt;=10000,INT(N(D484))=N(D484))),NOT(AND(ISNUMBER(E484),N(E484)&gt;=0,N(E484)&lt;=10000,INT(N(E484))=N(E484))),N($D484)&gt;N($E484),NOT(AND(ISNUMBER(F484),N(F484)&gt;=0,N(F484)&lt;=100000,INT(N(F484))=N(F484))),NOT(AND(ISNUMBER(G484),N(G484)&gt;=18264,N(G484)&lt;=73050))),"Check inputs",IF(AND(ISNUMBER($J484),N($J484)&lt;0),"Check count","OK")))))</f>
        <v/>
      </c>
      <c r="P484" s="15" t="str">
        <f>IF(COUNTA($A484:$B484,$D484:$G484)=0,"",IF(OR($A484="",$B484="",NOT(AND(ISNUMBER(G484),N(G484)&gt;=18264,N(G484)&lt;=73050))),"n/a",SUMPRODUCT(((Movements!$B$2:$B$1001="Used"))*(Movements!$E$2:$E$1001=$A484)*(Movements!$C$2:$C$1001=$B484)*(Movements!$A$2:$A$1001&gt;$G484),Movements!$D$2:$D$1001)))</f>
        <v/>
      </c>
    </row>
    <row r="485" spans="1:16" x14ac:dyDescent="0.25">
      <c r="A485" s="12"/>
      <c r="B485" s="12"/>
      <c r="C485" s="18" t="str">
        <f>IF(COUNTA($A485:$B485,$D485:$G485)=0,"",IF(OR($B485="",SUMPRODUCT(--(Parts!$A$2:$A$201=$B485))=0),"n/a",INDEX(Parts!$B$2:$B$201,SUMPRODUCT(MAX((Parts!$A$2:$A$201=$B485)*(ROW(Parts!$A$2:$A$201)-MIN(ROW(Parts!$A$2:$A$201))+1))))))</f>
        <v/>
      </c>
      <c r="D485" s="19"/>
      <c r="E485" s="19"/>
      <c r="F485" s="19"/>
      <c r="G485" s="20"/>
      <c r="H485" s="15" t="str">
        <f>IF(COUNTA($A485:$B485,$D485:$G485)=0,"",IF(OR($A485="",$B485="",NOT(AND(ISNUMBER(G485),N(G485)&gt;=18264,N(G485)&lt;=73050))),"n/a",SUMPRODUCT(((Movements!$B$2:$B$1001="Used")+(Movements!$B$2:$B$1001="Transfer"))*(Movements!$E$2:$E$1001=$A485)*(Movements!$C$2:$C$1001=$B485)*(Movements!$A$2:$A$1001&gt;$G485),Movements!$D$2:$D$1001)))</f>
        <v/>
      </c>
      <c r="I485" s="15" t="str">
        <f>IF(COUNTA($A485:$B485,$D485:$G485)=0,"",IF(OR($A485="",$B485="",NOT(AND(ISNUMBER(G485),N(G485)&gt;=18264,N(G485)&lt;=73050))),"n/a",SUMPRODUCT(((Movements!$B$2:$B$1001="Restock")+(Movements!$B$2:$B$1001="Transfer"))*(Movements!$F$2:$F$1001=$A485)*(Movements!$C$2:$C$1001=$B485)*(Movements!$A$2:$A$1001&gt;$G485),Movements!$D$2:$D$1001)))</f>
        <v/>
      </c>
      <c r="J485" s="21" t="str">
        <f>IF(COUNTA($A485:$B485,$D485:$G485)=0,"",IF(OR(NOT(ISNUMBER($H485)),NOT(ISNUMBER($F485))),"n/a",$F485-$H485+$I485))</f>
        <v/>
      </c>
      <c r="K485" s="21" t="str">
        <f>IF(COUNTA($A485:$B485,$D485:$G485)=0,"",IF(OR(NOT(ISNUMBER($J485)),NOT(ISNUMBER($D485)),NOT(ISNUMBER($E485))),"n/a",IF($J485&lt;=$D485,$E485-$J485,0)))</f>
        <v/>
      </c>
      <c r="L485" s="16" t="str">
        <f>IF(COUNTA($A485:$B485,$D485:$G485)=0,"",IF(OR(NOT(ISNUMBER($J485)),NOT(ISNUMBER($D485)),NOT(ISNUMBER($E485))),"n/a",IF($J485&lt;0,"Check count",IF($J485&lt;=$D485,"Reorder",IF($J485&gt;$E485,"Over max","OK")))))</f>
        <v/>
      </c>
      <c r="M485" s="14" t="str">
        <f>IF(COUNTA($A485:$B485,$D485:$G485)=0,"",IF(OR($B485="",SUMPRODUCT(--(Parts!$A$2:$A$201=$B485))=0),"n/a",INDEX(Parts!$C$2:$C$201,SUMPRODUCT(MAX((Parts!$A$2:$A$201=$B485)*(ROW(Parts!$A$2:$A$201)-MIN(ROW(Parts!$A$2:$A$201))+1))))))</f>
        <v/>
      </c>
      <c r="N485" s="14" t="str">
        <f>IF(COUNTA($A485:$B485,$D485:$G485)=0,"",IF(AND(ISNUMBER($J485),ISNUMBER($M485)),$J485*$M485,"n/a"))</f>
        <v/>
      </c>
      <c r="O485" s="16" t="str">
        <f>IF(COUNTA($A485:$B485,$D485:$G485)=0,"",IF(OR($A485="",$B485="",SUMPRODUCT(--(Vans!$A$2:$A$51=$A485))=0,SUMPRODUCT(--(Parts!$A$2:$A$201=$B485))=0),"Check ID",IF(SUMPRODUCT(('Van Stock'!$A$2:$A$501=$A485)*('Van Stock'!$B$2:$B$501=$B485))&gt;1,"Duplicate line",IF(OR(NOT(AND(ISNUMBER(D485),N(D485)&gt;=0,N(D485)&lt;=10000,INT(N(D485))=N(D485))),NOT(AND(ISNUMBER(E485),N(E485)&gt;=0,N(E485)&lt;=10000,INT(N(E485))=N(E485))),N($D485)&gt;N($E485),NOT(AND(ISNUMBER(F485),N(F485)&gt;=0,N(F485)&lt;=100000,INT(N(F485))=N(F485))),NOT(AND(ISNUMBER(G485),N(G485)&gt;=18264,N(G485)&lt;=73050))),"Check inputs",IF(AND(ISNUMBER($J485),N($J485)&lt;0),"Check count","OK")))))</f>
        <v/>
      </c>
      <c r="P485" s="15" t="str">
        <f>IF(COUNTA($A485:$B485,$D485:$G485)=0,"",IF(OR($A485="",$B485="",NOT(AND(ISNUMBER(G485),N(G485)&gt;=18264,N(G485)&lt;=73050))),"n/a",SUMPRODUCT(((Movements!$B$2:$B$1001="Used"))*(Movements!$E$2:$E$1001=$A485)*(Movements!$C$2:$C$1001=$B485)*(Movements!$A$2:$A$1001&gt;$G485),Movements!$D$2:$D$1001)))</f>
        <v/>
      </c>
    </row>
    <row r="486" spans="1:16" x14ac:dyDescent="0.25">
      <c r="A486" s="12"/>
      <c r="B486" s="12"/>
      <c r="C486" s="18" t="str">
        <f>IF(COUNTA($A486:$B486,$D486:$G486)=0,"",IF(OR($B486="",SUMPRODUCT(--(Parts!$A$2:$A$201=$B486))=0),"n/a",INDEX(Parts!$B$2:$B$201,SUMPRODUCT(MAX((Parts!$A$2:$A$201=$B486)*(ROW(Parts!$A$2:$A$201)-MIN(ROW(Parts!$A$2:$A$201))+1))))))</f>
        <v/>
      </c>
      <c r="D486" s="19"/>
      <c r="E486" s="19"/>
      <c r="F486" s="19"/>
      <c r="G486" s="20"/>
      <c r="H486" s="15" t="str">
        <f>IF(COUNTA($A486:$B486,$D486:$G486)=0,"",IF(OR($A486="",$B486="",NOT(AND(ISNUMBER(G486),N(G486)&gt;=18264,N(G486)&lt;=73050))),"n/a",SUMPRODUCT(((Movements!$B$2:$B$1001="Used")+(Movements!$B$2:$B$1001="Transfer"))*(Movements!$E$2:$E$1001=$A486)*(Movements!$C$2:$C$1001=$B486)*(Movements!$A$2:$A$1001&gt;$G486),Movements!$D$2:$D$1001)))</f>
        <v/>
      </c>
      <c r="I486" s="15" t="str">
        <f>IF(COUNTA($A486:$B486,$D486:$G486)=0,"",IF(OR($A486="",$B486="",NOT(AND(ISNUMBER(G486),N(G486)&gt;=18264,N(G486)&lt;=73050))),"n/a",SUMPRODUCT(((Movements!$B$2:$B$1001="Restock")+(Movements!$B$2:$B$1001="Transfer"))*(Movements!$F$2:$F$1001=$A486)*(Movements!$C$2:$C$1001=$B486)*(Movements!$A$2:$A$1001&gt;$G486),Movements!$D$2:$D$1001)))</f>
        <v/>
      </c>
      <c r="J486" s="21" t="str">
        <f>IF(COUNTA($A486:$B486,$D486:$G486)=0,"",IF(OR(NOT(ISNUMBER($H486)),NOT(ISNUMBER($F486))),"n/a",$F486-$H486+$I486))</f>
        <v/>
      </c>
      <c r="K486" s="21" t="str">
        <f>IF(COUNTA($A486:$B486,$D486:$G486)=0,"",IF(OR(NOT(ISNUMBER($J486)),NOT(ISNUMBER($D486)),NOT(ISNUMBER($E486))),"n/a",IF($J486&lt;=$D486,$E486-$J486,0)))</f>
        <v/>
      </c>
      <c r="L486" s="16" t="str">
        <f>IF(COUNTA($A486:$B486,$D486:$G486)=0,"",IF(OR(NOT(ISNUMBER($J486)),NOT(ISNUMBER($D486)),NOT(ISNUMBER($E486))),"n/a",IF($J486&lt;0,"Check count",IF($J486&lt;=$D486,"Reorder",IF($J486&gt;$E486,"Over max","OK")))))</f>
        <v/>
      </c>
      <c r="M486" s="14" t="str">
        <f>IF(COUNTA($A486:$B486,$D486:$G486)=0,"",IF(OR($B486="",SUMPRODUCT(--(Parts!$A$2:$A$201=$B486))=0),"n/a",INDEX(Parts!$C$2:$C$201,SUMPRODUCT(MAX((Parts!$A$2:$A$201=$B486)*(ROW(Parts!$A$2:$A$201)-MIN(ROW(Parts!$A$2:$A$201))+1))))))</f>
        <v/>
      </c>
      <c r="N486" s="14" t="str">
        <f>IF(COUNTA($A486:$B486,$D486:$G486)=0,"",IF(AND(ISNUMBER($J486),ISNUMBER($M486)),$J486*$M486,"n/a"))</f>
        <v/>
      </c>
      <c r="O486" s="16" t="str">
        <f>IF(COUNTA($A486:$B486,$D486:$G486)=0,"",IF(OR($A486="",$B486="",SUMPRODUCT(--(Vans!$A$2:$A$51=$A486))=0,SUMPRODUCT(--(Parts!$A$2:$A$201=$B486))=0),"Check ID",IF(SUMPRODUCT(('Van Stock'!$A$2:$A$501=$A486)*('Van Stock'!$B$2:$B$501=$B486))&gt;1,"Duplicate line",IF(OR(NOT(AND(ISNUMBER(D486),N(D486)&gt;=0,N(D486)&lt;=10000,INT(N(D486))=N(D486))),NOT(AND(ISNUMBER(E486),N(E486)&gt;=0,N(E486)&lt;=10000,INT(N(E486))=N(E486))),N($D486)&gt;N($E486),NOT(AND(ISNUMBER(F486),N(F486)&gt;=0,N(F486)&lt;=100000,INT(N(F486))=N(F486))),NOT(AND(ISNUMBER(G486),N(G486)&gt;=18264,N(G486)&lt;=73050))),"Check inputs",IF(AND(ISNUMBER($J486),N($J486)&lt;0),"Check count","OK")))))</f>
        <v/>
      </c>
      <c r="P486" s="15" t="str">
        <f>IF(COUNTA($A486:$B486,$D486:$G486)=0,"",IF(OR($A486="",$B486="",NOT(AND(ISNUMBER(G486),N(G486)&gt;=18264,N(G486)&lt;=73050))),"n/a",SUMPRODUCT(((Movements!$B$2:$B$1001="Used"))*(Movements!$E$2:$E$1001=$A486)*(Movements!$C$2:$C$1001=$B486)*(Movements!$A$2:$A$1001&gt;$G486),Movements!$D$2:$D$1001)))</f>
        <v/>
      </c>
    </row>
    <row r="487" spans="1:16" x14ac:dyDescent="0.25">
      <c r="A487" s="12"/>
      <c r="B487" s="12"/>
      <c r="C487" s="18" t="str">
        <f>IF(COUNTA($A487:$B487,$D487:$G487)=0,"",IF(OR($B487="",SUMPRODUCT(--(Parts!$A$2:$A$201=$B487))=0),"n/a",INDEX(Parts!$B$2:$B$201,SUMPRODUCT(MAX((Parts!$A$2:$A$201=$B487)*(ROW(Parts!$A$2:$A$201)-MIN(ROW(Parts!$A$2:$A$201))+1))))))</f>
        <v/>
      </c>
      <c r="D487" s="19"/>
      <c r="E487" s="19"/>
      <c r="F487" s="19"/>
      <c r="G487" s="20"/>
      <c r="H487" s="15" t="str">
        <f>IF(COUNTA($A487:$B487,$D487:$G487)=0,"",IF(OR($A487="",$B487="",NOT(AND(ISNUMBER(G487),N(G487)&gt;=18264,N(G487)&lt;=73050))),"n/a",SUMPRODUCT(((Movements!$B$2:$B$1001="Used")+(Movements!$B$2:$B$1001="Transfer"))*(Movements!$E$2:$E$1001=$A487)*(Movements!$C$2:$C$1001=$B487)*(Movements!$A$2:$A$1001&gt;$G487),Movements!$D$2:$D$1001)))</f>
        <v/>
      </c>
      <c r="I487" s="15" t="str">
        <f>IF(COUNTA($A487:$B487,$D487:$G487)=0,"",IF(OR($A487="",$B487="",NOT(AND(ISNUMBER(G487),N(G487)&gt;=18264,N(G487)&lt;=73050))),"n/a",SUMPRODUCT(((Movements!$B$2:$B$1001="Restock")+(Movements!$B$2:$B$1001="Transfer"))*(Movements!$F$2:$F$1001=$A487)*(Movements!$C$2:$C$1001=$B487)*(Movements!$A$2:$A$1001&gt;$G487),Movements!$D$2:$D$1001)))</f>
        <v/>
      </c>
      <c r="J487" s="21" t="str">
        <f>IF(COUNTA($A487:$B487,$D487:$G487)=0,"",IF(OR(NOT(ISNUMBER($H487)),NOT(ISNUMBER($F487))),"n/a",$F487-$H487+$I487))</f>
        <v/>
      </c>
      <c r="K487" s="21" t="str">
        <f>IF(COUNTA($A487:$B487,$D487:$G487)=0,"",IF(OR(NOT(ISNUMBER($J487)),NOT(ISNUMBER($D487)),NOT(ISNUMBER($E487))),"n/a",IF($J487&lt;=$D487,$E487-$J487,0)))</f>
        <v/>
      </c>
      <c r="L487" s="16" t="str">
        <f>IF(COUNTA($A487:$B487,$D487:$G487)=0,"",IF(OR(NOT(ISNUMBER($J487)),NOT(ISNUMBER($D487)),NOT(ISNUMBER($E487))),"n/a",IF($J487&lt;0,"Check count",IF($J487&lt;=$D487,"Reorder",IF($J487&gt;$E487,"Over max","OK")))))</f>
        <v/>
      </c>
      <c r="M487" s="14" t="str">
        <f>IF(COUNTA($A487:$B487,$D487:$G487)=0,"",IF(OR($B487="",SUMPRODUCT(--(Parts!$A$2:$A$201=$B487))=0),"n/a",INDEX(Parts!$C$2:$C$201,SUMPRODUCT(MAX((Parts!$A$2:$A$201=$B487)*(ROW(Parts!$A$2:$A$201)-MIN(ROW(Parts!$A$2:$A$201))+1))))))</f>
        <v/>
      </c>
      <c r="N487" s="14" t="str">
        <f>IF(COUNTA($A487:$B487,$D487:$G487)=0,"",IF(AND(ISNUMBER($J487),ISNUMBER($M487)),$J487*$M487,"n/a"))</f>
        <v/>
      </c>
      <c r="O487" s="16" t="str">
        <f>IF(COUNTA($A487:$B487,$D487:$G487)=0,"",IF(OR($A487="",$B487="",SUMPRODUCT(--(Vans!$A$2:$A$51=$A487))=0,SUMPRODUCT(--(Parts!$A$2:$A$201=$B487))=0),"Check ID",IF(SUMPRODUCT(('Van Stock'!$A$2:$A$501=$A487)*('Van Stock'!$B$2:$B$501=$B487))&gt;1,"Duplicate line",IF(OR(NOT(AND(ISNUMBER(D487),N(D487)&gt;=0,N(D487)&lt;=10000,INT(N(D487))=N(D487))),NOT(AND(ISNUMBER(E487),N(E487)&gt;=0,N(E487)&lt;=10000,INT(N(E487))=N(E487))),N($D487)&gt;N($E487),NOT(AND(ISNUMBER(F487),N(F487)&gt;=0,N(F487)&lt;=100000,INT(N(F487))=N(F487))),NOT(AND(ISNUMBER(G487),N(G487)&gt;=18264,N(G487)&lt;=73050))),"Check inputs",IF(AND(ISNUMBER($J487),N($J487)&lt;0),"Check count","OK")))))</f>
        <v/>
      </c>
      <c r="P487" s="15" t="str">
        <f>IF(COUNTA($A487:$B487,$D487:$G487)=0,"",IF(OR($A487="",$B487="",NOT(AND(ISNUMBER(G487),N(G487)&gt;=18264,N(G487)&lt;=73050))),"n/a",SUMPRODUCT(((Movements!$B$2:$B$1001="Used"))*(Movements!$E$2:$E$1001=$A487)*(Movements!$C$2:$C$1001=$B487)*(Movements!$A$2:$A$1001&gt;$G487),Movements!$D$2:$D$1001)))</f>
        <v/>
      </c>
    </row>
    <row r="488" spans="1:16" x14ac:dyDescent="0.25">
      <c r="A488" s="12"/>
      <c r="B488" s="12"/>
      <c r="C488" s="18" t="str">
        <f>IF(COUNTA($A488:$B488,$D488:$G488)=0,"",IF(OR($B488="",SUMPRODUCT(--(Parts!$A$2:$A$201=$B488))=0),"n/a",INDEX(Parts!$B$2:$B$201,SUMPRODUCT(MAX((Parts!$A$2:$A$201=$B488)*(ROW(Parts!$A$2:$A$201)-MIN(ROW(Parts!$A$2:$A$201))+1))))))</f>
        <v/>
      </c>
      <c r="D488" s="19"/>
      <c r="E488" s="19"/>
      <c r="F488" s="19"/>
      <c r="G488" s="20"/>
      <c r="H488" s="15" t="str">
        <f>IF(COUNTA($A488:$B488,$D488:$G488)=0,"",IF(OR($A488="",$B488="",NOT(AND(ISNUMBER(G488),N(G488)&gt;=18264,N(G488)&lt;=73050))),"n/a",SUMPRODUCT(((Movements!$B$2:$B$1001="Used")+(Movements!$B$2:$B$1001="Transfer"))*(Movements!$E$2:$E$1001=$A488)*(Movements!$C$2:$C$1001=$B488)*(Movements!$A$2:$A$1001&gt;$G488),Movements!$D$2:$D$1001)))</f>
        <v/>
      </c>
      <c r="I488" s="15" t="str">
        <f>IF(COUNTA($A488:$B488,$D488:$G488)=0,"",IF(OR($A488="",$B488="",NOT(AND(ISNUMBER(G488),N(G488)&gt;=18264,N(G488)&lt;=73050))),"n/a",SUMPRODUCT(((Movements!$B$2:$B$1001="Restock")+(Movements!$B$2:$B$1001="Transfer"))*(Movements!$F$2:$F$1001=$A488)*(Movements!$C$2:$C$1001=$B488)*(Movements!$A$2:$A$1001&gt;$G488),Movements!$D$2:$D$1001)))</f>
        <v/>
      </c>
      <c r="J488" s="21" t="str">
        <f>IF(COUNTA($A488:$B488,$D488:$G488)=0,"",IF(OR(NOT(ISNUMBER($H488)),NOT(ISNUMBER($F488))),"n/a",$F488-$H488+$I488))</f>
        <v/>
      </c>
      <c r="K488" s="21" t="str">
        <f>IF(COUNTA($A488:$B488,$D488:$G488)=0,"",IF(OR(NOT(ISNUMBER($J488)),NOT(ISNUMBER($D488)),NOT(ISNUMBER($E488))),"n/a",IF($J488&lt;=$D488,$E488-$J488,0)))</f>
        <v/>
      </c>
      <c r="L488" s="16" t="str">
        <f>IF(COUNTA($A488:$B488,$D488:$G488)=0,"",IF(OR(NOT(ISNUMBER($J488)),NOT(ISNUMBER($D488)),NOT(ISNUMBER($E488))),"n/a",IF($J488&lt;0,"Check count",IF($J488&lt;=$D488,"Reorder",IF($J488&gt;$E488,"Over max","OK")))))</f>
        <v/>
      </c>
      <c r="M488" s="14" t="str">
        <f>IF(COUNTA($A488:$B488,$D488:$G488)=0,"",IF(OR($B488="",SUMPRODUCT(--(Parts!$A$2:$A$201=$B488))=0),"n/a",INDEX(Parts!$C$2:$C$201,SUMPRODUCT(MAX((Parts!$A$2:$A$201=$B488)*(ROW(Parts!$A$2:$A$201)-MIN(ROW(Parts!$A$2:$A$201))+1))))))</f>
        <v/>
      </c>
      <c r="N488" s="14" t="str">
        <f>IF(COUNTA($A488:$B488,$D488:$G488)=0,"",IF(AND(ISNUMBER($J488),ISNUMBER($M488)),$J488*$M488,"n/a"))</f>
        <v/>
      </c>
      <c r="O488" s="16" t="str">
        <f>IF(COUNTA($A488:$B488,$D488:$G488)=0,"",IF(OR($A488="",$B488="",SUMPRODUCT(--(Vans!$A$2:$A$51=$A488))=0,SUMPRODUCT(--(Parts!$A$2:$A$201=$B488))=0),"Check ID",IF(SUMPRODUCT(('Van Stock'!$A$2:$A$501=$A488)*('Van Stock'!$B$2:$B$501=$B488))&gt;1,"Duplicate line",IF(OR(NOT(AND(ISNUMBER(D488),N(D488)&gt;=0,N(D488)&lt;=10000,INT(N(D488))=N(D488))),NOT(AND(ISNUMBER(E488),N(E488)&gt;=0,N(E488)&lt;=10000,INT(N(E488))=N(E488))),N($D488)&gt;N($E488),NOT(AND(ISNUMBER(F488),N(F488)&gt;=0,N(F488)&lt;=100000,INT(N(F488))=N(F488))),NOT(AND(ISNUMBER(G488),N(G488)&gt;=18264,N(G488)&lt;=73050))),"Check inputs",IF(AND(ISNUMBER($J488),N($J488)&lt;0),"Check count","OK")))))</f>
        <v/>
      </c>
      <c r="P488" s="15" t="str">
        <f>IF(COUNTA($A488:$B488,$D488:$G488)=0,"",IF(OR($A488="",$B488="",NOT(AND(ISNUMBER(G488),N(G488)&gt;=18264,N(G488)&lt;=73050))),"n/a",SUMPRODUCT(((Movements!$B$2:$B$1001="Used"))*(Movements!$E$2:$E$1001=$A488)*(Movements!$C$2:$C$1001=$B488)*(Movements!$A$2:$A$1001&gt;$G488),Movements!$D$2:$D$1001)))</f>
        <v/>
      </c>
    </row>
    <row r="489" spans="1:16" x14ac:dyDescent="0.25">
      <c r="A489" s="12"/>
      <c r="B489" s="12"/>
      <c r="C489" s="18" t="str">
        <f>IF(COUNTA($A489:$B489,$D489:$G489)=0,"",IF(OR($B489="",SUMPRODUCT(--(Parts!$A$2:$A$201=$B489))=0),"n/a",INDEX(Parts!$B$2:$B$201,SUMPRODUCT(MAX((Parts!$A$2:$A$201=$B489)*(ROW(Parts!$A$2:$A$201)-MIN(ROW(Parts!$A$2:$A$201))+1))))))</f>
        <v/>
      </c>
      <c r="D489" s="19"/>
      <c r="E489" s="19"/>
      <c r="F489" s="19"/>
      <c r="G489" s="20"/>
      <c r="H489" s="15" t="str">
        <f>IF(COUNTA($A489:$B489,$D489:$G489)=0,"",IF(OR($A489="",$B489="",NOT(AND(ISNUMBER(G489),N(G489)&gt;=18264,N(G489)&lt;=73050))),"n/a",SUMPRODUCT(((Movements!$B$2:$B$1001="Used")+(Movements!$B$2:$B$1001="Transfer"))*(Movements!$E$2:$E$1001=$A489)*(Movements!$C$2:$C$1001=$B489)*(Movements!$A$2:$A$1001&gt;$G489),Movements!$D$2:$D$1001)))</f>
        <v/>
      </c>
      <c r="I489" s="15" t="str">
        <f>IF(COUNTA($A489:$B489,$D489:$G489)=0,"",IF(OR($A489="",$B489="",NOT(AND(ISNUMBER(G489),N(G489)&gt;=18264,N(G489)&lt;=73050))),"n/a",SUMPRODUCT(((Movements!$B$2:$B$1001="Restock")+(Movements!$B$2:$B$1001="Transfer"))*(Movements!$F$2:$F$1001=$A489)*(Movements!$C$2:$C$1001=$B489)*(Movements!$A$2:$A$1001&gt;$G489),Movements!$D$2:$D$1001)))</f>
        <v/>
      </c>
      <c r="J489" s="21" t="str">
        <f>IF(COUNTA($A489:$B489,$D489:$G489)=0,"",IF(OR(NOT(ISNUMBER($H489)),NOT(ISNUMBER($F489))),"n/a",$F489-$H489+$I489))</f>
        <v/>
      </c>
      <c r="K489" s="21" t="str">
        <f>IF(COUNTA($A489:$B489,$D489:$G489)=0,"",IF(OR(NOT(ISNUMBER($J489)),NOT(ISNUMBER($D489)),NOT(ISNUMBER($E489))),"n/a",IF($J489&lt;=$D489,$E489-$J489,0)))</f>
        <v/>
      </c>
      <c r="L489" s="16" t="str">
        <f>IF(COUNTA($A489:$B489,$D489:$G489)=0,"",IF(OR(NOT(ISNUMBER($J489)),NOT(ISNUMBER($D489)),NOT(ISNUMBER($E489))),"n/a",IF($J489&lt;0,"Check count",IF($J489&lt;=$D489,"Reorder",IF($J489&gt;$E489,"Over max","OK")))))</f>
        <v/>
      </c>
      <c r="M489" s="14" t="str">
        <f>IF(COUNTA($A489:$B489,$D489:$G489)=0,"",IF(OR($B489="",SUMPRODUCT(--(Parts!$A$2:$A$201=$B489))=0),"n/a",INDEX(Parts!$C$2:$C$201,SUMPRODUCT(MAX((Parts!$A$2:$A$201=$B489)*(ROW(Parts!$A$2:$A$201)-MIN(ROW(Parts!$A$2:$A$201))+1))))))</f>
        <v/>
      </c>
      <c r="N489" s="14" t="str">
        <f>IF(COUNTA($A489:$B489,$D489:$G489)=0,"",IF(AND(ISNUMBER($J489),ISNUMBER($M489)),$J489*$M489,"n/a"))</f>
        <v/>
      </c>
      <c r="O489" s="16" t="str">
        <f>IF(COUNTA($A489:$B489,$D489:$G489)=0,"",IF(OR($A489="",$B489="",SUMPRODUCT(--(Vans!$A$2:$A$51=$A489))=0,SUMPRODUCT(--(Parts!$A$2:$A$201=$B489))=0),"Check ID",IF(SUMPRODUCT(('Van Stock'!$A$2:$A$501=$A489)*('Van Stock'!$B$2:$B$501=$B489))&gt;1,"Duplicate line",IF(OR(NOT(AND(ISNUMBER(D489),N(D489)&gt;=0,N(D489)&lt;=10000,INT(N(D489))=N(D489))),NOT(AND(ISNUMBER(E489),N(E489)&gt;=0,N(E489)&lt;=10000,INT(N(E489))=N(E489))),N($D489)&gt;N($E489),NOT(AND(ISNUMBER(F489),N(F489)&gt;=0,N(F489)&lt;=100000,INT(N(F489))=N(F489))),NOT(AND(ISNUMBER(G489),N(G489)&gt;=18264,N(G489)&lt;=73050))),"Check inputs",IF(AND(ISNUMBER($J489),N($J489)&lt;0),"Check count","OK")))))</f>
        <v/>
      </c>
      <c r="P489" s="15" t="str">
        <f>IF(COUNTA($A489:$B489,$D489:$G489)=0,"",IF(OR($A489="",$B489="",NOT(AND(ISNUMBER(G489),N(G489)&gt;=18264,N(G489)&lt;=73050))),"n/a",SUMPRODUCT(((Movements!$B$2:$B$1001="Used"))*(Movements!$E$2:$E$1001=$A489)*(Movements!$C$2:$C$1001=$B489)*(Movements!$A$2:$A$1001&gt;$G489),Movements!$D$2:$D$1001)))</f>
        <v/>
      </c>
    </row>
    <row r="490" spans="1:16" x14ac:dyDescent="0.25">
      <c r="A490" s="12"/>
      <c r="B490" s="12"/>
      <c r="C490" s="18" t="str">
        <f>IF(COUNTA($A490:$B490,$D490:$G490)=0,"",IF(OR($B490="",SUMPRODUCT(--(Parts!$A$2:$A$201=$B490))=0),"n/a",INDEX(Parts!$B$2:$B$201,SUMPRODUCT(MAX((Parts!$A$2:$A$201=$B490)*(ROW(Parts!$A$2:$A$201)-MIN(ROW(Parts!$A$2:$A$201))+1))))))</f>
        <v/>
      </c>
      <c r="D490" s="19"/>
      <c r="E490" s="19"/>
      <c r="F490" s="19"/>
      <c r="G490" s="20"/>
      <c r="H490" s="15" t="str">
        <f>IF(COUNTA($A490:$B490,$D490:$G490)=0,"",IF(OR($A490="",$B490="",NOT(AND(ISNUMBER(G490),N(G490)&gt;=18264,N(G490)&lt;=73050))),"n/a",SUMPRODUCT(((Movements!$B$2:$B$1001="Used")+(Movements!$B$2:$B$1001="Transfer"))*(Movements!$E$2:$E$1001=$A490)*(Movements!$C$2:$C$1001=$B490)*(Movements!$A$2:$A$1001&gt;$G490),Movements!$D$2:$D$1001)))</f>
        <v/>
      </c>
      <c r="I490" s="15" t="str">
        <f>IF(COUNTA($A490:$B490,$D490:$G490)=0,"",IF(OR($A490="",$B490="",NOT(AND(ISNUMBER(G490),N(G490)&gt;=18264,N(G490)&lt;=73050))),"n/a",SUMPRODUCT(((Movements!$B$2:$B$1001="Restock")+(Movements!$B$2:$B$1001="Transfer"))*(Movements!$F$2:$F$1001=$A490)*(Movements!$C$2:$C$1001=$B490)*(Movements!$A$2:$A$1001&gt;$G490),Movements!$D$2:$D$1001)))</f>
        <v/>
      </c>
      <c r="J490" s="21" t="str">
        <f>IF(COUNTA($A490:$B490,$D490:$G490)=0,"",IF(OR(NOT(ISNUMBER($H490)),NOT(ISNUMBER($F490))),"n/a",$F490-$H490+$I490))</f>
        <v/>
      </c>
      <c r="K490" s="21" t="str">
        <f>IF(COUNTA($A490:$B490,$D490:$G490)=0,"",IF(OR(NOT(ISNUMBER($J490)),NOT(ISNUMBER($D490)),NOT(ISNUMBER($E490))),"n/a",IF($J490&lt;=$D490,$E490-$J490,0)))</f>
        <v/>
      </c>
      <c r="L490" s="16" t="str">
        <f>IF(COUNTA($A490:$B490,$D490:$G490)=0,"",IF(OR(NOT(ISNUMBER($J490)),NOT(ISNUMBER($D490)),NOT(ISNUMBER($E490))),"n/a",IF($J490&lt;0,"Check count",IF($J490&lt;=$D490,"Reorder",IF($J490&gt;$E490,"Over max","OK")))))</f>
        <v/>
      </c>
      <c r="M490" s="14" t="str">
        <f>IF(COUNTA($A490:$B490,$D490:$G490)=0,"",IF(OR($B490="",SUMPRODUCT(--(Parts!$A$2:$A$201=$B490))=0),"n/a",INDEX(Parts!$C$2:$C$201,SUMPRODUCT(MAX((Parts!$A$2:$A$201=$B490)*(ROW(Parts!$A$2:$A$201)-MIN(ROW(Parts!$A$2:$A$201))+1))))))</f>
        <v/>
      </c>
      <c r="N490" s="14" t="str">
        <f>IF(COUNTA($A490:$B490,$D490:$G490)=0,"",IF(AND(ISNUMBER($J490),ISNUMBER($M490)),$J490*$M490,"n/a"))</f>
        <v/>
      </c>
      <c r="O490" s="16" t="str">
        <f>IF(COUNTA($A490:$B490,$D490:$G490)=0,"",IF(OR($A490="",$B490="",SUMPRODUCT(--(Vans!$A$2:$A$51=$A490))=0,SUMPRODUCT(--(Parts!$A$2:$A$201=$B490))=0),"Check ID",IF(SUMPRODUCT(('Van Stock'!$A$2:$A$501=$A490)*('Van Stock'!$B$2:$B$501=$B490))&gt;1,"Duplicate line",IF(OR(NOT(AND(ISNUMBER(D490),N(D490)&gt;=0,N(D490)&lt;=10000,INT(N(D490))=N(D490))),NOT(AND(ISNUMBER(E490),N(E490)&gt;=0,N(E490)&lt;=10000,INT(N(E490))=N(E490))),N($D490)&gt;N($E490),NOT(AND(ISNUMBER(F490),N(F490)&gt;=0,N(F490)&lt;=100000,INT(N(F490))=N(F490))),NOT(AND(ISNUMBER(G490),N(G490)&gt;=18264,N(G490)&lt;=73050))),"Check inputs",IF(AND(ISNUMBER($J490),N($J490)&lt;0),"Check count","OK")))))</f>
        <v/>
      </c>
      <c r="P490" s="15" t="str">
        <f>IF(COUNTA($A490:$B490,$D490:$G490)=0,"",IF(OR($A490="",$B490="",NOT(AND(ISNUMBER(G490),N(G490)&gt;=18264,N(G490)&lt;=73050))),"n/a",SUMPRODUCT(((Movements!$B$2:$B$1001="Used"))*(Movements!$E$2:$E$1001=$A490)*(Movements!$C$2:$C$1001=$B490)*(Movements!$A$2:$A$1001&gt;$G490),Movements!$D$2:$D$1001)))</f>
        <v/>
      </c>
    </row>
    <row r="491" spans="1:16" x14ac:dyDescent="0.25">
      <c r="A491" s="12"/>
      <c r="B491" s="12"/>
      <c r="C491" s="18" t="str">
        <f>IF(COUNTA($A491:$B491,$D491:$G491)=0,"",IF(OR($B491="",SUMPRODUCT(--(Parts!$A$2:$A$201=$B491))=0),"n/a",INDEX(Parts!$B$2:$B$201,SUMPRODUCT(MAX((Parts!$A$2:$A$201=$B491)*(ROW(Parts!$A$2:$A$201)-MIN(ROW(Parts!$A$2:$A$201))+1))))))</f>
        <v/>
      </c>
      <c r="D491" s="19"/>
      <c r="E491" s="19"/>
      <c r="F491" s="19"/>
      <c r="G491" s="20"/>
      <c r="H491" s="15" t="str">
        <f>IF(COUNTA($A491:$B491,$D491:$G491)=0,"",IF(OR($A491="",$B491="",NOT(AND(ISNUMBER(G491),N(G491)&gt;=18264,N(G491)&lt;=73050))),"n/a",SUMPRODUCT(((Movements!$B$2:$B$1001="Used")+(Movements!$B$2:$B$1001="Transfer"))*(Movements!$E$2:$E$1001=$A491)*(Movements!$C$2:$C$1001=$B491)*(Movements!$A$2:$A$1001&gt;$G491),Movements!$D$2:$D$1001)))</f>
        <v/>
      </c>
      <c r="I491" s="15" t="str">
        <f>IF(COUNTA($A491:$B491,$D491:$G491)=0,"",IF(OR($A491="",$B491="",NOT(AND(ISNUMBER(G491),N(G491)&gt;=18264,N(G491)&lt;=73050))),"n/a",SUMPRODUCT(((Movements!$B$2:$B$1001="Restock")+(Movements!$B$2:$B$1001="Transfer"))*(Movements!$F$2:$F$1001=$A491)*(Movements!$C$2:$C$1001=$B491)*(Movements!$A$2:$A$1001&gt;$G491),Movements!$D$2:$D$1001)))</f>
        <v/>
      </c>
      <c r="J491" s="21" t="str">
        <f>IF(COUNTA($A491:$B491,$D491:$G491)=0,"",IF(OR(NOT(ISNUMBER($H491)),NOT(ISNUMBER($F491))),"n/a",$F491-$H491+$I491))</f>
        <v/>
      </c>
      <c r="K491" s="21" t="str">
        <f>IF(COUNTA($A491:$B491,$D491:$G491)=0,"",IF(OR(NOT(ISNUMBER($J491)),NOT(ISNUMBER($D491)),NOT(ISNUMBER($E491))),"n/a",IF($J491&lt;=$D491,$E491-$J491,0)))</f>
        <v/>
      </c>
      <c r="L491" s="16" t="str">
        <f>IF(COUNTA($A491:$B491,$D491:$G491)=0,"",IF(OR(NOT(ISNUMBER($J491)),NOT(ISNUMBER($D491)),NOT(ISNUMBER($E491))),"n/a",IF($J491&lt;0,"Check count",IF($J491&lt;=$D491,"Reorder",IF($J491&gt;$E491,"Over max","OK")))))</f>
        <v/>
      </c>
      <c r="M491" s="14" t="str">
        <f>IF(COUNTA($A491:$B491,$D491:$G491)=0,"",IF(OR($B491="",SUMPRODUCT(--(Parts!$A$2:$A$201=$B491))=0),"n/a",INDEX(Parts!$C$2:$C$201,SUMPRODUCT(MAX((Parts!$A$2:$A$201=$B491)*(ROW(Parts!$A$2:$A$201)-MIN(ROW(Parts!$A$2:$A$201))+1))))))</f>
        <v/>
      </c>
      <c r="N491" s="14" t="str">
        <f>IF(COUNTA($A491:$B491,$D491:$G491)=0,"",IF(AND(ISNUMBER($J491),ISNUMBER($M491)),$J491*$M491,"n/a"))</f>
        <v/>
      </c>
      <c r="O491" s="16" t="str">
        <f>IF(COUNTA($A491:$B491,$D491:$G491)=0,"",IF(OR($A491="",$B491="",SUMPRODUCT(--(Vans!$A$2:$A$51=$A491))=0,SUMPRODUCT(--(Parts!$A$2:$A$201=$B491))=0),"Check ID",IF(SUMPRODUCT(('Van Stock'!$A$2:$A$501=$A491)*('Van Stock'!$B$2:$B$501=$B491))&gt;1,"Duplicate line",IF(OR(NOT(AND(ISNUMBER(D491),N(D491)&gt;=0,N(D491)&lt;=10000,INT(N(D491))=N(D491))),NOT(AND(ISNUMBER(E491),N(E491)&gt;=0,N(E491)&lt;=10000,INT(N(E491))=N(E491))),N($D491)&gt;N($E491),NOT(AND(ISNUMBER(F491),N(F491)&gt;=0,N(F491)&lt;=100000,INT(N(F491))=N(F491))),NOT(AND(ISNUMBER(G491),N(G491)&gt;=18264,N(G491)&lt;=73050))),"Check inputs",IF(AND(ISNUMBER($J491),N($J491)&lt;0),"Check count","OK")))))</f>
        <v/>
      </c>
      <c r="P491" s="15" t="str">
        <f>IF(COUNTA($A491:$B491,$D491:$G491)=0,"",IF(OR($A491="",$B491="",NOT(AND(ISNUMBER(G491),N(G491)&gt;=18264,N(G491)&lt;=73050))),"n/a",SUMPRODUCT(((Movements!$B$2:$B$1001="Used"))*(Movements!$E$2:$E$1001=$A491)*(Movements!$C$2:$C$1001=$B491)*(Movements!$A$2:$A$1001&gt;$G491),Movements!$D$2:$D$1001)))</f>
        <v/>
      </c>
    </row>
    <row r="492" spans="1:16" x14ac:dyDescent="0.25">
      <c r="A492" s="12"/>
      <c r="B492" s="12"/>
      <c r="C492" s="18" t="str">
        <f>IF(COUNTA($A492:$B492,$D492:$G492)=0,"",IF(OR($B492="",SUMPRODUCT(--(Parts!$A$2:$A$201=$B492))=0),"n/a",INDEX(Parts!$B$2:$B$201,SUMPRODUCT(MAX((Parts!$A$2:$A$201=$B492)*(ROW(Parts!$A$2:$A$201)-MIN(ROW(Parts!$A$2:$A$201))+1))))))</f>
        <v/>
      </c>
      <c r="D492" s="19"/>
      <c r="E492" s="19"/>
      <c r="F492" s="19"/>
      <c r="G492" s="20"/>
      <c r="H492" s="15" t="str">
        <f>IF(COUNTA($A492:$B492,$D492:$G492)=0,"",IF(OR($A492="",$B492="",NOT(AND(ISNUMBER(G492),N(G492)&gt;=18264,N(G492)&lt;=73050))),"n/a",SUMPRODUCT(((Movements!$B$2:$B$1001="Used")+(Movements!$B$2:$B$1001="Transfer"))*(Movements!$E$2:$E$1001=$A492)*(Movements!$C$2:$C$1001=$B492)*(Movements!$A$2:$A$1001&gt;$G492),Movements!$D$2:$D$1001)))</f>
        <v/>
      </c>
      <c r="I492" s="15" t="str">
        <f>IF(COUNTA($A492:$B492,$D492:$G492)=0,"",IF(OR($A492="",$B492="",NOT(AND(ISNUMBER(G492),N(G492)&gt;=18264,N(G492)&lt;=73050))),"n/a",SUMPRODUCT(((Movements!$B$2:$B$1001="Restock")+(Movements!$B$2:$B$1001="Transfer"))*(Movements!$F$2:$F$1001=$A492)*(Movements!$C$2:$C$1001=$B492)*(Movements!$A$2:$A$1001&gt;$G492),Movements!$D$2:$D$1001)))</f>
        <v/>
      </c>
      <c r="J492" s="21" t="str">
        <f>IF(COUNTA($A492:$B492,$D492:$G492)=0,"",IF(OR(NOT(ISNUMBER($H492)),NOT(ISNUMBER($F492))),"n/a",$F492-$H492+$I492))</f>
        <v/>
      </c>
      <c r="K492" s="21" t="str">
        <f>IF(COUNTA($A492:$B492,$D492:$G492)=0,"",IF(OR(NOT(ISNUMBER($J492)),NOT(ISNUMBER($D492)),NOT(ISNUMBER($E492))),"n/a",IF($J492&lt;=$D492,$E492-$J492,0)))</f>
        <v/>
      </c>
      <c r="L492" s="16" t="str">
        <f>IF(COUNTA($A492:$B492,$D492:$G492)=0,"",IF(OR(NOT(ISNUMBER($J492)),NOT(ISNUMBER($D492)),NOT(ISNUMBER($E492))),"n/a",IF($J492&lt;0,"Check count",IF($J492&lt;=$D492,"Reorder",IF($J492&gt;$E492,"Over max","OK")))))</f>
        <v/>
      </c>
      <c r="M492" s="14" t="str">
        <f>IF(COUNTA($A492:$B492,$D492:$G492)=0,"",IF(OR($B492="",SUMPRODUCT(--(Parts!$A$2:$A$201=$B492))=0),"n/a",INDEX(Parts!$C$2:$C$201,SUMPRODUCT(MAX((Parts!$A$2:$A$201=$B492)*(ROW(Parts!$A$2:$A$201)-MIN(ROW(Parts!$A$2:$A$201))+1))))))</f>
        <v/>
      </c>
      <c r="N492" s="14" t="str">
        <f>IF(COUNTA($A492:$B492,$D492:$G492)=0,"",IF(AND(ISNUMBER($J492),ISNUMBER($M492)),$J492*$M492,"n/a"))</f>
        <v/>
      </c>
      <c r="O492" s="16" t="str">
        <f>IF(COUNTA($A492:$B492,$D492:$G492)=0,"",IF(OR($A492="",$B492="",SUMPRODUCT(--(Vans!$A$2:$A$51=$A492))=0,SUMPRODUCT(--(Parts!$A$2:$A$201=$B492))=0),"Check ID",IF(SUMPRODUCT(('Van Stock'!$A$2:$A$501=$A492)*('Van Stock'!$B$2:$B$501=$B492))&gt;1,"Duplicate line",IF(OR(NOT(AND(ISNUMBER(D492),N(D492)&gt;=0,N(D492)&lt;=10000,INT(N(D492))=N(D492))),NOT(AND(ISNUMBER(E492),N(E492)&gt;=0,N(E492)&lt;=10000,INT(N(E492))=N(E492))),N($D492)&gt;N($E492),NOT(AND(ISNUMBER(F492),N(F492)&gt;=0,N(F492)&lt;=100000,INT(N(F492))=N(F492))),NOT(AND(ISNUMBER(G492),N(G492)&gt;=18264,N(G492)&lt;=73050))),"Check inputs",IF(AND(ISNUMBER($J492),N($J492)&lt;0),"Check count","OK")))))</f>
        <v/>
      </c>
      <c r="P492" s="15" t="str">
        <f>IF(COUNTA($A492:$B492,$D492:$G492)=0,"",IF(OR($A492="",$B492="",NOT(AND(ISNUMBER(G492),N(G492)&gt;=18264,N(G492)&lt;=73050))),"n/a",SUMPRODUCT(((Movements!$B$2:$B$1001="Used"))*(Movements!$E$2:$E$1001=$A492)*(Movements!$C$2:$C$1001=$B492)*(Movements!$A$2:$A$1001&gt;$G492),Movements!$D$2:$D$1001)))</f>
        <v/>
      </c>
    </row>
    <row r="493" spans="1:16" x14ac:dyDescent="0.25">
      <c r="A493" s="12"/>
      <c r="B493" s="12"/>
      <c r="C493" s="18" t="str">
        <f>IF(COUNTA($A493:$B493,$D493:$G493)=0,"",IF(OR($B493="",SUMPRODUCT(--(Parts!$A$2:$A$201=$B493))=0),"n/a",INDEX(Parts!$B$2:$B$201,SUMPRODUCT(MAX((Parts!$A$2:$A$201=$B493)*(ROW(Parts!$A$2:$A$201)-MIN(ROW(Parts!$A$2:$A$201))+1))))))</f>
        <v/>
      </c>
      <c r="D493" s="19"/>
      <c r="E493" s="19"/>
      <c r="F493" s="19"/>
      <c r="G493" s="20"/>
      <c r="H493" s="15" t="str">
        <f>IF(COUNTA($A493:$B493,$D493:$G493)=0,"",IF(OR($A493="",$B493="",NOT(AND(ISNUMBER(G493),N(G493)&gt;=18264,N(G493)&lt;=73050))),"n/a",SUMPRODUCT(((Movements!$B$2:$B$1001="Used")+(Movements!$B$2:$B$1001="Transfer"))*(Movements!$E$2:$E$1001=$A493)*(Movements!$C$2:$C$1001=$B493)*(Movements!$A$2:$A$1001&gt;$G493),Movements!$D$2:$D$1001)))</f>
        <v/>
      </c>
      <c r="I493" s="15" t="str">
        <f>IF(COUNTA($A493:$B493,$D493:$G493)=0,"",IF(OR($A493="",$B493="",NOT(AND(ISNUMBER(G493),N(G493)&gt;=18264,N(G493)&lt;=73050))),"n/a",SUMPRODUCT(((Movements!$B$2:$B$1001="Restock")+(Movements!$B$2:$B$1001="Transfer"))*(Movements!$F$2:$F$1001=$A493)*(Movements!$C$2:$C$1001=$B493)*(Movements!$A$2:$A$1001&gt;$G493),Movements!$D$2:$D$1001)))</f>
        <v/>
      </c>
      <c r="J493" s="21" t="str">
        <f>IF(COUNTA($A493:$B493,$D493:$G493)=0,"",IF(OR(NOT(ISNUMBER($H493)),NOT(ISNUMBER($F493))),"n/a",$F493-$H493+$I493))</f>
        <v/>
      </c>
      <c r="K493" s="21" t="str">
        <f>IF(COUNTA($A493:$B493,$D493:$G493)=0,"",IF(OR(NOT(ISNUMBER($J493)),NOT(ISNUMBER($D493)),NOT(ISNUMBER($E493))),"n/a",IF($J493&lt;=$D493,$E493-$J493,0)))</f>
        <v/>
      </c>
      <c r="L493" s="16" t="str">
        <f>IF(COUNTA($A493:$B493,$D493:$G493)=0,"",IF(OR(NOT(ISNUMBER($J493)),NOT(ISNUMBER($D493)),NOT(ISNUMBER($E493))),"n/a",IF($J493&lt;0,"Check count",IF($J493&lt;=$D493,"Reorder",IF($J493&gt;$E493,"Over max","OK")))))</f>
        <v/>
      </c>
      <c r="M493" s="14" t="str">
        <f>IF(COUNTA($A493:$B493,$D493:$G493)=0,"",IF(OR($B493="",SUMPRODUCT(--(Parts!$A$2:$A$201=$B493))=0),"n/a",INDEX(Parts!$C$2:$C$201,SUMPRODUCT(MAX((Parts!$A$2:$A$201=$B493)*(ROW(Parts!$A$2:$A$201)-MIN(ROW(Parts!$A$2:$A$201))+1))))))</f>
        <v/>
      </c>
      <c r="N493" s="14" t="str">
        <f>IF(COUNTA($A493:$B493,$D493:$G493)=0,"",IF(AND(ISNUMBER($J493),ISNUMBER($M493)),$J493*$M493,"n/a"))</f>
        <v/>
      </c>
      <c r="O493" s="16" t="str">
        <f>IF(COUNTA($A493:$B493,$D493:$G493)=0,"",IF(OR($A493="",$B493="",SUMPRODUCT(--(Vans!$A$2:$A$51=$A493))=0,SUMPRODUCT(--(Parts!$A$2:$A$201=$B493))=0),"Check ID",IF(SUMPRODUCT(('Van Stock'!$A$2:$A$501=$A493)*('Van Stock'!$B$2:$B$501=$B493))&gt;1,"Duplicate line",IF(OR(NOT(AND(ISNUMBER(D493),N(D493)&gt;=0,N(D493)&lt;=10000,INT(N(D493))=N(D493))),NOT(AND(ISNUMBER(E493),N(E493)&gt;=0,N(E493)&lt;=10000,INT(N(E493))=N(E493))),N($D493)&gt;N($E493),NOT(AND(ISNUMBER(F493),N(F493)&gt;=0,N(F493)&lt;=100000,INT(N(F493))=N(F493))),NOT(AND(ISNUMBER(G493),N(G493)&gt;=18264,N(G493)&lt;=73050))),"Check inputs",IF(AND(ISNUMBER($J493),N($J493)&lt;0),"Check count","OK")))))</f>
        <v/>
      </c>
      <c r="P493" s="15" t="str">
        <f>IF(COUNTA($A493:$B493,$D493:$G493)=0,"",IF(OR($A493="",$B493="",NOT(AND(ISNUMBER(G493),N(G493)&gt;=18264,N(G493)&lt;=73050))),"n/a",SUMPRODUCT(((Movements!$B$2:$B$1001="Used"))*(Movements!$E$2:$E$1001=$A493)*(Movements!$C$2:$C$1001=$B493)*(Movements!$A$2:$A$1001&gt;$G493),Movements!$D$2:$D$1001)))</f>
        <v/>
      </c>
    </row>
    <row r="494" spans="1:16" x14ac:dyDescent="0.25">
      <c r="A494" s="12"/>
      <c r="B494" s="12"/>
      <c r="C494" s="18" t="str">
        <f>IF(COUNTA($A494:$B494,$D494:$G494)=0,"",IF(OR($B494="",SUMPRODUCT(--(Parts!$A$2:$A$201=$B494))=0),"n/a",INDEX(Parts!$B$2:$B$201,SUMPRODUCT(MAX((Parts!$A$2:$A$201=$B494)*(ROW(Parts!$A$2:$A$201)-MIN(ROW(Parts!$A$2:$A$201))+1))))))</f>
        <v/>
      </c>
      <c r="D494" s="19"/>
      <c r="E494" s="19"/>
      <c r="F494" s="19"/>
      <c r="G494" s="20"/>
      <c r="H494" s="15" t="str">
        <f>IF(COUNTA($A494:$B494,$D494:$G494)=0,"",IF(OR($A494="",$B494="",NOT(AND(ISNUMBER(G494),N(G494)&gt;=18264,N(G494)&lt;=73050))),"n/a",SUMPRODUCT(((Movements!$B$2:$B$1001="Used")+(Movements!$B$2:$B$1001="Transfer"))*(Movements!$E$2:$E$1001=$A494)*(Movements!$C$2:$C$1001=$B494)*(Movements!$A$2:$A$1001&gt;$G494),Movements!$D$2:$D$1001)))</f>
        <v/>
      </c>
      <c r="I494" s="15" t="str">
        <f>IF(COUNTA($A494:$B494,$D494:$G494)=0,"",IF(OR($A494="",$B494="",NOT(AND(ISNUMBER(G494),N(G494)&gt;=18264,N(G494)&lt;=73050))),"n/a",SUMPRODUCT(((Movements!$B$2:$B$1001="Restock")+(Movements!$B$2:$B$1001="Transfer"))*(Movements!$F$2:$F$1001=$A494)*(Movements!$C$2:$C$1001=$B494)*(Movements!$A$2:$A$1001&gt;$G494),Movements!$D$2:$D$1001)))</f>
        <v/>
      </c>
      <c r="J494" s="21" t="str">
        <f>IF(COUNTA($A494:$B494,$D494:$G494)=0,"",IF(OR(NOT(ISNUMBER($H494)),NOT(ISNUMBER($F494))),"n/a",$F494-$H494+$I494))</f>
        <v/>
      </c>
      <c r="K494" s="21" t="str">
        <f>IF(COUNTA($A494:$B494,$D494:$G494)=0,"",IF(OR(NOT(ISNUMBER($J494)),NOT(ISNUMBER($D494)),NOT(ISNUMBER($E494))),"n/a",IF($J494&lt;=$D494,$E494-$J494,0)))</f>
        <v/>
      </c>
      <c r="L494" s="16" t="str">
        <f>IF(COUNTA($A494:$B494,$D494:$G494)=0,"",IF(OR(NOT(ISNUMBER($J494)),NOT(ISNUMBER($D494)),NOT(ISNUMBER($E494))),"n/a",IF($J494&lt;0,"Check count",IF($J494&lt;=$D494,"Reorder",IF($J494&gt;$E494,"Over max","OK")))))</f>
        <v/>
      </c>
      <c r="M494" s="14" t="str">
        <f>IF(COUNTA($A494:$B494,$D494:$G494)=0,"",IF(OR($B494="",SUMPRODUCT(--(Parts!$A$2:$A$201=$B494))=0),"n/a",INDEX(Parts!$C$2:$C$201,SUMPRODUCT(MAX((Parts!$A$2:$A$201=$B494)*(ROW(Parts!$A$2:$A$201)-MIN(ROW(Parts!$A$2:$A$201))+1))))))</f>
        <v/>
      </c>
      <c r="N494" s="14" t="str">
        <f>IF(COUNTA($A494:$B494,$D494:$G494)=0,"",IF(AND(ISNUMBER($J494),ISNUMBER($M494)),$J494*$M494,"n/a"))</f>
        <v/>
      </c>
      <c r="O494" s="16" t="str">
        <f>IF(COUNTA($A494:$B494,$D494:$G494)=0,"",IF(OR($A494="",$B494="",SUMPRODUCT(--(Vans!$A$2:$A$51=$A494))=0,SUMPRODUCT(--(Parts!$A$2:$A$201=$B494))=0),"Check ID",IF(SUMPRODUCT(('Van Stock'!$A$2:$A$501=$A494)*('Van Stock'!$B$2:$B$501=$B494))&gt;1,"Duplicate line",IF(OR(NOT(AND(ISNUMBER(D494),N(D494)&gt;=0,N(D494)&lt;=10000,INT(N(D494))=N(D494))),NOT(AND(ISNUMBER(E494),N(E494)&gt;=0,N(E494)&lt;=10000,INT(N(E494))=N(E494))),N($D494)&gt;N($E494),NOT(AND(ISNUMBER(F494),N(F494)&gt;=0,N(F494)&lt;=100000,INT(N(F494))=N(F494))),NOT(AND(ISNUMBER(G494),N(G494)&gt;=18264,N(G494)&lt;=73050))),"Check inputs",IF(AND(ISNUMBER($J494),N($J494)&lt;0),"Check count","OK")))))</f>
        <v/>
      </c>
      <c r="P494" s="15" t="str">
        <f>IF(COUNTA($A494:$B494,$D494:$G494)=0,"",IF(OR($A494="",$B494="",NOT(AND(ISNUMBER(G494),N(G494)&gt;=18264,N(G494)&lt;=73050))),"n/a",SUMPRODUCT(((Movements!$B$2:$B$1001="Used"))*(Movements!$E$2:$E$1001=$A494)*(Movements!$C$2:$C$1001=$B494)*(Movements!$A$2:$A$1001&gt;$G494),Movements!$D$2:$D$1001)))</f>
        <v/>
      </c>
    </row>
    <row r="495" spans="1:16" x14ac:dyDescent="0.25">
      <c r="A495" s="12"/>
      <c r="B495" s="12"/>
      <c r="C495" s="18" t="str">
        <f>IF(COUNTA($A495:$B495,$D495:$G495)=0,"",IF(OR($B495="",SUMPRODUCT(--(Parts!$A$2:$A$201=$B495))=0),"n/a",INDEX(Parts!$B$2:$B$201,SUMPRODUCT(MAX((Parts!$A$2:$A$201=$B495)*(ROW(Parts!$A$2:$A$201)-MIN(ROW(Parts!$A$2:$A$201))+1))))))</f>
        <v/>
      </c>
      <c r="D495" s="19"/>
      <c r="E495" s="19"/>
      <c r="F495" s="19"/>
      <c r="G495" s="20"/>
      <c r="H495" s="15" t="str">
        <f>IF(COUNTA($A495:$B495,$D495:$G495)=0,"",IF(OR($A495="",$B495="",NOT(AND(ISNUMBER(G495),N(G495)&gt;=18264,N(G495)&lt;=73050))),"n/a",SUMPRODUCT(((Movements!$B$2:$B$1001="Used")+(Movements!$B$2:$B$1001="Transfer"))*(Movements!$E$2:$E$1001=$A495)*(Movements!$C$2:$C$1001=$B495)*(Movements!$A$2:$A$1001&gt;$G495),Movements!$D$2:$D$1001)))</f>
        <v/>
      </c>
      <c r="I495" s="15" t="str">
        <f>IF(COUNTA($A495:$B495,$D495:$G495)=0,"",IF(OR($A495="",$B495="",NOT(AND(ISNUMBER(G495),N(G495)&gt;=18264,N(G495)&lt;=73050))),"n/a",SUMPRODUCT(((Movements!$B$2:$B$1001="Restock")+(Movements!$B$2:$B$1001="Transfer"))*(Movements!$F$2:$F$1001=$A495)*(Movements!$C$2:$C$1001=$B495)*(Movements!$A$2:$A$1001&gt;$G495),Movements!$D$2:$D$1001)))</f>
        <v/>
      </c>
      <c r="J495" s="21" t="str">
        <f>IF(COUNTA($A495:$B495,$D495:$G495)=0,"",IF(OR(NOT(ISNUMBER($H495)),NOT(ISNUMBER($F495))),"n/a",$F495-$H495+$I495))</f>
        <v/>
      </c>
      <c r="K495" s="21" t="str">
        <f>IF(COUNTA($A495:$B495,$D495:$G495)=0,"",IF(OR(NOT(ISNUMBER($J495)),NOT(ISNUMBER($D495)),NOT(ISNUMBER($E495))),"n/a",IF($J495&lt;=$D495,$E495-$J495,0)))</f>
        <v/>
      </c>
      <c r="L495" s="16" t="str">
        <f>IF(COUNTA($A495:$B495,$D495:$G495)=0,"",IF(OR(NOT(ISNUMBER($J495)),NOT(ISNUMBER($D495)),NOT(ISNUMBER($E495))),"n/a",IF($J495&lt;0,"Check count",IF($J495&lt;=$D495,"Reorder",IF($J495&gt;$E495,"Over max","OK")))))</f>
        <v/>
      </c>
      <c r="M495" s="14" t="str">
        <f>IF(COUNTA($A495:$B495,$D495:$G495)=0,"",IF(OR($B495="",SUMPRODUCT(--(Parts!$A$2:$A$201=$B495))=0),"n/a",INDEX(Parts!$C$2:$C$201,SUMPRODUCT(MAX((Parts!$A$2:$A$201=$B495)*(ROW(Parts!$A$2:$A$201)-MIN(ROW(Parts!$A$2:$A$201))+1))))))</f>
        <v/>
      </c>
      <c r="N495" s="14" t="str">
        <f>IF(COUNTA($A495:$B495,$D495:$G495)=0,"",IF(AND(ISNUMBER($J495),ISNUMBER($M495)),$J495*$M495,"n/a"))</f>
        <v/>
      </c>
      <c r="O495" s="16" t="str">
        <f>IF(COUNTA($A495:$B495,$D495:$G495)=0,"",IF(OR($A495="",$B495="",SUMPRODUCT(--(Vans!$A$2:$A$51=$A495))=0,SUMPRODUCT(--(Parts!$A$2:$A$201=$B495))=0),"Check ID",IF(SUMPRODUCT(('Van Stock'!$A$2:$A$501=$A495)*('Van Stock'!$B$2:$B$501=$B495))&gt;1,"Duplicate line",IF(OR(NOT(AND(ISNUMBER(D495),N(D495)&gt;=0,N(D495)&lt;=10000,INT(N(D495))=N(D495))),NOT(AND(ISNUMBER(E495),N(E495)&gt;=0,N(E495)&lt;=10000,INT(N(E495))=N(E495))),N($D495)&gt;N($E495),NOT(AND(ISNUMBER(F495),N(F495)&gt;=0,N(F495)&lt;=100000,INT(N(F495))=N(F495))),NOT(AND(ISNUMBER(G495),N(G495)&gt;=18264,N(G495)&lt;=73050))),"Check inputs",IF(AND(ISNUMBER($J495),N($J495)&lt;0),"Check count","OK")))))</f>
        <v/>
      </c>
      <c r="P495" s="15" t="str">
        <f>IF(COUNTA($A495:$B495,$D495:$G495)=0,"",IF(OR($A495="",$B495="",NOT(AND(ISNUMBER(G495),N(G495)&gt;=18264,N(G495)&lt;=73050))),"n/a",SUMPRODUCT(((Movements!$B$2:$B$1001="Used"))*(Movements!$E$2:$E$1001=$A495)*(Movements!$C$2:$C$1001=$B495)*(Movements!$A$2:$A$1001&gt;$G495),Movements!$D$2:$D$1001)))</f>
        <v/>
      </c>
    </row>
    <row r="496" spans="1:16" x14ac:dyDescent="0.25">
      <c r="A496" s="12"/>
      <c r="B496" s="12"/>
      <c r="C496" s="18" t="str">
        <f>IF(COUNTA($A496:$B496,$D496:$G496)=0,"",IF(OR($B496="",SUMPRODUCT(--(Parts!$A$2:$A$201=$B496))=0),"n/a",INDEX(Parts!$B$2:$B$201,SUMPRODUCT(MAX((Parts!$A$2:$A$201=$B496)*(ROW(Parts!$A$2:$A$201)-MIN(ROW(Parts!$A$2:$A$201))+1))))))</f>
        <v/>
      </c>
      <c r="D496" s="19"/>
      <c r="E496" s="19"/>
      <c r="F496" s="19"/>
      <c r="G496" s="20"/>
      <c r="H496" s="15" t="str">
        <f>IF(COUNTA($A496:$B496,$D496:$G496)=0,"",IF(OR($A496="",$B496="",NOT(AND(ISNUMBER(G496),N(G496)&gt;=18264,N(G496)&lt;=73050))),"n/a",SUMPRODUCT(((Movements!$B$2:$B$1001="Used")+(Movements!$B$2:$B$1001="Transfer"))*(Movements!$E$2:$E$1001=$A496)*(Movements!$C$2:$C$1001=$B496)*(Movements!$A$2:$A$1001&gt;$G496),Movements!$D$2:$D$1001)))</f>
        <v/>
      </c>
      <c r="I496" s="15" t="str">
        <f>IF(COUNTA($A496:$B496,$D496:$G496)=0,"",IF(OR($A496="",$B496="",NOT(AND(ISNUMBER(G496),N(G496)&gt;=18264,N(G496)&lt;=73050))),"n/a",SUMPRODUCT(((Movements!$B$2:$B$1001="Restock")+(Movements!$B$2:$B$1001="Transfer"))*(Movements!$F$2:$F$1001=$A496)*(Movements!$C$2:$C$1001=$B496)*(Movements!$A$2:$A$1001&gt;$G496),Movements!$D$2:$D$1001)))</f>
        <v/>
      </c>
      <c r="J496" s="21" t="str">
        <f>IF(COUNTA($A496:$B496,$D496:$G496)=0,"",IF(OR(NOT(ISNUMBER($H496)),NOT(ISNUMBER($F496))),"n/a",$F496-$H496+$I496))</f>
        <v/>
      </c>
      <c r="K496" s="21" t="str">
        <f>IF(COUNTA($A496:$B496,$D496:$G496)=0,"",IF(OR(NOT(ISNUMBER($J496)),NOT(ISNUMBER($D496)),NOT(ISNUMBER($E496))),"n/a",IF($J496&lt;=$D496,$E496-$J496,0)))</f>
        <v/>
      </c>
      <c r="L496" s="16" t="str">
        <f>IF(COUNTA($A496:$B496,$D496:$G496)=0,"",IF(OR(NOT(ISNUMBER($J496)),NOT(ISNUMBER($D496)),NOT(ISNUMBER($E496))),"n/a",IF($J496&lt;0,"Check count",IF($J496&lt;=$D496,"Reorder",IF($J496&gt;$E496,"Over max","OK")))))</f>
        <v/>
      </c>
      <c r="M496" s="14" t="str">
        <f>IF(COUNTA($A496:$B496,$D496:$G496)=0,"",IF(OR($B496="",SUMPRODUCT(--(Parts!$A$2:$A$201=$B496))=0),"n/a",INDEX(Parts!$C$2:$C$201,SUMPRODUCT(MAX((Parts!$A$2:$A$201=$B496)*(ROW(Parts!$A$2:$A$201)-MIN(ROW(Parts!$A$2:$A$201))+1))))))</f>
        <v/>
      </c>
      <c r="N496" s="14" t="str">
        <f>IF(COUNTA($A496:$B496,$D496:$G496)=0,"",IF(AND(ISNUMBER($J496),ISNUMBER($M496)),$J496*$M496,"n/a"))</f>
        <v/>
      </c>
      <c r="O496" s="16" t="str">
        <f>IF(COUNTA($A496:$B496,$D496:$G496)=0,"",IF(OR($A496="",$B496="",SUMPRODUCT(--(Vans!$A$2:$A$51=$A496))=0,SUMPRODUCT(--(Parts!$A$2:$A$201=$B496))=0),"Check ID",IF(SUMPRODUCT(('Van Stock'!$A$2:$A$501=$A496)*('Van Stock'!$B$2:$B$501=$B496))&gt;1,"Duplicate line",IF(OR(NOT(AND(ISNUMBER(D496),N(D496)&gt;=0,N(D496)&lt;=10000,INT(N(D496))=N(D496))),NOT(AND(ISNUMBER(E496),N(E496)&gt;=0,N(E496)&lt;=10000,INT(N(E496))=N(E496))),N($D496)&gt;N($E496),NOT(AND(ISNUMBER(F496),N(F496)&gt;=0,N(F496)&lt;=100000,INT(N(F496))=N(F496))),NOT(AND(ISNUMBER(G496),N(G496)&gt;=18264,N(G496)&lt;=73050))),"Check inputs",IF(AND(ISNUMBER($J496),N($J496)&lt;0),"Check count","OK")))))</f>
        <v/>
      </c>
      <c r="P496" s="15" t="str">
        <f>IF(COUNTA($A496:$B496,$D496:$G496)=0,"",IF(OR($A496="",$B496="",NOT(AND(ISNUMBER(G496),N(G496)&gt;=18264,N(G496)&lt;=73050))),"n/a",SUMPRODUCT(((Movements!$B$2:$B$1001="Used"))*(Movements!$E$2:$E$1001=$A496)*(Movements!$C$2:$C$1001=$B496)*(Movements!$A$2:$A$1001&gt;$G496),Movements!$D$2:$D$1001)))</f>
        <v/>
      </c>
    </row>
    <row r="497" spans="1:16" x14ac:dyDescent="0.25">
      <c r="A497" s="12"/>
      <c r="B497" s="12"/>
      <c r="C497" s="18" t="str">
        <f>IF(COUNTA($A497:$B497,$D497:$G497)=0,"",IF(OR($B497="",SUMPRODUCT(--(Parts!$A$2:$A$201=$B497))=0),"n/a",INDEX(Parts!$B$2:$B$201,SUMPRODUCT(MAX((Parts!$A$2:$A$201=$B497)*(ROW(Parts!$A$2:$A$201)-MIN(ROW(Parts!$A$2:$A$201))+1))))))</f>
        <v/>
      </c>
      <c r="D497" s="19"/>
      <c r="E497" s="19"/>
      <c r="F497" s="19"/>
      <c r="G497" s="20"/>
      <c r="H497" s="15" t="str">
        <f>IF(COUNTA($A497:$B497,$D497:$G497)=0,"",IF(OR($A497="",$B497="",NOT(AND(ISNUMBER(G497),N(G497)&gt;=18264,N(G497)&lt;=73050))),"n/a",SUMPRODUCT(((Movements!$B$2:$B$1001="Used")+(Movements!$B$2:$B$1001="Transfer"))*(Movements!$E$2:$E$1001=$A497)*(Movements!$C$2:$C$1001=$B497)*(Movements!$A$2:$A$1001&gt;$G497),Movements!$D$2:$D$1001)))</f>
        <v/>
      </c>
      <c r="I497" s="15" t="str">
        <f>IF(COUNTA($A497:$B497,$D497:$G497)=0,"",IF(OR($A497="",$B497="",NOT(AND(ISNUMBER(G497),N(G497)&gt;=18264,N(G497)&lt;=73050))),"n/a",SUMPRODUCT(((Movements!$B$2:$B$1001="Restock")+(Movements!$B$2:$B$1001="Transfer"))*(Movements!$F$2:$F$1001=$A497)*(Movements!$C$2:$C$1001=$B497)*(Movements!$A$2:$A$1001&gt;$G497),Movements!$D$2:$D$1001)))</f>
        <v/>
      </c>
      <c r="J497" s="21" t="str">
        <f>IF(COUNTA($A497:$B497,$D497:$G497)=0,"",IF(OR(NOT(ISNUMBER($H497)),NOT(ISNUMBER($F497))),"n/a",$F497-$H497+$I497))</f>
        <v/>
      </c>
      <c r="K497" s="21" t="str">
        <f>IF(COUNTA($A497:$B497,$D497:$G497)=0,"",IF(OR(NOT(ISNUMBER($J497)),NOT(ISNUMBER($D497)),NOT(ISNUMBER($E497))),"n/a",IF($J497&lt;=$D497,$E497-$J497,0)))</f>
        <v/>
      </c>
      <c r="L497" s="16" t="str">
        <f>IF(COUNTA($A497:$B497,$D497:$G497)=0,"",IF(OR(NOT(ISNUMBER($J497)),NOT(ISNUMBER($D497)),NOT(ISNUMBER($E497))),"n/a",IF($J497&lt;0,"Check count",IF($J497&lt;=$D497,"Reorder",IF($J497&gt;$E497,"Over max","OK")))))</f>
        <v/>
      </c>
      <c r="M497" s="14" t="str">
        <f>IF(COUNTA($A497:$B497,$D497:$G497)=0,"",IF(OR($B497="",SUMPRODUCT(--(Parts!$A$2:$A$201=$B497))=0),"n/a",INDEX(Parts!$C$2:$C$201,SUMPRODUCT(MAX((Parts!$A$2:$A$201=$B497)*(ROW(Parts!$A$2:$A$201)-MIN(ROW(Parts!$A$2:$A$201))+1))))))</f>
        <v/>
      </c>
      <c r="N497" s="14" t="str">
        <f>IF(COUNTA($A497:$B497,$D497:$G497)=0,"",IF(AND(ISNUMBER($J497),ISNUMBER($M497)),$J497*$M497,"n/a"))</f>
        <v/>
      </c>
      <c r="O497" s="16" t="str">
        <f>IF(COUNTA($A497:$B497,$D497:$G497)=0,"",IF(OR($A497="",$B497="",SUMPRODUCT(--(Vans!$A$2:$A$51=$A497))=0,SUMPRODUCT(--(Parts!$A$2:$A$201=$B497))=0),"Check ID",IF(SUMPRODUCT(('Van Stock'!$A$2:$A$501=$A497)*('Van Stock'!$B$2:$B$501=$B497))&gt;1,"Duplicate line",IF(OR(NOT(AND(ISNUMBER(D497),N(D497)&gt;=0,N(D497)&lt;=10000,INT(N(D497))=N(D497))),NOT(AND(ISNUMBER(E497),N(E497)&gt;=0,N(E497)&lt;=10000,INT(N(E497))=N(E497))),N($D497)&gt;N($E497),NOT(AND(ISNUMBER(F497),N(F497)&gt;=0,N(F497)&lt;=100000,INT(N(F497))=N(F497))),NOT(AND(ISNUMBER(G497),N(G497)&gt;=18264,N(G497)&lt;=73050))),"Check inputs",IF(AND(ISNUMBER($J497),N($J497)&lt;0),"Check count","OK")))))</f>
        <v/>
      </c>
      <c r="P497" s="15" t="str">
        <f>IF(COUNTA($A497:$B497,$D497:$G497)=0,"",IF(OR($A497="",$B497="",NOT(AND(ISNUMBER(G497),N(G497)&gt;=18264,N(G497)&lt;=73050))),"n/a",SUMPRODUCT(((Movements!$B$2:$B$1001="Used"))*(Movements!$E$2:$E$1001=$A497)*(Movements!$C$2:$C$1001=$B497)*(Movements!$A$2:$A$1001&gt;$G497),Movements!$D$2:$D$1001)))</f>
        <v/>
      </c>
    </row>
    <row r="498" spans="1:16" x14ac:dyDescent="0.25">
      <c r="A498" s="12"/>
      <c r="B498" s="12"/>
      <c r="C498" s="18" t="str">
        <f>IF(COUNTA($A498:$B498,$D498:$G498)=0,"",IF(OR($B498="",SUMPRODUCT(--(Parts!$A$2:$A$201=$B498))=0),"n/a",INDEX(Parts!$B$2:$B$201,SUMPRODUCT(MAX((Parts!$A$2:$A$201=$B498)*(ROW(Parts!$A$2:$A$201)-MIN(ROW(Parts!$A$2:$A$201))+1))))))</f>
        <v/>
      </c>
      <c r="D498" s="19"/>
      <c r="E498" s="19"/>
      <c r="F498" s="19"/>
      <c r="G498" s="20"/>
      <c r="H498" s="15" t="str">
        <f>IF(COUNTA($A498:$B498,$D498:$G498)=0,"",IF(OR($A498="",$B498="",NOT(AND(ISNUMBER(G498),N(G498)&gt;=18264,N(G498)&lt;=73050))),"n/a",SUMPRODUCT(((Movements!$B$2:$B$1001="Used")+(Movements!$B$2:$B$1001="Transfer"))*(Movements!$E$2:$E$1001=$A498)*(Movements!$C$2:$C$1001=$B498)*(Movements!$A$2:$A$1001&gt;$G498),Movements!$D$2:$D$1001)))</f>
        <v/>
      </c>
      <c r="I498" s="15" t="str">
        <f>IF(COUNTA($A498:$B498,$D498:$G498)=0,"",IF(OR($A498="",$B498="",NOT(AND(ISNUMBER(G498),N(G498)&gt;=18264,N(G498)&lt;=73050))),"n/a",SUMPRODUCT(((Movements!$B$2:$B$1001="Restock")+(Movements!$B$2:$B$1001="Transfer"))*(Movements!$F$2:$F$1001=$A498)*(Movements!$C$2:$C$1001=$B498)*(Movements!$A$2:$A$1001&gt;$G498),Movements!$D$2:$D$1001)))</f>
        <v/>
      </c>
      <c r="J498" s="21" t="str">
        <f>IF(COUNTA($A498:$B498,$D498:$G498)=0,"",IF(OR(NOT(ISNUMBER($H498)),NOT(ISNUMBER($F498))),"n/a",$F498-$H498+$I498))</f>
        <v/>
      </c>
      <c r="K498" s="21" t="str">
        <f>IF(COUNTA($A498:$B498,$D498:$G498)=0,"",IF(OR(NOT(ISNUMBER($J498)),NOT(ISNUMBER($D498)),NOT(ISNUMBER($E498))),"n/a",IF($J498&lt;=$D498,$E498-$J498,0)))</f>
        <v/>
      </c>
      <c r="L498" s="16" t="str">
        <f>IF(COUNTA($A498:$B498,$D498:$G498)=0,"",IF(OR(NOT(ISNUMBER($J498)),NOT(ISNUMBER($D498)),NOT(ISNUMBER($E498))),"n/a",IF($J498&lt;0,"Check count",IF($J498&lt;=$D498,"Reorder",IF($J498&gt;$E498,"Over max","OK")))))</f>
        <v/>
      </c>
      <c r="M498" s="14" t="str">
        <f>IF(COUNTA($A498:$B498,$D498:$G498)=0,"",IF(OR($B498="",SUMPRODUCT(--(Parts!$A$2:$A$201=$B498))=0),"n/a",INDEX(Parts!$C$2:$C$201,SUMPRODUCT(MAX((Parts!$A$2:$A$201=$B498)*(ROW(Parts!$A$2:$A$201)-MIN(ROW(Parts!$A$2:$A$201))+1))))))</f>
        <v/>
      </c>
      <c r="N498" s="14" t="str">
        <f>IF(COUNTA($A498:$B498,$D498:$G498)=0,"",IF(AND(ISNUMBER($J498),ISNUMBER($M498)),$J498*$M498,"n/a"))</f>
        <v/>
      </c>
      <c r="O498" s="16" t="str">
        <f>IF(COUNTA($A498:$B498,$D498:$G498)=0,"",IF(OR($A498="",$B498="",SUMPRODUCT(--(Vans!$A$2:$A$51=$A498))=0,SUMPRODUCT(--(Parts!$A$2:$A$201=$B498))=0),"Check ID",IF(SUMPRODUCT(('Van Stock'!$A$2:$A$501=$A498)*('Van Stock'!$B$2:$B$501=$B498))&gt;1,"Duplicate line",IF(OR(NOT(AND(ISNUMBER(D498),N(D498)&gt;=0,N(D498)&lt;=10000,INT(N(D498))=N(D498))),NOT(AND(ISNUMBER(E498),N(E498)&gt;=0,N(E498)&lt;=10000,INT(N(E498))=N(E498))),N($D498)&gt;N($E498),NOT(AND(ISNUMBER(F498),N(F498)&gt;=0,N(F498)&lt;=100000,INT(N(F498))=N(F498))),NOT(AND(ISNUMBER(G498),N(G498)&gt;=18264,N(G498)&lt;=73050))),"Check inputs",IF(AND(ISNUMBER($J498),N($J498)&lt;0),"Check count","OK")))))</f>
        <v/>
      </c>
      <c r="P498" s="15" t="str">
        <f>IF(COUNTA($A498:$B498,$D498:$G498)=0,"",IF(OR($A498="",$B498="",NOT(AND(ISNUMBER(G498),N(G498)&gt;=18264,N(G498)&lt;=73050))),"n/a",SUMPRODUCT(((Movements!$B$2:$B$1001="Used"))*(Movements!$E$2:$E$1001=$A498)*(Movements!$C$2:$C$1001=$B498)*(Movements!$A$2:$A$1001&gt;$G498),Movements!$D$2:$D$1001)))</f>
        <v/>
      </c>
    </row>
    <row r="499" spans="1:16" x14ac:dyDescent="0.25">
      <c r="A499" s="12"/>
      <c r="B499" s="12"/>
      <c r="C499" s="18" t="str">
        <f>IF(COUNTA($A499:$B499,$D499:$G499)=0,"",IF(OR($B499="",SUMPRODUCT(--(Parts!$A$2:$A$201=$B499))=0),"n/a",INDEX(Parts!$B$2:$B$201,SUMPRODUCT(MAX((Parts!$A$2:$A$201=$B499)*(ROW(Parts!$A$2:$A$201)-MIN(ROW(Parts!$A$2:$A$201))+1))))))</f>
        <v/>
      </c>
      <c r="D499" s="19"/>
      <c r="E499" s="19"/>
      <c r="F499" s="19"/>
      <c r="G499" s="20"/>
      <c r="H499" s="15" t="str">
        <f>IF(COUNTA($A499:$B499,$D499:$G499)=0,"",IF(OR($A499="",$B499="",NOT(AND(ISNUMBER(G499),N(G499)&gt;=18264,N(G499)&lt;=73050))),"n/a",SUMPRODUCT(((Movements!$B$2:$B$1001="Used")+(Movements!$B$2:$B$1001="Transfer"))*(Movements!$E$2:$E$1001=$A499)*(Movements!$C$2:$C$1001=$B499)*(Movements!$A$2:$A$1001&gt;$G499),Movements!$D$2:$D$1001)))</f>
        <v/>
      </c>
      <c r="I499" s="15" t="str">
        <f>IF(COUNTA($A499:$B499,$D499:$G499)=0,"",IF(OR($A499="",$B499="",NOT(AND(ISNUMBER(G499),N(G499)&gt;=18264,N(G499)&lt;=73050))),"n/a",SUMPRODUCT(((Movements!$B$2:$B$1001="Restock")+(Movements!$B$2:$B$1001="Transfer"))*(Movements!$F$2:$F$1001=$A499)*(Movements!$C$2:$C$1001=$B499)*(Movements!$A$2:$A$1001&gt;$G499),Movements!$D$2:$D$1001)))</f>
        <v/>
      </c>
      <c r="J499" s="21" t="str">
        <f>IF(COUNTA($A499:$B499,$D499:$G499)=0,"",IF(OR(NOT(ISNUMBER($H499)),NOT(ISNUMBER($F499))),"n/a",$F499-$H499+$I499))</f>
        <v/>
      </c>
      <c r="K499" s="21" t="str">
        <f>IF(COUNTA($A499:$B499,$D499:$G499)=0,"",IF(OR(NOT(ISNUMBER($J499)),NOT(ISNUMBER($D499)),NOT(ISNUMBER($E499))),"n/a",IF($J499&lt;=$D499,$E499-$J499,0)))</f>
        <v/>
      </c>
      <c r="L499" s="16" t="str">
        <f>IF(COUNTA($A499:$B499,$D499:$G499)=0,"",IF(OR(NOT(ISNUMBER($J499)),NOT(ISNUMBER($D499)),NOT(ISNUMBER($E499))),"n/a",IF($J499&lt;0,"Check count",IF($J499&lt;=$D499,"Reorder",IF($J499&gt;$E499,"Over max","OK")))))</f>
        <v/>
      </c>
      <c r="M499" s="14" t="str">
        <f>IF(COUNTA($A499:$B499,$D499:$G499)=0,"",IF(OR($B499="",SUMPRODUCT(--(Parts!$A$2:$A$201=$B499))=0),"n/a",INDEX(Parts!$C$2:$C$201,SUMPRODUCT(MAX((Parts!$A$2:$A$201=$B499)*(ROW(Parts!$A$2:$A$201)-MIN(ROW(Parts!$A$2:$A$201))+1))))))</f>
        <v/>
      </c>
      <c r="N499" s="14" t="str">
        <f>IF(COUNTA($A499:$B499,$D499:$G499)=0,"",IF(AND(ISNUMBER($J499),ISNUMBER($M499)),$J499*$M499,"n/a"))</f>
        <v/>
      </c>
      <c r="O499" s="16" t="str">
        <f>IF(COUNTA($A499:$B499,$D499:$G499)=0,"",IF(OR($A499="",$B499="",SUMPRODUCT(--(Vans!$A$2:$A$51=$A499))=0,SUMPRODUCT(--(Parts!$A$2:$A$201=$B499))=0),"Check ID",IF(SUMPRODUCT(('Van Stock'!$A$2:$A$501=$A499)*('Van Stock'!$B$2:$B$501=$B499))&gt;1,"Duplicate line",IF(OR(NOT(AND(ISNUMBER(D499),N(D499)&gt;=0,N(D499)&lt;=10000,INT(N(D499))=N(D499))),NOT(AND(ISNUMBER(E499),N(E499)&gt;=0,N(E499)&lt;=10000,INT(N(E499))=N(E499))),N($D499)&gt;N($E499),NOT(AND(ISNUMBER(F499),N(F499)&gt;=0,N(F499)&lt;=100000,INT(N(F499))=N(F499))),NOT(AND(ISNUMBER(G499),N(G499)&gt;=18264,N(G499)&lt;=73050))),"Check inputs",IF(AND(ISNUMBER($J499),N($J499)&lt;0),"Check count","OK")))))</f>
        <v/>
      </c>
      <c r="P499" s="15" t="str">
        <f>IF(COUNTA($A499:$B499,$D499:$G499)=0,"",IF(OR($A499="",$B499="",NOT(AND(ISNUMBER(G499),N(G499)&gt;=18264,N(G499)&lt;=73050))),"n/a",SUMPRODUCT(((Movements!$B$2:$B$1001="Used"))*(Movements!$E$2:$E$1001=$A499)*(Movements!$C$2:$C$1001=$B499)*(Movements!$A$2:$A$1001&gt;$G499),Movements!$D$2:$D$1001)))</f>
        <v/>
      </c>
    </row>
    <row r="500" spans="1:16" x14ac:dyDescent="0.25">
      <c r="A500" s="12"/>
      <c r="B500" s="12"/>
      <c r="C500" s="18" t="str">
        <f>IF(COUNTA($A500:$B500,$D500:$G500)=0,"",IF(OR($B500="",SUMPRODUCT(--(Parts!$A$2:$A$201=$B500))=0),"n/a",INDEX(Parts!$B$2:$B$201,SUMPRODUCT(MAX((Parts!$A$2:$A$201=$B500)*(ROW(Parts!$A$2:$A$201)-MIN(ROW(Parts!$A$2:$A$201))+1))))))</f>
        <v/>
      </c>
      <c r="D500" s="19"/>
      <c r="E500" s="19"/>
      <c r="F500" s="19"/>
      <c r="G500" s="20"/>
      <c r="H500" s="15" t="str">
        <f>IF(COUNTA($A500:$B500,$D500:$G500)=0,"",IF(OR($A500="",$B500="",NOT(AND(ISNUMBER(G500),N(G500)&gt;=18264,N(G500)&lt;=73050))),"n/a",SUMPRODUCT(((Movements!$B$2:$B$1001="Used")+(Movements!$B$2:$B$1001="Transfer"))*(Movements!$E$2:$E$1001=$A500)*(Movements!$C$2:$C$1001=$B500)*(Movements!$A$2:$A$1001&gt;$G500),Movements!$D$2:$D$1001)))</f>
        <v/>
      </c>
      <c r="I500" s="15" t="str">
        <f>IF(COUNTA($A500:$B500,$D500:$G500)=0,"",IF(OR($A500="",$B500="",NOT(AND(ISNUMBER(G500),N(G500)&gt;=18264,N(G500)&lt;=73050))),"n/a",SUMPRODUCT(((Movements!$B$2:$B$1001="Restock")+(Movements!$B$2:$B$1001="Transfer"))*(Movements!$F$2:$F$1001=$A500)*(Movements!$C$2:$C$1001=$B500)*(Movements!$A$2:$A$1001&gt;$G500),Movements!$D$2:$D$1001)))</f>
        <v/>
      </c>
      <c r="J500" s="21" t="str">
        <f>IF(COUNTA($A500:$B500,$D500:$G500)=0,"",IF(OR(NOT(ISNUMBER($H500)),NOT(ISNUMBER($F500))),"n/a",$F500-$H500+$I500))</f>
        <v/>
      </c>
      <c r="K500" s="21" t="str">
        <f>IF(COUNTA($A500:$B500,$D500:$G500)=0,"",IF(OR(NOT(ISNUMBER($J500)),NOT(ISNUMBER($D500)),NOT(ISNUMBER($E500))),"n/a",IF($J500&lt;=$D500,$E500-$J500,0)))</f>
        <v/>
      </c>
      <c r="L500" s="16" t="str">
        <f>IF(COUNTA($A500:$B500,$D500:$G500)=0,"",IF(OR(NOT(ISNUMBER($J500)),NOT(ISNUMBER($D500)),NOT(ISNUMBER($E500))),"n/a",IF($J500&lt;0,"Check count",IF($J500&lt;=$D500,"Reorder",IF($J500&gt;$E500,"Over max","OK")))))</f>
        <v/>
      </c>
      <c r="M500" s="14" t="str">
        <f>IF(COUNTA($A500:$B500,$D500:$G500)=0,"",IF(OR($B500="",SUMPRODUCT(--(Parts!$A$2:$A$201=$B500))=0),"n/a",INDEX(Parts!$C$2:$C$201,SUMPRODUCT(MAX((Parts!$A$2:$A$201=$B500)*(ROW(Parts!$A$2:$A$201)-MIN(ROW(Parts!$A$2:$A$201))+1))))))</f>
        <v/>
      </c>
      <c r="N500" s="14" t="str">
        <f>IF(COUNTA($A500:$B500,$D500:$G500)=0,"",IF(AND(ISNUMBER($J500),ISNUMBER($M500)),$J500*$M500,"n/a"))</f>
        <v/>
      </c>
      <c r="O500" s="16" t="str">
        <f>IF(COUNTA($A500:$B500,$D500:$G500)=0,"",IF(OR($A500="",$B500="",SUMPRODUCT(--(Vans!$A$2:$A$51=$A500))=0,SUMPRODUCT(--(Parts!$A$2:$A$201=$B500))=0),"Check ID",IF(SUMPRODUCT(('Van Stock'!$A$2:$A$501=$A500)*('Van Stock'!$B$2:$B$501=$B500))&gt;1,"Duplicate line",IF(OR(NOT(AND(ISNUMBER(D500),N(D500)&gt;=0,N(D500)&lt;=10000,INT(N(D500))=N(D500))),NOT(AND(ISNUMBER(E500),N(E500)&gt;=0,N(E500)&lt;=10000,INT(N(E500))=N(E500))),N($D500)&gt;N($E500),NOT(AND(ISNUMBER(F500),N(F500)&gt;=0,N(F500)&lt;=100000,INT(N(F500))=N(F500))),NOT(AND(ISNUMBER(G500),N(G500)&gt;=18264,N(G500)&lt;=73050))),"Check inputs",IF(AND(ISNUMBER($J500),N($J500)&lt;0),"Check count","OK")))))</f>
        <v/>
      </c>
      <c r="P500" s="15" t="str">
        <f>IF(COUNTA($A500:$B500,$D500:$G500)=0,"",IF(OR($A500="",$B500="",NOT(AND(ISNUMBER(G500),N(G500)&gt;=18264,N(G500)&lt;=73050))),"n/a",SUMPRODUCT(((Movements!$B$2:$B$1001="Used"))*(Movements!$E$2:$E$1001=$A500)*(Movements!$C$2:$C$1001=$B500)*(Movements!$A$2:$A$1001&gt;$G500),Movements!$D$2:$D$1001)))</f>
        <v/>
      </c>
    </row>
    <row r="501" spans="1:16" x14ac:dyDescent="0.25">
      <c r="A501" s="12"/>
      <c r="B501" s="12"/>
      <c r="C501" s="18" t="str">
        <f>IF(COUNTA($A501:$B501,$D501:$G501)=0,"",IF(OR($B501="",SUMPRODUCT(--(Parts!$A$2:$A$201=$B501))=0),"n/a",INDEX(Parts!$B$2:$B$201,SUMPRODUCT(MAX((Parts!$A$2:$A$201=$B501)*(ROW(Parts!$A$2:$A$201)-MIN(ROW(Parts!$A$2:$A$201))+1))))))</f>
        <v/>
      </c>
      <c r="D501" s="19"/>
      <c r="E501" s="19"/>
      <c r="F501" s="19"/>
      <c r="G501" s="20"/>
      <c r="H501" s="15" t="str">
        <f>IF(COUNTA($A501:$B501,$D501:$G501)=0,"",IF(OR($A501="",$B501="",NOT(AND(ISNUMBER(G501),N(G501)&gt;=18264,N(G501)&lt;=73050))),"n/a",SUMPRODUCT(((Movements!$B$2:$B$1001="Used")+(Movements!$B$2:$B$1001="Transfer"))*(Movements!$E$2:$E$1001=$A501)*(Movements!$C$2:$C$1001=$B501)*(Movements!$A$2:$A$1001&gt;$G501),Movements!$D$2:$D$1001)))</f>
        <v/>
      </c>
      <c r="I501" s="15" t="str">
        <f>IF(COUNTA($A501:$B501,$D501:$G501)=0,"",IF(OR($A501="",$B501="",NOT(AND(ISNUMBER(G501),N(G501)&gt;=18264,N(G501)&lt;=73050))),"n/a",SUMPRODUCT(((Movements!$B$2:$B$1001="Restock")+(Movements!$B$2:$B$1001="Transfer"))*(Movements!$F$2:$F$1001=$A501)*(Movements!$C$2:$C$1001=$B501)*(Movements!$A$2:$A$1001&gt;$G501),Movements!$D$2:$D$1001)))</f>
        <v/>
      </c>
      <c r="J501" s="21" t="str">
        <f>IF(COUNTA($A501:$B501,$D501:$G501)=0,"",IF(OR(NOT(ISNUMBER($H501)),NOT(ISNUMBER($F501))),"n/a",$F501-$H501+$I501))</f>
        <v/>
      </c>
      <c r="K501" s="21" t="str">
        <f>IF(COUNTA($A501:$B501,$D501:$G501)=0,"",IF(OR(NOT(ISNUMBER($J501)),NOT(ISNUMBER($D501)),NOT(ISNUMBER($E501))),"n/a",IF($J501&lt;=$D501,$E501-$J501,0)))</f>
        <v/>
      </c>
      <c r="L501" s="16" t="str">
        <f>IF(COUNTA($A501:$B501,$D501:$G501)=0,"",IF(OR(NOT(ISNUMBER($J501)),NOT(ISNUMBER($D501)),NOT(ISNUMBER($E501))),"n/a",IF($J501&lt;0,"Check count",IF($J501&lt;=$D501,"Reorder",IF($J501&gt;$E501,"Over max","OK")))))</f>
        <v/>
      </c>
      <c r="M501" s="14" t="str">
        <f>IF(COUNTA($A501:$B501,$D501:$G501)=0,"",IF(OR($B501="",SUMPRODUCT(--(Parts!$A$2:$A$201=$B501))=0),"n/a",INDEX(Parts!$C$2:$C$201,SUMPRODUCT(MAX((Parts!$A$2:$A$201=$B501)*(ROW(Parts!$A$2:$A$201)-MIN(ROW(Parts!$A$2:$A$201))+1))))))</f>
        <v/>
      </c>
      <c r="N501" s="14" t="str">
        <f>IF(COUNTA($A501:$B501,$D501:$G501)=0,"",IF(AND(ISNUMBER($J501),ISNUMBER($M501)),$J501*$M501,"n/a"))</f>
        <v/>
      </c>
      <c r="O501" s="16" t="str">
        <f>IF(COUNTA($A501:$B501,$D501:$G501)=0,"",IF(OR($A501="",$B501="",SUMPRODUCT(--(Vans!$A$2:$A$51=$A501))=0,SUMPRODUCT(--(Parts!$A$2:$A$201=$B501))=0),"Check ID",IF(SUMPRODUCT(('Van Stock'!$A$2:$A$501=$A501)*('Van Stock'!$B$2:$B$501=$B501))&gt;1,"Duplicate line",IF(OR(NOT(AND(ISNUMBER(D501),N(D501)&gt;=0,N(D501)&lt;=10000,INT(N(D501))=N(D501))),NOT(AND(ISNUMBER(E501),N(E501)&gt;=0,N(E501)&lt;=10000,INT(N(E501))=N(E501))),N($D501)&gt;N($E501),NOT(AND(ISNUMBER(F501),N(F501)&gt;=0,N(F501)&lt;=100000,INT(N(F501))=N(F501))),NOT(AND(ISNUMBER(G501),N(G501)&gt;=18264,N(G501)&lt;=73050))),"Check inputs",IF(AND(ISNUMBER($J501),N($J501)&lt;0),"Check count","OK")))))</f>
        <v/>
      </c>
      <c r="P501" s="15" t="str">
        <f>IF(COUNTA($A501:$B501,$D501:$G501)=0,"",IF(OR($A501="",$B501="",NOT(AND(ISNUMBER(G501),N(G501)&gt;=18264,N(G501)&lt;=73050))),"n/a",SUMPRODUCT(((Movements!$B$2:$B$1001="Used"))*(Movements!$E$2:$E$1001=$A501)*(Movements!$C$2:$C$1001=$B501)*(Movements!$A$2:$A$1001&gt;$G501),Movements!$D$2:$D$1001)))</f>
        <v/>
      </c>
    </row>
  </sheetData>
  <conditionalFormatting sqref="L2:L501">
    <cfRule type="expression" dxfId="4" priority="10">
      <formula>$L2="Check count"</formula>
    </cfRule>
    <cfRule type="expression" dxfId="5" priority="11">
      <formula>$L2="Reorder"</formula>
    </cfRule>
    <cfRule type="expression" dxfId="6" priority="12">
      <formula>$L2="Over max"</formula>
    </cfRule>
    <cfRule type="expression" dxfId="7" priority="13">
      <formula>$L2="OK"</formula>
    </cfRule>
  </conditionalFormatting>
  <conditionalFormatting sqref="K2:K501">
    <cfRule type="expression" dxfId="8" priority="14">
      <formula>AND(ISNUMBER($K2),$K2&gt;0)</formula>
    </cfRule>
  </conditionalFormatting>
  <conditionalFormatting sqref="O2:O501">
    <cfRule type="expression" dxfId="9" priority="15">
      <formula>AND($O2&lt;&gt;"",$O2&lt;&gt;"OK")</formula>
    </cfRule>
  </conditionalFormatting>
  <dataValidations count="10">
    <dataValidation type="list" allowBlank="1" showErrorMessage="1" errorTitle="Unknown van" error="Pick a Van ID listed on the Vans sheet, or add the van there first." sqref="A2:A501">
      <formula1>Vans!$A$2:$A$51</formula1>
    </dataValidation>
    <dataValidation type="list" allowBlank="1" showErrorMessage="1" errorTitle="Unknown part" error="Pick a Part # listed on the Parts sheet, or add the part there first." sqref="B2:B501">
      <formula1>Parts!$A$2:$A$201</formula1>
    </dataValidation>
    <dataValidation type="decimal" allowBlank="1" showErrorMessage="1" errorTitle="Invalid min" error="Enter a number between 0 and 10000" sqref="D10:D501">
      <formula1>0</formula1>
      <formula2>10000</formula2>
    </dataValidation>
    <dataValidation type="decimal" allowBlank="1" showErrorMessage="1" errorTitle="Invalid min" error="Enter a number between 0 and 10000" sqref="D2:D501">
      <formula1>0</formula1>
      <formula2>10000</formula2>
    </dataValidation>
    <dataValidation type="decimal" allowBlank="1" showErrorMessage="1" errorTitle="Invalid max" error="Enter a number between 0 and 10000" sqref="E10:E501">
      <formula1>0</formula1>
      <formula2>10000</formula2>
    </dataValidation>
    <dataValidation type="decimal" allowBlank="1" showErrorMessage="1" errorTitle="Invalid max" error="Enter a number between 0 and 10000" sqref="E2:E501">
      <formula1>0</formula1>
      <formula2>10000</formula2>
    </dataValidation>
    <dataValidation type="decimal" allowBlank="1" showErrorMessage="1" errorTitle="Invalid count" error="Enter a number between 0 and 100000" sqref="F10:F501">
      <formula1>0</formula1>
      <formula2>100000</formula2>
    </dataValidation>
    <dataValidation type="decimal" allowBlank="1" showErrorMessage="1" errorTitle="Invalid count" error="Enter a number between 0 and 100000" sqref="F2:F501">
      <formula1>0</formula1>
      <formula2>100000</formula2>
    </dataValidation>
    <dataValidation type="decimal" allowBlank="1" showErrorMessage="1" errorTitle="Invalid date" error="Enter a number between 18264 and 73050" sqref="G10:G501">
      <formula1>18264</formula1>
      <formula2>73050</formula2>
    </dataValidation>
    <dataValidation type="decimal" allowBlank="1" showErrorMessage="1" errorTitle="Invalid date" error="Enter a number between 18264 and 73050" sqref="G2:G501">
      <formula1>18264</formula1>
      <formula2>73050</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0" customWidth="1"/>
    <col min="4" max="4" width="7" customWidth="1"/>
    <col min="7" max="7" width="10" customWidth="1"/>
    <col min="8" max="8" width="15" customWidth="1"/>
  </cols>
  <sheetData>
    <row r="1" ht="34" customHeight="1" spans="1:8" x14ac:dyDescent="0.25">
      <c r="A1" s="11" t="s">
        <v>68</v>
      </c>
      <c r="B1" s="11" t="s">
        <v>69</v>
      </c>
      <c r="C1" s="11" t="s">
        <v>43</v>
      </c>
      <c r="D1" s="11" t="s">
        <v>70</v>
      </c>
      <c r="E1" s="11" t="s">
        <v>71</v>
      </c>
      <c r="F1" s="11" t="s">
        <v>72</v>
      </c>
      <c r="G1" s="11" t="s">
        <v>73</v>
      </c>
      <c r="H1" s="11" t="s">
        <v>38</v>
      </c>
    </row>
    <row r="2" spans="1:8" x14ac:dyDescent="0.25">
      <c r="A2" s="20">
        <v>46322</v>
      </c>
      <c r="B2" s="12" t="s">
        <v>74</v>
      </c>
      <c r="C2" s="12" t="s">
        <v>46</v>
      </c>
      <c r="D2" s="19">
        <v>2</v>
      </c>
      <c r="E2" s="12" t="s">
        <v>39</v>
      </c>
      <c r="F2" s="12"/>
      <c r="G2" s="12" t="s">
        <v>75</v>
      </c>
      <c r="H2" s="16" t="str">
        <f>IF(COUNTA($A2:$G2)=0,"",IF(OR($C2="",SUMPRODUCT(--(Parts!$A$2:$A$201=$C2))=0,AND($E2&lt;&gt;"",SUMPRODUCT(--(Vans!$A$2:$A$51=$E2))=0),AND($F2&lt;&gt;"",SUMPRODUCT(--(Vans!$A$2:$A$51=$F2))=0)),"Check ID",IF(OR(NOT(AND(ISNUMBER(A2),N(A2)&gt;=18264,N(A2)&lt;=73050)),AND($B2&lt;&gt;"Used",$B2&lt;&gt;"Restock",$B2&lt;&gt;"Transfer"),NOT(AND(ISNUMBER(D2),N(D2)&gt;=1,N(D2)&lt;=10000,INT(N(D2))=N(D2))),AND($B2="Used",OR($E2="",$F2&lt;&gt;"")),AND($B2="Restock",OR($F2="",$E2&lt;&gt;"")),AND($B2="Transfer",OR($E2="",$F2="",$E2=$F2))),"Check inputs",IF(OR(AND($E2&lt;&gt;"",SUMPRODUCT(('Van Stock'!$A$2:$A$501=$E2)*('Van Stock'!$B$2:$B$501=$C2))&lt;&gt;1),AND($F2&lt;&gt;"",SUMPRODUCT(('Van Stock'!$A$2:$A$501=$F2)*('Van Stock'!$B$2:$B$501=$C2))&lt;&gt;1)),"No stock line","OK"))))</f>
        <v>OK</v>
      </c>
    </row>
    <row r="3" spans="1:8" x14ac:dyDescent="0.25">
      <c r="A3" s="20">
        <v>46322</v>
      </c>
      <c r="B3" s="12" t="s">
        <v>74</v>
      </c>
      <c r="C3" s="12" t="s">
        <v>50</v>
      </c>
      <c r="D3" s="19">
        <v>4</v>
      </c>
      <c r="E3" s="12" t="s">
        <v>39</v>
      </c>
      <c r="F3" s="12"/>
      <c r="G3" s="12" t="s">
        <v>75</v>
      </c>
      <c r="H3" s="16" t="str">
        <f>IF(COUNTA($A3:$G3)=0,"",IF(OR($C3="",SUMPRODUCT(--(Parts!$A$2:$A$201=$C3))=0,AND($E3&lt;&gt;"",SUMPRODUCT(--(Vans!$A$2:$A$51=$E3))=0),AND($F3&lt;&gt;"",SUMPRODUCT(--(Vans!$A$2:$A$51=$F3))=0)),"Check ID",IF(OR(NOT(AND(ISNUMBER(A3),N(A3)&gt;=18264,N(A3)&lt;=73050)),AND($B3&lt;&gt;"Used",$B3&lt;&gt;"Restock",$B3&lt;&gt;"Transfer"),NOT(AND(ISNUMBER(D3),N(D3)&gt;=1,N(D3)&lt;=10000,INT(N(D3))=N(D3))),AND($B3="Used",OR($E3="",$F3&lt;&gt;"")),AND($B3="Restock",OR($F3="",$E3&lt;&gt;"")),AND($B3="Transfer",OR($E3="",$F3="",$E3=$F3))),"Check inputs",IF(OR(AND($E3&lt;&gt;"",SUMPRODUCT(('Van Stock'!$A$2:$A$501=$E3)*('Van Stock'!$B$2:$B$501=$C3))&lt;&gt;1),AND($F3&lt;&gt;"",SUMPRODUCT(('Van Stock'!$A$2:$A$501=$F3)*('Van Stock'!$B$2:$B$501=$C3))&lt;&gt;1)),"No stock line","OK"))))</f>
        <v>OK</v>
      </c>
    </row>
    <row r="4" spans="1:8" x14ac:dyDescent="0.25">
      <c r="A4" s="20">
        <v>46323</v>
      </c>
      <c r="B4" s="12" t="s">
        <v>74</v>
      </c>
      <c r="C4" s="12" t="s">
        <v>48</v>
      </c>
      <c r="D4" s="19">
        <v>1</v>
      </c>
      <c r="E4" s="12" t="s">
        <v>41</v>
      </c>
      <c r="F4" s="12"/>
      <c r="G4" s="12" t="s">
        <v>76</v>
      </c>
      <c r="H4" s="16" t="str">
        <f>IF(COUNTA($A4:$G4)=0,"",IF(OR($C4="",SUMPRODUCT(--(Parts!$A$2:$A$201=$C4))=0,AND($E4&lt;&gt;"",SUMPRODUCT(--(Vans!$A$2:$A$51=$E4))=0),AND($F4&lt;&gt;"",SUMPRODUCT(--(Vans!$A$2:$A$51=$F4))=0)),"Check ID",IF(OR(NOT(AND(ISNUMBER(A4),N(A4)&gt;=18264,N(A4)&lt;=73050)),AND($B4&lt;&gt;"Used",$B4&lt;&gt;"Restock",$B4&lt;&gt;"Transfer"),NOT(AND(ISNUMBER(D4),N(D4)&gt;=1,N(D4)&lt;=10000,INT(N(D4))=N(D4))),AND($B4="Used",OR($E4="",$F4&lt;&gt;"")),AND($B4="Restock",OR($F4="",$E4&lt;&gt;"")),AND($B4="Transfer",OR($E4="",$F4="",$E4=$F4))),"Check inputs",IF(OR(AND($E4&lt;&gt;"",SUMPRODUCT(('Van Stock'!$A$2:$A$501=$E4)*('Van Stock'!$B$2:$B$501=$C4))&lt;&gt;1),AND($F4&lt;&gt;"",SUMPRODUCT(('Van Stock'!$A$2:$A$501=$F4)*('Van Stock'!$B$2:$B$501=$C4))&lt;&gt;1)),"No stock line","OK"))))</f>
        <v>OK</v>
      </c>
    </row>
    <row r="5" spans="1:8" x14ac:dyDescent="0.25">
      <c r="A5" s="20">
        <v>46323</v>
      </c>
      <c r="B5" s="12" t="s">
        <v>77</v>
      </c>
      <c r="C5" s="12" t="s">
        <v>48</v>
      </c>
      <c r="D5" s="19">
        <v>2</v>
      </c>
      <c r="E5" s="12" t="s">
        <v>41</v>
      </c>
      <c r="F5" s="12" t="s">
        <v>39</v>
      </c>
      <c r="G5" s="12"/>
      <c r="H5" s="16" t="str">
        <f>IF(COUNTA($A5:$G5)=0,"",IF(OR($C5="",SUMPRODUCT(--(Parts!$A$2:$A$201=$C5))=0,AND($E5&lt;&gt;"",SUMPRODUCT(--(Vans!$A$2:$A$51=$E5))=0),AND($F5&lt;&gt;"",SUMPRODUCT(--(Vans!$A$2:$A$51=$F5))=0)),"Check ID",IF(OR(NOT(AND(ISNUMBER(A5),N(A5)&gt;=18264,N(A5)&lt;=73050)),AND($B5&lt;&gt;"Used",$B5&lt;&gt;"Restock",$B5&lt;&gt;"Transfer"),NOT(AND(ISNUMBER(D5),N(D5)&gt;=1,N(D5)&lt;=10000,INT(N(D5))=N(D5))),AND($B5="Used",OR($E5="",$F5&lt;&gt;"")),AND($B5="Restock",OR($F5="",$E5&lt;&gt;"")),AND($B5="Transfer",OR($E5="",$F5="",$E5=$F5))),"Check inputs",IF(OR(AND($E5&lt;&gt;"",SUMPRODUCT(('Van Stock'!$A$2:$A$501=$E5)*('Van Stock'!$B$2:$B$501=$C5))&lt;&gt;1),AND($F5&lt;&gt;"",SUMPRODUCT(('Van Stock'!$A$2:$A$501=$F5)*('Van Stock'!$B$2:$B$501=$C5))&lt;&gt;1)),"No stock line","OK"))))</f>
        <v>OK</v>
      </c>
    </row>
    <row r="6" spans="1:8" x14ac:dyDescent="0.25">
      <c r="A6" s="20">
        <v>46324</v>
      </c>
      <c r="B6" s="12" t="s">
        <v>74</v>
      </c>
      <c r="C6" s="12" t="s">
        <v>54</v>
      </c>
      <c r="D6" s="19">
        <v>1</v>
      </c>
      <c r="E6" s="12" t="s">
        <v>41</v>
      </c>
      <c r="F6" s="12"/>
      <c r="G6" s="12" t="s">
        <v>78</v>
      </c>
      <c r="H6" s="16" t="str">
        <f>IF(COUNTA($A6:$G6)=0,"",IF(OR($C6="",SUMPRODUCT(--(Parts!$A$2:$A$201=$C6))=0,AND($E6&lt;&gt;"",SUMPRODUCT(--(Vans!$A$2:$A$51=$E6))=0),AND($F6&lt;&gt;"",SUMPRODUCT(--(Vans!$A$2:$A$51=$F6))=0)),"Check ID",IF(OR(NOT(AND(ISNUMBER(A6),N(A6)&gt;=18264,N(A6)&lt;=73050)),AND($B6&lt;&gt;"Used",$B6&lt;&gt;"Restock",$B6&lt;&gt;"Transfer"),NOT(AND(ISNUMBER(D6),N(D6)&gt;=1,N(D6)&lt;=10000,INT(N(D6))=N(D6))),AND($B6="Used",OR($E6="",$F6&lt;&gt;"")),AND($B6="Restock",OR($F6="",$E6&lt;&gt;"")),AND($B6="Transfer",OR($E6="",$F6="",$E6=$F6))),"Check inputs",IF(OR(AND($E6&lt;&gt;"",SUMPRODUCT(('Van Stock'!$A$2:$A$501=$E6)*('Van Stock'!$B$2:$B$501=$C6))&lt;&gt;1),AND($F6&lt;&gt;"",SUMPRODUCT(('Van Stock'!$A$2:$A$501=$F6)*('Van Stock'!$B$2:$B$501=$C6))&lt;&gt;1)),"No stock line","OK"))))</f>
        <v>OK</v>
      </c>
    </row>
    <row r="7" spans="1:8" x14ac:dyDescent="0.25">
      <c r="A7" s="20">
        <v>46324</v>
      </c>
      <c r="B7" s="12" t="s">
        <v>74</v>
      </c>
      <c r="C7" s="12" t="s">
        <v>46</v>
      </c>
      <c r="D7" s="19">
        <v>1</v>
      </c>
      <c r="E7" s="12" t="s">
        <v>41</v>
      </c>
      <c r="F7" s="12"/>
      <c r="G7" s="12" t="s">
        <v>78</v>
      </c>
      <c r="H7" s="16" t="str">
        <f>IF(COUNTA($A7:$G7)=0,"",IF(OR($C7="",SUMPRODUCT(--(Parts!$A$2:$A$201=$C7))=0,AND($E7&lt;&gt;"",SUMPRODUCT(--(Vans!$A$2:$A$51=$E7))=0),AND($F7&lt;&gt;"",SUMPRODUCT(--(Vans!$A$2:$A$51=$F7))=0)),"Check ID",IF(OR(NOT(AND(ISNUMBER(A7),N(A7)&gt;=18264,N(A7)&lt;=73050)),AND($B7&lt;&gt;"Used",$B7&lt;&gt;"Restock",$B7&lt;&gt;"Transfer"),NOT(AND(ISNUMBER(D7),N(D7)&gt;=1,N(D7)&lt;=10000,INT(N(D7))=N(D7))),AND($B7="Used",OR($E7="",$F7&lt;&gt;"")),AND($B7="Restock",OR($F7="",$E7&lt;&gt;"")),AND($B7="Transfer",OR($E7="",$F7="",$E7=$F7))),"Check inputs",IF(OR(AND($E7&lt;&gt;"",SUMPRODUCT(('Van Stock'!$A$2:$A$501=$E7)*('Van Stock'!$B$2:$B$501=$C7))&lt;&gt;1),AND($F7&lt;&gt;"",SUMPRODUCT(('Van Stock'!$A$2:$A$501=$F7)*('Van Stock'!$B$2:$B$501=$C7))&lt;&gt;1)),"No stock line","OK"))))</f>
        <v>OK</v>
      </c>
    </row>
    <row r="8" spans="1:8" x14ac:dyDescent="0.25">
      <c r="A8" s="20">
        <v>46325</v>
      </c>
      <c r="B8" s="12" t="s">
        <v>79</v>
      </c>
      <c r="C8" s="12" t="s">
        <v>52</v>
      </c>
      <c r="D8" s="19">
        <v>4</v>
      </c>
      <c r="E8" s="12"/>
      <c r="F8" s="12" t="s">
        <v>41</v>
      </c>
      <c r="G8" s="12"/>
      <c r="H8" s="16" t="str">
        <f>IF(COUNTA($A8:$G8)=0,"",IF(OR($C8="",SUMPRODUCT(--(Parts!$A$2:$A$201=$C8))=0,AND($E8&lt;&gt;"",SUMPRODUCT(--(Vans!$A$2:$A$51=$E8))=0),AND($F8&lt;&gt;"",SUMPRODUCT(--(Vans!$A$2:$A$51=$F8))=0)),"Check ID",IF(OR(NOT(AND(ISNUMBER(A8),N(A8)&gt;=18264,N(A8)&lt;=73050)),AND($B8&lt;&gt;"Used",$B8&lt;&gt;"Restock",$B8&lt;&gt;"Transfer"),NOT(AND(ISNUMBER(D8),N(D8)&gt;=1,N(D8)&lt;=10000,INT(N(D8))=N(D8))),AND($B8="Used",OR($E8="",$F8&lt;&gt;"")),AND($B8="Restock",OR($F8="",$E8&lt;&gt;"")),AND($B8="Transfer",OR($E8="",$F8="",$E8=$F8))),"Check inputs",IF(OR(AND($E8&lt;&gt;"",SUMPRODUCT(('Van Stock'!$A$2:$A$501=$E8)*('Van Stock'!$B$2:$B$501=$C8))&lt;&gt;1),AND($F8&lt;&gt;"",SUMPRODUCT(('Van Stock'!$A$2:$A$501=$F8)*('Van Stock'!$B$2:$B$501=$C8))&lt;&gt;1)),"No stock line","OK"))))</f>
        <v>OK</v>
      </c>
    </row>
    <row r="9" spans="1:8" x14ac:dyDescent="0.25">
      <c r="A9" s="20">
        <v>46325</v>
      </c>
      <c r="B9" s="12" t="s">
        <v>74</v>
      </c>
      <c r="C9" s="12" t="s">
        <v>56</v>
      </c>
      <c r="D9" s="19">
        <v>1</v>
      </c>
      <c r="E9" s="12" t="s">
        <v>39</v>
      </c>
      <c r="F9" s="12"/>
      <c r="G9" s="12" t="s">
        <v>80</v>
      </c>
      <c r="H9" s="16" t="str">
        <f>IF(COUNTA($A9:$G9)=0,"",IF(OR($C9="",SUMPRODUCT(--(Parts!$A$2:$A$201=$C9))=0,AND($E9&lt;&gt;"",SUMPRODUCT(--(Vans!$A$2:$A$51=$E9))=0),AND($F9&lt;&gt;"",SUMPRODUCT(--(Vans!$A$2:$A$51=$F9))=0)),"Check ID",IF(OR(NOT(AND(ISNUMBER(A9),N(A9)&gt;=18264,N(A9)&lt;=73050)),AND($B9&lt;&gt;"Used",$B9&lt;&gt;"Restock",$B9&lt;&gt;"Transfer"),NOT(AND(ISNUMBER(D9),N(D9)&gt;=1,N(D9)&lt;=10000,INT(N(D9))=N(D9))),AND($B9="Used",OR($E9="",$F9&lt;&gt;"")),AND($B9="Restock",OR($F9="",$E9&lt;&gt;"")),AND($B9="Transfer",OR($E9="",$F9="",$E9=$F9))),"Check inputs",IF(OR(AND($E9&lt;&gt;"",SUMPRODUCT(('Van Stock'!$A$2:$A$501=$E9)*('Van Stock'!$B$2:$B$501=$C9))&lt;&gt;1),AND($F9&lt;&gt;"",SUMPRODUCT(('Van Stock'!$A$2:$A$501=$F9)*('Van Stock'!$B$2:$B$501=$C9))&lt;&gt;1)),"No stock line","OK"))))</f>
        <v>OK</v>
      </c>
    </row>
    <row r="10" spans="1:8" x14ac:dyDescent="0.25">
      <c r="A10" s="20">
        <v>46326</v>
      </c>
      <c r="B10" s="12" t="s">
        <v>74</v>
      </c>
      <c r="C10" s="12" t="s">
        <v>50</v>
      </c>
      <c r="D10" s="19">
        <v>3</v>
      </c>
      <c r="E10" s="12" t="s">
        <v>39</v>
      </c>
      <c r="F10" s="12"/>
      <c r="G10" s="12" t="s">
        <v>81</v>
      </c>
      <c r="H10" s="16" t="str">
        <f>IF(COUNTA($A10:$G10)=0,"",IF(OR($C10="",SUMPRODUCT(--(Parts!$A$2:$A$201=$C10))=0,AND($E10&lt;&gt;"",SUMPRODUCT(--(Vans!$A$2:$A$51=$E10))=0),AND($F10&lt;&gt;"",SUMPRODUCT(--(Vans!$A$2:$A$51=$F10))=0)),"Check ID",IF(OR(NOT(AND(ISNUMBER(A10),N(A10)&gt;=18264,N(A10)&lt;=73050)),AND($B10&lt;&gt;"Used",$B10&lt;&gt;"Restock",$B10&lt;&gt;"Transfer"),NOT(AND(ISNUMBER(D10),N(D10)&gt;=1,N(D10)&lt;=10000,INT(N(D10))=N(D10))),AND($B10="Used",OR($E10="",$F10&lt;&gt;"")),AND($B10="Restock",OR($F10="",$E10&lt;&gt;"")),AND($B10="Transfer",OR($E10="",$F10="",$E10=$F10))),"Check inputs",IF(OR(AND($E10&lt;&gt;"",SUMPRODUCT(('Van Stock'!$A$2:$A$501=$E10)*('Van Stock'!$B$2:$B$501=$C10))&lt;&gt;1),AND($F10&lt;&gt;"",SUMPRODUCT(('Van Stock'!$A$2:$A$501=$F10)*('Van Stock'!$B$2:$B$501=$C10))&lt;&gt;1)),"No stock line","OK"))))</f>
        <v>OK</v>
      </c>
    </row>
    <row r="11" spans="1:8" x14ac:dyDescent="0.25">
      <c r="A11" s="20"/>
      <c r="B11" s="12"/>
      <c r="C11" s="12"/>
      <c r="D11" s="19"/>
      <c r="E11" s="12"/>
      <c r="F11" s="12"/>
      <c r="G11" s="12"/>
      <c r="H11" s="16" t="str">
        <f>IF(COUNTA($A11:$G11)=0,"",IF(OR($C11="",SUMPRODUCT(--(Parts!$A$2:$A$201=$C11))=0,AND($E11&lt;&gt;"",SUMPRODUCT(--(Vans!$A$2:$A$51=$E11))=0),AND($F11&lt;&gt;"",SUMPRODUCT(--(Vans!$A$2:$A$51=$F11))=0)),"Check ID",IF(OR(NOT(AND(ISNUMBER(A11),N(A11)&gt;=18264,N(A11)&lt;=73050)),AND($B11&lt;&gt;"Used",$B11&lt;&gt;"Restock",$B11&lt;&gt;"Transfer"),NOT(AND(ISNUMBER(D11),N(D11)&gt;=1,N(D11)&lt;=10000,INT(N(D11))=N(D11))),AND($B11="Used",OR($E11="",$F11&lt;&gt;"")),AND($B11="Restock",OR($F11="",$E11&lt;&gt;"")),AND($B11="Transfer",OR($E11="",$F11="",$E11=$F11))),"Check inputs",IF(OR(AND($E11&lt;&gt;"",SUMPRODUCT(('Van Stock'!$A$2:$A$501=$E11)*('Van Stock'!$B$2:$B$501=$C11))&lt;&gt;1),AND($F11&lt;&gt;"",SUMPRODUCT(('Van Stock'!$A$2:$A$501=$F11)*('Van Stock'!$B$2:$B$501=$C11))&lt;&gt;1)),"No stock line","OK"))))</f>
        <v/>
      </c>
    </row>
    <row r="12" spans="1:8" x14ac:dyDescent="0.25">
      <c r="A12" s="20"/>
      <c r="B12" s="12"/>
      <c r="C12" s="12"/>
      <c r="D12" s="19"/>
      <c r="E12" s="12"/>
      <c r="F12" s="12"/>
      <c r="G12" s="12"/>
      <c r="H12" s="16" t="str">
        <f>IF(COUNTA($A12:$G12)=0,"",IF(OR($C12="",SUMPRODUCT(--(Parts!$A$2:$A$201=$C12))=0,AND($E12&lt;&gt;"",SUMPRODUCT(--(Vans!$A$2:$A$51=$E12))=0),AND($F12&lt;&gt;"",SUMPRODUCT(--(Vans!$A$2:$A$51=$F12))=0)),"Check ID",IF(OR(NOT(AND(ISNUMBER(A12),N(A12)&gt;=18264,N(A12)&lt;=73050)),AND($B12&lt;&gt;"Used",$B12&lt;&gt;"Restock",$B12&lt;&gt;"Transfer"),NOT(AND(ISNUMBER(D12),N(D12)&gt;=1,N(D12)&lt;=10000,INT(N(D12))=N(D12))),AND($B12="Used",OR($E12="",$F12&lt;&gt;"")),AND($B12="Restock",OR($F12="",$E12&lt;&gt;"")),AND($B12="Transfer",OR($E12="",$F12="",$E12=$F12))),"Check inputs",IF(OR(AND($E12&lt;&gt;"",SUMPRODUCT(('Van Stock'!$A$2:$A$501=$E12)*('Van Stock'!$B$2:$B$501=$C12))&lt;&gt;1),AND($F12&lt;&gt;"",SUMPRODUCT(('Van Stock'!$A$2:$A$501=$F12)*('Van Stock'!$B$2:$B$501=$C12))&lt;&gt;1)),"No stock line","OK"))))</f>
        <v/>
      </c>
    </row>
    <row r="13" spans="1:8" x14ac:dyDescent="0.25">
      <c r="A13" s="20"/>
      <c r="B13" s="12"/>
      <c r="C13" s="12"/>
      <c r="D13" s="19"/>
      <c r="E13" s="12"/>
      <c r="F13" s="12"/>
      <c r="G13" s="12"/>
      <c r="H13" s="16" t="str">
        <f>IF(COUNTA($A13:$G13)=0,"",IF(OR($C13="",SUMPRODUCT(--(Parts!$A$2:$A$201=$C13))=0,AND($E13&lt;&gt;"",SUMPRODUCT(--(Vans!$A$2:$A$51=$E13))=0),AND($F13&lt;&gt;"",SUMPRODUCT(--(Vans!$A$2:$A$51=$F13))=0)),"Check ID",IF(OR(NOT(AND(ISNUMBER(A13),N(A13)&gt;=18264,N(A13)&lt;=73050)),AND($B13&lt;&gt;"Used",$B13&lt;&gt;"Restock",$B13&lt;&gt;"Transfer"),NOT(AND(ISNUMBER(D13),N(D13)&gt;=1,N(D13)&lt;=10000,INT(N(D13))=N(D13))),AND($B13="Used",OR($E13="",$F13&lt;&gt;"")),AND($B13="Restock",OR($F13="",$E13&lt;&gt;"")),AND($B13="Transfer",OR($E13="",$F13="",$E13=$F13))),"Check inputs",IF(OR(AND($E13&lt;&gt;"",SUMPRODUCT(('Van Stock'!$A$2:$A$501=$E13)*('Van Stock'!$B$2:$B$501=$C13))&lt;&gt;1),AND($F13&lt;&gt;"",SUMPRODUCT(('Van Stock'!$A$2:$A$501=$F13)*('Van Stock'!$B$2:$B$501=$C13))&lt;&gt;1)),"No stock line","OK"))))</f>
        <v/>
      </c>
    </row>
    <row r="14" spans="1:8" x14ac:dyDescent="0.25">
      <c r="A14" s="20"/>
      <c r="B14" s="12"/>
      <c r="C14" s="12"/>
      <c r="D14" s="19"/>
      <c r="E14" s="12"/>
      <c r="F14" s="12"/>
      <c r="G14" s="12"/>
      <c r="H14" s="16" t="str">
        <f>IF(COUNTA($A14:$G14)=0,"",IF(OR($C14="",SUMPRODUCT(--(Parts!$A$2:$A$201=$C14))=0,AND($E14&lt;&gt;"",SUMPRODUCT(--(Vans!$A$2:$A$51=$E14))=0),AND($F14&lt;&gt;"",SUMPRODUCT(--(Vans!$A$2:$A$51=$F14))=0)),"Check ID",IF(OR(NOT(AND(ISNUMBER(A14),N(A14)&gt;=18264,N(A14)&lt;=73050)),AND($B14&lt;&gt;"Used",$B14&lt;&gt;"Restock",$B14&lt;&gt;"Transfer"),NOT(AND(ISNUMBER(D14),N(D14)&gt;=1,N(D14)&lt;=10000,INT(N(D14))=N(D14))),AND($B14="Used",OR($E14="",$F14&lt;&gt;"")),AND($B14="Restock",OR($F14="",$E14&lt;&gt;"")),AND($B14="Transfer",OR($E14="",$F14="",$E14=$F14))),"Check inputs",IF(OR(AND($E14&lt;&gt;"",SUMPRODUCT(('Van Stock'!$A$2:$A$501=$E14)*('Van Stock'!$B$2:$B$501=$C14))&lt;&gt;1),AND($F14&lt;&gt;"",SUMPRODUCT(('Van Stock'!$A$2:$A$501=$F14)*('Van Stock'!$B$2:$B$501=$C14))&lt;&gt;1)),"No stock line","OK"))))</f>
        <v/>
      </c>
    </row>
    <row r="15" spans="1:8" x14ac:dyDescent="0.25">
      <c r="A15" s="20"/>
      <c r="B15" s="12"/>
      <c r="C15" s="12"/>
      <c r="D15" s="19"/>
      <c r="E15" s="12"/>
      <c r="F15" s="12"/>
      <c r="G15" s="12"/>
      <c r="H15" s="16" t="str">
        <f>IF(COUNTA($A15:$G15)=0,"",IF(OR($C15="",SUMPRODUCT(--(Parts!$A$2:$A$201=$C15))=0,AND($E15&lt;&gt;"",SUMPRODUCT(--(Vans!$A$2:$A$51=$E15))=0),AND($F15&lt;&gt;"",SUMPRODUCT(--(Vans!$A$2:$A$51=$F15))=0)),"Check ID",IF(OR(NOT(AND(ISNUMBER(A15),N(A15)&gt;=18264,N(A15)&lt;=73050)),AND($B15&lt;&gt;"Used",$B15&lt;&gt;"Restock",$B15&lt;&gt;"Transfer"),NOT(AND(ISNUMBER(D15),N(D15)&gt;=1,N(D15)&lt;=10000,INT(N(D15))=N(D15))),AND($B15="Used",OR($E15="",$F15&lt;&gt;"")),AND($B15="Restock",OR($F15="",$E15&lt;&gt;"")),AND($B15="Transfer",OR($E15="",$F15="",$E15=$F15))),"Check inputs",IF(OR(AND($E15&lt;&gt;"",SUMPRODUCT(('Van Stock'!$A$2:$A$501=$E15)*('Van Stock'!$B$2:$B$501=$C15))&lt;&gt;1),AND($F15&lt;&gt;"",SUMPRODUCT(('Van Stock'!$A$2:$A$501=$F15)*('Van Stock'!$B$2:$B$501=$C15))&lt;&gt;1)),"No stock line","OK"))))</f>
        <v/>
      </c>
    </row>
    <row r="16" spans="1:8" x14ac:dyDescent="0.25">
      <c r="A16" s="20"/>
      <c r="B16" s="12"/>
      <c r="C16" s="12"/>
      <c r="D16" s="19"/>
      <c r="E16" s="12"/>
      <c r="F16" s="12"/>
      <c r="G16" s="12"/>
      <c r="H16" s="16" t="str">
        <f>IF(COUNTA($A16:$G16)=0,"",IF(OR($C16="",SUMPRODUCT(--(Parts!$A$2:$A$201=$C16))=0,AND($E16&lt;&gt;"",SUMPRODUCT(--(Vans!$A$2:$A$51=$E16))=0),AND($F16&lt;&gt;"",SUMPRODUCT(--(Vans!$A$2:$A$51=$F16))=0)),"Check ID",IF(OR(NOT(AND(ISNUMBER(A16),N(A16)&gt;=18264,N(A16)&lt;=73050)),AND($B16&lt;&gt;"Used",$B16&lt;&gt;"Restock",$B16&lt;&gt;"Transfer"),NOT(AND(ISNUMBER(D16),N(D16)&gt;=1,N(D16)&lt;=10000,INT(N(D16))=N(D16))),AND($B16="Used",OR($E16="",$F16&lt;&gt;"")),AND($B16="Restock",OR($F16="",$E16&lt;&gt;"")),AND($B16="Transfer",OR($E16="",$F16="",$E16=$F16))),"Check inputs",IF(OR(AND($E16&lt;&gt;"",SUMPRODUCT(('Van Stock'!$A$2:$A$501=$E16)*('Van Stock'!$B$2:$B$501=$C16))&lt;&gt;1),AND($F16&lt;&gt;"",SUMPRODUCT(('Van Stock'!$A$2:$A$501=$F16)*('Van Stock'!$B$2:$B$501=$C16))&lt;&gt;1)),"No stock line","OK"))))</f>
        <v/>
      </c>
    </row>
    <row r="17" spans="1:8" x14ac:dyDescent="0.25">
      <c r="A17" s="20"/>
      <c r="B17" s="12"/>
      <c r="C17" s="12"/>
      <c r="D17" s="19"/>
      <c r="E17" s="12"/>
      <c r="F17" s="12"/>
      <c r="G17" s="12"/>
      <c r="H17" s="16" t="str">
        <f>IF(COUNTA($A17:$G17)=0,"",IF(OR($C17="",SUMPRODUCT(--(Parts!$A$2:$A$201=$C17))=0,AND($E17&lt;&gt;"",SUMPRODUCT(--(Vans!$A$2:$A$51=$E17))=0),AND($F17&lt;&gt;"",SUMPRODUCT(--(Vans!$A$2:$A$51=$F17))=0)),"Check ID",IF(OR(NOT(AND(ISNUMBER(A17),N(A17)&gt;=18264,N(A17)&lt;=73050)),AND($B17&lt;&gt;"Used",$B17&lt;&gt;"Restock",$B17&lt;&gt;"Transfer"),NOT(AND(ISNUMBER(D17),N(D17)&gt;=1,N(D17)&lt;=10000,INT(N(D17))=N(D17))),AND($B17="Used",OR($E17="",$F17&lt;&gt;"")),AND($B17="Restock",OR($F17="",$E17&lt;&gt;"")),AND($B17="Transfer",OR($E17="",$F17="",$E17=$F17))),"Check inputs",IF(OR(AND($E17&lt;&gt;"",SUMPRODUCT(('Van Stock'!$A$2:$A$501=$E17)*('Van Stock'!$B$2:$B$501=$C17))&lt;&gt;1),AND($F17&lt;&gt;"",SUMPRODUCT(('Van Stock'!$A$2:$A$501=$F17)*('Van Stock'!$B$2:$B$501=$C17))&lt;&gt;1)),"No stock line","OK"))))</f>
        <v/>
      </c>
    </row>
    <row r="18" spans="1:8" x14ac:dyDescent="0.25">
      <c r="A18" s="20"/>
      <c r="B18" s="12"/>
      <c r="C18" s="12"/>
      <c r="D18" s="19"/>
      <c r="E18" s="12"/>
      <c r="F18" s="12"/>
      <c r="G18" s="12"/>
      <c r="H18" s="16" t="str">
        <f>IF(COUNTA($A18:$G18)=0,"",IF(OR($C18="",SUMPRODUCT(--(Parts!$A$2:$A$201=$C18))=0,AND($E18&lt;&gt;"",SUMPRODUCT(--(Vans!$A$2:$A$51=$E18))=0),AND($F18&lt;&gt;"",SUMPRODUCT(--(Vans!$A$2:$A$51=$F18))=0)),"Check ID",IF(OR(NOT(AND(ISNUMBER(A18),N(A18)&gt;=18264,N(A18)&lt;=73050)),AND($B18&lt;&gt;"Used",$B18&lt;&gt;"Restock",$B18&lt;&gt;"Transfer"),NOT(AND(ISNUMBER(D18),N(D18)&gt;=1,N(D18)&lt;=10000,INT(N(D18))=N(D18))),AND($B18="Used",OR($E18="",$F18&lt;&gt;"")),AND($B18="Restock",OR($F18="",$E18&lt;&gt;"")),AND($B18="Transfer",OR($E18="",$F18="",$E18=$F18))),"Check inputs",IF(OR(AND($E18&lt;&gt;"",SUMPRODUCT(('Van Stock'!$A$2:$A$501=$E18)*('Van Stock'!$B$2:$B$501=$C18))&lt;&gt;1),AND($F18&lt;&gt;"",SUMPRODUCT(('Van Stock'!$A$2:$A$501=$F18)*('Van Stock'!$B$2:$B$501=$C18))&lt;&gt;1)),"No stock line","OK"))))</f>
        <v/>
      </c>
    </row>
    <row r="19" spans="1:8" x14ac:dyDescent="0.25">
      <c r="A19" s="20"/>
      <c r="B19" s="12"/>
      <c r="C19" s="12"/>
      <c r="D19" s="19"/>
      <c r="E19" s="12"/>
      <c r="F19" s="12"/>
      <c r="G19" s="12"/>
      <c r="H19" s="16" t="str">
        <f>IF(COUNTA($A19:$G19)=0,"",IF(OR($C19="",SUMPRODUCT(--(Parts!$A$2:$A$201=$C19))=0,AND($E19&lt;&gt;"",SUMPRODUCT(--(Vans!$A$2:$A$51=$E19))=0),AND($F19&lt;&gt;"",SUMPRODUCT(--(Vans!$A$2:$A$51=$F19))=0)),"Check ID",IF(OR(NOT(AND(ISNUMBER(A19),N(A19)&gt;=18264,N(A19)&lt;=73050)),AND($B19&lt;&gt;"Used",$B19&lt;&gt;"Restock",$B19&lt;&gt;"Transfer"),NOT(AND(ISNUMBER(D19),N(D19)&gt;=1,N(D19)&lt;=10000,INT(N(D19))=N(D19))),AND($B19="Used",OR($E19="",$F19&lt;&gt;"")),AND($B19="Restock",OR($F19="",$E19&lt;&gt;"")),AND($B19="Transfer",OR($E19="",$F19="",$E19=$F19))),"Check inputs",IF(OR(AND($E19&lt;&gt;"",SUMPRODUCT(('Van Stock'!$A$2:$A$501=$E19)*('Van Stock'!$B$2:$B$501=$C19))&lt;&gt;1),AND($F19&lt;&gt;"",SUMPRODUCT(('Van Stock'!$A$2:$A$501=$F19)*('Van Stock'!$B$2:$B$501=$C19))&lt;&gt;1)),"No stock line","OK"))))</f>
        <v/>
      </c>
    </row>
    <row r="20" spans="1:8" x14ac:dyDescent="0.25">
      <c r="A20" s="20"/>
      <c r="B20" s="12"/>
      <c r="C20" s="12"/>
      <c r="D20" s="19"/>
      <c r="E20" s="12"/>
      <c r="F20" s="12"/>
      <c r="G20" s="12"/>
      <c r="H20" s="16" t="str">
        <f>IF(COUNTA($A20:$G20)=0,"",IF(OR($C20="",SUMPRODUCT(--(Parts!$A$2:$A$201=$C20))=0,AND($E20&lt;&gt;"",SUMPRODUCT(--(Vans!$A$2:$A$51=$E20))=0),AND($F20&lt;&gt;"",SUMPRODUCT(--(Vans!$A$2:$A$51=$F20))=0)),"Check ID",IF(OR(NOT(AND(ISNUMBER(A20),N(A20)&gt;=18264,N(A20)&lt;=73050)),AND($B20&lt;&gt;"Used",$B20&lt;&gt;"Restock",$B20&lt;&gt;"Transfer"),NOT(AND(ISNUMBER(D20),N(D20)&gt;=1,N(D20)&lt;=10000,INT(N(D20))=N(D20))),AND($B20="Used",OR($E20="",$F20&lt;&gt;"")),AND($B20="Restock",OR($F20="",$E20&lt;&gt;"")),AND($B20="Transfer",OR($E20="",$F20="",$E20=$F20))),"Check inputs",IF(OR(AND($E20&lt;&gt;"",SUMPRODUCT(('Van Stock'!$A$2:$A$501=$E20)*('Van Stock'!$B$2:$B$501=$C20))&lt;&gt;1),AND($F20&lt;&gt;"",SUMPRODUCT(('Van Stock'!$A$2:$A$501=$F20)*('Van Stock'!$B$2:$B$501=$C20))&lt;&gt;1)),"No stock line","OK"))))</f>
        <v/>
      </c>
    </row>
    <row r="21" spans="1:8" x14ac:dyDescent="0.25">
      <c r="A21" s="20"/>
      <c r="B21" s="12"/>
      <c r="C21" s="12"/>
      <c r="D21" s="19"/>
      <c r="E21" s="12"/>
      <c r="F21" s="12"/>
      <c r="G21" s="12"/>
      <c r="H21" s="16" t="str">
        <f>IF(COUNTA($A21:$G21)=0,"",IF(OR($C21="",SUMPRODUCT(--(Parts!$A$2:$A$201=$C21))=0,AND($E21&lt;&gt;"",SUMPRODUCT(--(Vans!$A$2:$A$51=$E21))=0),AND($F21&lt;&gt;"",SUMPRODUCT(--(Vans!$A$2:$A$51=$F21))=0)),"Check ID",IF(OR(NOT(AND(ISNUMBER(A21),N(A21)&gt;=18264,N(A21)&lt;=73050)),AND($B21&lt;&gt;"Used",$B21&lt;&gt;"Restock",$B21&lt;&gt;"Transfer"),NOT(AND(ISNUMBER(D21),N(D21)&gt;=1,N(D21)&lt;=10000,INT(N(D21))=N(D21))),AND($B21="Used",OR($E21="",$F21&lt;&gt;"")),AND($B21="Restock",OR($F21="",$E21&lt;&gt;"")),AND($B21="Transfer",OR($E21="",$F21="",$E21=$F21))),"Check inputs",IF(OR(AND($E21&lt;&gt;"",SUMPRODUCT(('Van Stock'!$A$2:$A$501=$E21)*('Van Stock'!$B$2:$B$501=$C21))&lt;&gt;1),AND($F21&lt;&gt;"",SUMPRODUCT(('Van Stock'!$A$2:$A$501=$F21)*('Van Stock'!$B$2:$B$501=$C21))&lt;&gt;1)),"No stock line","OK"))))</f>
        <v/>
      </c>
    </row>
    <row r="22" spans="1:8" x14ac:dyDescent="0.25">
      <c r="A22" s="20"/>
      <c r="B22" s="12"/>
      <c r="C22" s="12"/>
      <c r="D22" s="19"/>
      <c r="E22" s="12"/>
      <c r="F22" s="12"/>
      <c r="G22" s="12"/>
      <c r="H22" s="16" t="str">
        <f>IF(COUNTA($A22:$G22)=0,"",IF(OR($C22="",SUMPRODUCT(--(Parts!$A$2:$A$201=$C22))=0,AND($E22&lt;&gt;"",SUMPRODUCT(--(Vans!$A$2:$A$51=$E22))=0),AND($F22&lt;&gt;"",SUMPRODUCT(--(Vans!$A$2:$A$51=$F22))=0)),"Check ID",IF(OR(NOT(AND(ISNUMBER(A22),N(A22)&gt;=18264,N(A22)&lt;=73050)),AND($B22&lt;&gt;"Used",$B22&lt;&gt;"Restock",$B22&lt;&gt;"Transfer"),NOT(AND(ISNUMBER(D22),N(D22)&gt;=1,N(D22)&lt;=10000,INT(N(D22))=N(D22))),AND($B22="Used",OR($E22="",$F22&lt;&gt;"")),AND($B22="Restock",OR($F22="",$E22&lt;&gt;"")),AND($B22="Transfer",OR($E22="",$F22="",$E22=$F22))),"Check inputs",IF(OR(AND($E22&lt;&gt;"",SUMPRODUCT(('Van Stock'!$A$2:$A$501=$E22)*('Van Stock'!$B$2:$B$501=$C22))&lt;&gt;1),AND($F22&lt;&gt;"",SUMPRODUCT(('Van Stock'!$A$2:$A$501=$F22)*('Van Stock'!$B$2:$B$501=$C22))&lt;&gt;1)),"No stock line","OK"))))</f>
        <v/>
      </c>
    </row>
    <row r="23" spans="1:8" x14ac:dyDescent="0.25">
      <c r="A23" s="20"/>
      <c r="B23" s="12"/>
      <c r="C23" s="12"/>
      <c r="D23" s="19"/>
      <c r="E23" s="12"/>
      <c r="F23" s="12"/>
      <c r="G23" s="12"/>
      <c r="H23" s="16" t="str">
        <f>IF(COUNTA($A23:$G23)=0,"",IF(OR($C23="",SUMPRODUCT(--(Parts!$A$2:$A$201=$C23))=0,AND($E23&lt;&gt;"",SUMPRODUCT(--(Vans!$A$2:$A$51=$E23))=0),AND($F23&lt;&gt;"",SUMPRODUCT(--(Vans!$A$2:$A$51=$F23))=0)),"Check ID",IF(OR(NOT(AND(ISNUMBER(A23),N(A23)&gt;=18264,N(A23)&lt;=73050)),AND($B23&lt;&gt;"Used",$B23&lt;&gt;"Restock",$B23&lt;&gt;"Transfer"),NOT(AND(ISNUMBER(D23),N(D23)&gt;=1,N(D23)&lt;=10000,INT(N(D23))=N(D23))),AND($B23="Used",OR($E23="",$F23&lt;&gt;"")),AND($B23="Restock",OR($F23="",$E23&lt;&gt;"")),AND($B23="Transfer",OR($E23="",$F23="",$E23=$F23))),"Check inputs",IF(OR(AND($E23&lt;&gt;"",SUMPRODUCT(('Van Stock'!$A$2:$A$501=$E23)*('Van Stock'!$B$2:$B$501=$C23))&lt;&gt;1),AND($F23&lt;&gt;"",SUMPRODUCT(('Van Stock'!$A$2:$A$501=$F23)*('Van Stock'!$B$2:$B$501=$C23))&lt;&gt;1)),"No stock line","OK"))))</f>
        <v/>
      </c>
    </row>
    <row r="24" spans="1:8" x14ac:dyDescent="0.25">
      <c r="A24" s="20"/>
      <c r="B24" s="12"/>
      <c r="C24" s="12"/>
      <c r="D24" s="19"/>
      <c r="E24" s="12"/>
      <c r="F24" s="12"/>
      <c r="G24" s="12"/>
      <c r="H24" s="16" t="str">
        <f>IF(COUNTA($A24:$G24)=0,"",IF(OR($C24="",SUMPRODUCT(--(Parts!$A$2:$A$201=$C24))=0,AND($E24&lt;&gt;"",SUMPRODUCT(--(Vans!$A$2:$A$51=$E24))=0),AND($F24&lt;&gt;"",SUMPRODUCT(--(Vans!$A$2:$A$51=$F24))=0)),"Check ID",IF(OR(NOT(AND(ISNUMBER(A24),N(A24)&gt;=18264,N(A24)&lt;=73050)),AND($B24&lt;&gt;"Used",$B24&lt;&gt;"Restock",$B24&lt;&gt;"Transfer"),NOT(AND(ISNUMBER(D24),N(D24)&gt;=1,N(D24)&lt;=10000,INT(N(D24))=N(D24))),AND($B24="Used",OR($E24="",$F24&lt;&gt;"")),AND($B24="Restock",OR($F24="",$E24&lt;&gt;"")),AND($B24="Transfer",OR($E24="",$F24="",$E24=$F24))),"Check inputs",IF(OR(AND($E24&lt;&gt;"",SUMPRODUCT(('Van Stock'!$A$2:$A$501=$E24)*('Van Stock'!$B$2:$B$501=$C24))&lt;&gt;1),AND($F24&lt;&gt;"",SUMPRODUCT(('Van Stock'!$A$2:$A$501=$F24)*('Van Stock'!$B$2:$B$501=$C24))&lt;&gt;1)),"No stock line","OK"))))</f>
        <v/>
      </c>
    </row>
    <row r="25" spans="1:8" x14ac:dyDescent="0.25">
      <c r="A25" s="20"/>
      <c r="B25" s="12"/>
      <c r="C25" s="12"/>
      <c r="D25" s="19"/>
      <c r="E25" s="12"/>
      <c r="F25" s="12"/>
      <c r="G25" s="12"/>
      <c r="H25" s="16" t="str">
        <f>IF(COUNTA($A25:$G25)=0,"",IF(OR($C25="",SUMPRODUCT(--(Parts!$A$2:$A$201=$C25))=0,AND($E25&lt;&gt;"",SUMPRODUCT(--(Vans!$A$2:$A$51=$E25))=0),AND($F25&lt;&gt;"",SUMPRODUCT(--(Vans!$A$2:$A$51=$F25))=0)),"Check ID",IF(OR(NOT(AND(ISNUMBER(A25),N(A25)&gt;=18264,N(A25)&lt;=73050)),AND($B25&lt;&gt;"Used",$B25&lt;&gt;"Restock",$B25&lt;&gt;"Transfer"),NOT(AND(ISNUMBER(D25),N(D25)&gt;=1,N(D25)&lt;=10000,INT(N(D25))=N(D25))),AND($B25="Used",OR($E25="",$F25&lt;&gt;"")),AND($B25="Restock",OR($F25="",$E25&lt;&gt;"")),AND($B25="Transfer",OR($E25="",$F25="",$E25=$F25))),"Check inputs",IF(OR(AND($E25&lt;&gt;"",SUMPRODUCT(('Van Stock'!$A$2:$A$501=$E25)*('Van Stock'!$B$2:$B$501=$C25))&lt;&gt;1),AND($F25&lt;&gt;"",SUMPRODUCT(('Van Stock'!$A$2:$A$501=$F25)*('Van Stock'!$B$2:$B$501=$C25))&lt;&gt;1)),"No stock line","OK"))))</f>
        <v/>
      </c>
    </row>
    <row r="26" spans="1:8" x14ac:dyDescent="0.25">
      <c r="A26" s="20"/>
      <c r="B26" s="12"/>
      <c r="C26" s="12"/>
      <c r="D26" s="19"/>
      <c r="E26" s="12"/>
      <c r="F26" s="12"/>
      <c r="G26" s="12"/>
      <c r="H26" s="16" t="str">
        <f>IF(COUNTA($A26:$G26)=0,"",IF(OR($C26="",SUMPRODUCT(--(Parts!$A$2:$A$201=$C26))=0,AND($E26&lt;&gt;"",SUMPRODUCT(--(Vans!$A$2:$A$51=$E26))=0),AND($F26&lt;&gt;"",SUMPRODUCT(--(Vans!$A$2:$A$51=$F26))=0)),"Check ID",IF(OR(NOT(AND(ISNUMBER(A26),N(A26)&gt;=18264,N(A26)&lt;=73050)),AND($B26&lt;&gt;"Used",$B26&lt;&gt;"Restock",$B26&lt;&gt;"Transfer"),NOT(AND(ISNUMBER(D26),N(D26)&gt;=1,N(D26)&lt;=10000,INT(N(D26))=N(D26))),AND($B26="Used",OR($E26="",$F26&lt;&gt;"")),AND($B26="Restock",OR($F26="",$E26&lt;&gt;"")),AND($B26="Transfer",OR($E26="",$F26="",$E26=$F26))),"Check inputs",IF(OR(AND($E26&lt;&gt;"",SUMPRODUCT(('Van Stock'!$A$2:$A$501=$E26)*('Van Stock'!$B$2:$B$501=$C26))&lt;&gt;1),AND($F26&lt;&gt;"",SUMPRODUCT(('Van Stock'!$A$2:$A$501=$F26)*('Van Stock'!$B$2:$B$501=$C26))&lt;&gt;1)),"No stock line","OK"))))</f>
        <v/>
      </c>
    </row>
    <row r="27" spans="1:8" x14ac:dyDescent="0.25">
      <c r="A27" s="20"/>
      <c r="B27" s="12"/>
      <c r="C27" s="12"/>
      <c r="D27" s="19"/>
      <c r="E27" s="12"/>
      <c r="F27" s="12"/>
      <c r="G27" s="12"/>
      <c r="H27" s="16" t="str">
        <f>IF(COUNTA($A27:$G27)=0,"",IF(OR($C27="",SUMPRODUCT(--(Parts!$A$2:$A$201=$C27))=0,AND($E27&lt;&gt;"",SUMPRODUCT(--(Vans!$A$2:$A$51=$E27))=0),AND($F27&lt;&gt;"",SUMPRODUCT(--(Vans!$A$2:$A$51=$F27))=0)),"Check ID",IF(OR(NOT(AND(ISNUMBER(A27),N(A27)&gt;=18264,N(A27)&lt;=73050)),AND($B27&lt;&gt;"Used",$B27&lt;&gt;"Restock",$B27&lt;&gt;"Transfer"),NOT(AND(ISNUMBER(D27),N(D27)&gt;=1,N(D27)&lt;=10000,INT(N(D27))=N(D27))),AND($B27="Used",OR($E27="",$F27&lt;&gt;"")),AND($B27="Restock",OR($F27="",$E27&lt;&gt;"")),AND($B27="Transfer",OR($E27="",$F27="",$E27=$F27))),"Check inputs",IF(OR(AND($E27&lt;&gt;"",SUMPRODUCT(('Van Stock'!$A$2:$A$501=$E27)*('Van Stock'!$B$2:$B$501=$C27))&lt;&gt;1),AND($F27&lt;&gt;"",SUMPRODUCT(('Van Stock'!$A$2:$A$501=$F27)*('Van Stock'!$B$2:$B$501=$C27))&lt;&gt;1)),"No stock line","OK"))))</f>
        <v/>
      </c>
    </row>
    <row r="28" spans="1:8" x14ac:dyDescent="0.25">
      <c r="A28" s="20"/>
      <c r="B28" s="12"/>
      <c r="C28" s="12"/>
      <c r="D28" s="19"/>
      <c r="E28" s="12"/>
      <c r="F28" s="12"/>
      <c r="G28" s="12"/>
      <c r="H28" s="16" t="str">
        <f>IF(COUNTA($A28:$G28)=0,"",IF(OR($C28="",SUMPRODUCT(--(Parts!$A$2:$A$201=$C28))=0,AND($E28&lt;&gt;"",SUMPRODUCT(--(Vans!$A$2:$A$51=$E28))=0),AND($F28&lt;&gt;"",SUMPRODUCT(--(Vans!$A$2:$A$51=$F28))=0)),"Check ID",IF(OR(NOT(AND(ISNUMBER(A28),N(A28)&gt;=18264,N(A28)&lt;=73050)),AND($B28&lt;&gt;"Used",$B28&lt;&gt;"Restock",$B28&lt;&gt;"Transfer"),NOT(AND(ISNUMBER(D28),N(D28)&gt;=1,N(D28)&lt;=10000,INT(N(D28))=N(D28))),AND($B28="Used",OR($E28="",$F28&lt;&gt;"")),AND($B28="Restock",OR($F28="",$E28&lt;&gt;"")),AND($B28="Transfer",OR($E28="",$F28="",$E28=$F28))),"Check inputs",IF(OR(AND($E28&lt;&gt;"",SUMPRODUCT(('Van Stock'!$A$2:$A$501=$E28)*('Van Stock'!$B$2:$B$501=$C28))&lt;&gt;1),AND($F28&lt;&gt;"",SUMPRODUCT(('Van Stock'!$A$2:$A$501=$F28)*('Van Stock'!$B$2:$B$501=$C28))&lt;&gt;1)),"No stock line","OK"))))</f>
        <v/>
      </c>
    </row>
    <row r="29" spans="1:8" x14ac:dyDescent="0.25">
      <c r="A29" s="20"/>
      <c r="B29" s="12"/>
      <c r="C29" s="12"/>
      <c r="D29" s="19"/>
      <c r="E29" s="12"/>
      <c r="F29" s="12"/>
      <c r="G29" s="12"/>
      <c r="H29" s="16" t="str">
        <f>IF(COUNTA($A29:$G29)=0,"",IF(OR($C29="",SUMPRODUCT(--(Parts!$A$2:$A$201=$C29))=0,AND($E29&lt;&gt;"",SUMPRODUCT(--(Vans!$A$2:$A$51=$E29))=0),AND($F29&lt;&gt;"",SUMPRODUCT(--(Vans!$A$2:$A$51=$F29))=0)),"Check ID",IF(OR(NOT(AND(ISNUMBER(A29),N(A29)&gt;=18264,N(A29)&lt;=73050)),AND($B29&lt;&gt;"Used",$B29&lt;&gt;"Restock",$B29&lt;&gt;"Transfer"),NOT(AND(ISNUMBER(D29),N(D29)&gt;=1,N(D29)&lt;=10000,INT(N(D29))=N(D29))),AND($B29="Used",OR($E29="",$F29&lt;&gt;"")),AND($B29="Restock",OR($F29="",$E29&lt;&gt;"")),AND($B29="Transfer",OR($E29="",$F29="",$E29=$F29))),"Check inputs",IF(OR(AND($E29&lt;&gt;"",SUMPRODUCT(('Van Stock'!$A$2:$A$501=$E29)*('Van Stock'!$B$2:$B$501=$C29))&lt;&gt;1),AND($F29&lt;&gt;"",SUMPRODUCT(('Van Stock'!$A$2:$A$501=$F29)*('Van Stock'!$B$2:$B$501=$C29))&lt;&gt;1)),"No stock line","OK"))))</f>
        <v/>
      </c>
    </row>
    <row r="30" spans="1:8" x14ac:dyDescent="0.25">
      <c r="A30" s="20"/>
      <c r="B30" s="12"/>
      <c r="C30" s="12"/>
      <c r="D30" s="19"/>
      <c r="E30" s="12"/>
      <c r="F30" s="12"/>
      <c r="G30" s="12"/>
      <c r="H30" s="16" t="str">
        <f>IF(COUNTA($A30:$G30)=0,"",IF(OR($C30="",SUMPRODUCT(--(Parts!$A$2:$A$201=$C30))=0,AND($E30&lt;&gt;"",SUMPRODUCT(--(Vans!$A$2:$A$51=$E30))=0),AND($F30&lt;&gt;"",SUMPRODUCT(--(Vans!$A$2:$A$51=$F30))=0)),"Check ID",IF(OR(NOT(AND(ISNUMBER(A30),N(A30)&gt;=18264,N(A30)&lt;=73050)),AND($B30&lt;&gt;"Used",$B30&lt;&gt;"Restock",$B30&lt;&gt;"Transfer"),NOT(AND(ISNUMBER(D30),N(D30)&gt;=1,N(D30)&lt;=10000,INT(N(D30))=N(D30))),AND($B30="Used",OR($E30="",$F30&lt;&gt;"")),AND($B30="Restock",OR($F30="",$E30&lt;&gt;"")),AND($B30="Transfer",OR($E30="",$F30="",$E30=$F30))),"Check inputs",IF(OR(AND($E30&lt;&gt;"",SUMPRODUCT(('Van Stock'!$A$2:$A$501=$E30)*('Van Stock'!$B$2:$B$501=$C30))&lt;&gt;1),AND($F30&lt;&gt;"",SUMPRODUCT(('Van Stock'!$A$2:$A$501=$F30)*('Van Stock'!$B$2:$B$501=$C30))&lt;&gt;1)),"No stock line","OK"))))</f>
        <v/>
      </c>
    </row>
    <row r="31" spans="1:8" x14ac:dyDescent="0.25">
      <c r="A31" s="20"/>
      <c r="B31" s="12"/>
      <c r="C31" s="12"/>
      <c r="D31" s="19"/>
      <c r="E31" s="12"/>
      <c r="F31" s="12"/>
      <c r="G31" s="12"/>
      <c r="H31" s="16" t="str">
        <f>IF(COUNTA($A31:$G31)=0,"",IF(OR($C31="",SUMPRODUCT(--(Parts!$A$2:$A$201=$C31))=0,AND($E31&lt;&gt;"",SUMPRODUCT(--(Vans!$A$2:$A$51=$E31))=0),AND($F31&lt;&gt;"",SUMPRODUCT(--(Vans!$A$2:$A$51=$F31))=0)),"Check ID",IF(OR(NOT(AND(ISNUMBER(A31),N(A31)&gt;=18264,N(A31)&lt;=73050)),AND($B31&lt;&gt;"Used",$B31&lt;&gt;"Restock",$B31&lt;&gt;"Transfer"),NOT(AND(ISNUMBER(D31),N(D31)&gt;=1,N(D31)&lt;=10000,INT(N(D31))=N(D31))),AND($B31="Used",OR($E31="",$F31&lt;&gt;"")),AND($B31="Restock",OR($F31="",$E31&lt;&gt;"")),AND($B31="Transfer",OR($E31="",$F31="",$E31=$F31))),"Check inputs",IF(OR(AND($E31&lt;&gt;"",SUMPRODUCT(('Van Stock'!$A$2:$A$501=$E31)*('Van Stock'!$B$2:$B$501=$C31))&lt;&gt;1),AND($F31&lt;&gt;"",SUMPRODUCT(('Van Stock'!$A$2:$A$501=$F31)*('Van Stock'!$B$2:$B$501=$C31))&lt;&gt;1)),"No stock line","OK"))))</f>
        <v/>
      </c>
    </row>
    <row r="32" spans="1:8" x14ac:dyDescent="0.25">
      <c r="A32" s="20"/>
      <c r="B32" s="12"/>
      <c r="C32" s="12"/>
      <c r="D32" s="19"/>
      <c r="E32" s="12"/>
      <c r="F32" s="12"/>
      <c r="G32" s="12"/>
      <c r="H32" s="16" t="str">
        <f>IF(COUNTA($A32:$G32)=0,"",IF(OR($C32="",SUMPRODUCT(--(Parts!$A$2:$A$201=$C32))=0,AND($E32&lt;&gt;"",SUMPRODUCT(--(Vans!$A$2:$A$51=$E32))=0),AND($F32&lt;&gt;"",SUMPRODUCT(--(Vans!$A$2:$A$51=$F32))=0)),"Check ID",IF(OR(NOT(AND(ISNUMBER(A32),N(A32)&gt;=18264,N(A32)&lt;=73050)),AND($B32&lt;&gt;"Used",$B32&lt;&gt;"Restock",$B32&lt;&gt;"Transfer"),NOT(AND(ISNUMBER(D32),N(D32)&gt;=1,N(D32)&lt;=10000,INT(N(D32))=N(D32))),AND($B32="Used",OR($E32="",$F32&lt;&gt;"")),AND($B32="Restock",OR($F32="",$E32&lt;&gt;"")),AND($B32="Transfer",OR($E32="",$F32="",$E32=$F32))),"Check inputs",IF(OR(AND($E32&lt;&gt;"",SUMPRODUCT(('Van Stock'!$A$2:$A$501=$E32)*('Van Stock'!$B$2:$B$501=$C32))&lt;&gt;1),AND($F32&lt;&gt;"",SUMPRODUCT(('Van Stock'!$A$2:$A$501=$F32)*('Van Stock'!$B$2:$B$501=$C32))&lt;&gt;1)),"No stock line","OK"))))</f>
        <v/>
      </c>
    </row>
    <row r="33" spans="1:8" x14ac:dyDescent="0.25">
      <c r="A33" s="20"/>
      <c r="B33" s="12"/>
      <c r="C33" s="12"/>
      <c r="D33" s="19"/>
      <c r="E33" s="12"/>
      <c r="F33" s="12"/>
      <c r="G33" s="12"/>
      <c r="H33" s="16" t="str">
        <f>IF(COUNTA($A33:$G33)=0,"",IF(OR($C33="",SUMPRODUCT(--(Parts!$A$2:$A$201=$C33))=0,AND($E33&lt;&gt;"",SUMPRODUCT(--(Vans!$A$2:$A$51=$E33))=0),AND($F33&lt;&gt;"",SUMPRODUCT(--(Vans!$A$2:$A$51=$F33))=0)),"Check ID",IF(OR(NOT(AND(ISNUMBER(A33),N(A33)&gt;=18264,N(A33)&lt;=73050)),AND($B33&lt;&gt;"Used",$B33&lt;&gt;"Restock",$B33&lt;&gt;"Transfer"),NOT(AND(ISNUMBER(D33),N(D33)&gt;=1,N(D33)&lt;=10000,INT(N(D33))=N(D33))),AND($B33="Used",OR($E33="",$F33&lt;&gt;"")),AND($B33="Restock",OR($F33="",$E33&lt;&gt;"")),AND($B33="Transfer",OR($E33="",$F33="",$E33=$F33))),"Check inputs",IF(OR(AND($E33&lt;&gt;"",SUMPRODUCT(('Van Stock'!$A$2:$A$501=$E33)*('Van Stock'!$B$2:$B$501=$C33))&lt;&gt;1),AND($F33&lt;&gt;"",SUMPRODUCT(('Van Stock'!$A$2:$A$501=$F33)*('Van Stock'!$B$2:$B$501=$C33))&lt;&gt;1)),"No stock line","OK"))))</f>
        <v/>
      </c>
    </row>
    <row r="34" spans="1:8" x14ac:dyDescent="0.25">
      <c r="A34" s="20"/>
      <c r="B34" s="12"/>
      <c r="C34" s="12"/>
      <c r="D34" s="19"/>
      <c r="E34" s="12"/>
      <c r="F34" s="12"/>
      <c r="G34" s="12"/>
      <c r="H34" s="16" t="str">
        <f>IF(COUNTA($A34:$G34)=0,"",IF(OR($C34="",SUMPRODUCT(--(Parts!$A$2:$A$201=$C34))=0,AND($E34&lt;&gt;"",SUMPRODUCT(--(Vans!$A$2:$A$51=$E34))=0),AND($F34&lt;&gt;"",SUMPRODUCT(--(Vans!$A$2:$A$51=$F34))=0)),"Check ID",IF(OR(NOT(AND(ISNUMBER(A34),N(A34)&gt;=18264,N(A34)&lt;=73050)),AND($B34&lt;&gt;"Used",$B34&lt;&gt;"Restock",$B34&lt;&gt;"Transfer"),NOT(AND(ISNUMBER(D34),N(D34)&gt;=1,N(D34)&lt;=10000,INT(N(D34))=N(D34))),AND($B34="Used",OR($E34="",$F34&lt;&gt;"")),AND($B34="Restock",OR($F34="",$E34&lt;&gt;"")),AND($B34="Transfer",OR($E34="",$F34="",$E34=$F34))),"Check inputs",IF(OR(AND($E34&lt;&gt;"",SUMPRODUCT(('Van Stock'!$A$2:$A$501=$E34)*('Van Stock'!$B$2:$B$501=$C34))&lt;&gt;1),AND($F34&lt;&gt;"",SUMPRODUCT(('Van Stock'!$A$2:$A$501=$F34)*('Van Stock'!$B$2:$B$501=$C34))&lt;&gt;1)),"No stock line","OK"))))</f>
        <v/>
      </c>
    </row>
    <row r="35" spans="1:8" x14ac:dyDescent="0.25">
      <c r="A35" s="20"/>
      <c r="B35" s="12"/>
      <c r="C35" s="12"/>
      <c r="D35" s="19"/>
      <c r="E35" s="12"/>
      <c r="F35" s="12"/>
      <c r="G35" s="12"/>
      <c r="H35" s="16" t="str">
        <f>IF(COUNTA($A35:$G35)=0,"",IF(OR($C35="",SUMPRODUCT(--(Parts!$A$2:$A$201=$C35))=0,AND($E35&lt;&gt;"",SUMPRODUCT(--(Vans!$A$2:$A$51=$E35))=0),AND($F35&lt;&gt;"",SUMPRODUCT(--(Vans!$A$2:$A$51=$F35))=0)),"Check ID",IF(OR(NOT(AND(ISNUMBER(A35),N(A35)&gt;=18264,N(A35)&lt;=73050)),AND($B35&lt;&gt;"Used",$B35&lt;&gt;"Restock",$B35&lt;&gt;"Transfer"),NOT(AND(ISNUMBER(D35),N(D35)&gt;=1,N(D35)&lt;=10000,INT(N(D35))=N(D35))),AND($B35="Used",OR($E35="",$F35&lt;&gt;"")),AND($B35="Restock",OR($F35="",$E35&lt;&gt;"")),AND($B35="Transfer",OR($E35="",$F35="",$E35=$F35))),"Check inputs",IF(OR(AND($E35&lt;&gt;"",SUMPRODUCT(('Van Stock'!$A$2:$A$501=$E35)*('Van Stock'!$B$2:$B$501=$C35))&lt;&gt;1),AND($F35&lt;&gt;"",SUMPRODUCT(('Van Stock'!$A$2:$A$501=$F35)*('Van Stock'!$B$2:$B$501=$C35))&lt;&gt;1)),"No stock line","OK"))))</f>
        <v/>
      </c>
    </row>
    <row r="36" spans="1:8" x14ac:dyDescent="0.25">
      <c r="A36" s="20"/>
      <c r="B36" s="12"/>
      <c r="C36" s="12"/>
      <c r="D36" s="19"/>
      <c r="E36" s="12"/>
      <c r="F36" s="12"/>
      <c r="G36" s="12"/>
      <c r="H36" s="16" t="str">
        <f>IF(COUNTA($A36:$G36)=0,"",IF(OR($C36="",SUMPRODUCT(--(Parts!$A$2:$A$201=$C36))=0,AND($E36&lt;&gt;"",SUMPRODUCT(--(Vans!$A$2:$A$51=$E36))=0),AND($F36&lt;&gt;"",SUMPRODUCT(--(Vans!$A$2:$A$51=$F36))=0)),"Check ID",IF(OR(NOT(AND(ISNUMBER(A36),N(A36)&gt;=18264,N(A36)&lt;=73050)),AND($B36&lt;&gt;"Used",$B36&lt;&gt;"Restock",$B36&lt;&gt;"Transfer"),NOT(AND(ISNUMBER(D36),N(D36)&gt;=1,N(D36)&lt;=10000,INT(N(D36))=N(D36))),AND($B36="Used",OR($E36="",$F36&lt;&gt;"")),AND($B36="Restock",OR($F36="",$E36&lt;&gt;"")),AND($B36="Transfer",OR($E36="",$F36="",$E36=$F36))),"Check inputs",IF(OR(AND($E36&lt;&gt;"",SUMPRODUCT(('Van Stock'!$A$2:$A$501=$E36)*('Van Stock'!$B$2:$B$501=$C36))&lt;&gt;1),AND($F36&lt;&gt;"",SUMPRODUCT(('Van Stock'!$A$2:$A$501=$F36)*('Van Stock'!$B$2:$B$501=$C36))&lt;&gt;1)),"No stock line","OK"))))</f>
        <v/>
      </c>
    </row>
    <row r="37" spans="1:8" x14ac:dyDescent="0.25">
      <c r="A37" s="20"/>
      <c r="B37" s="12"/>
      <c r="C37" s="12"/>
      <c r="D37" s="19"/>
      <c r="E37" s="12"/>
      <c r="F37" s="12"/>
      <c r="G37" s="12"/>
      <c r="H37" s="16" t="str">
        <f>IF(COUNTA($A37:$G37)=0,"",IF(OR($C37="",SUMPRODUCT(--(Parts!$A$2:$A$201=$C37))=0,AND($E37&lt;&gt;"",SUMPRODUCT(--(Vans!$A$2:$A$51=$E37))=0),AND($F37&lt;&gt;"",SUMPRODUCT(--(Vans!$A$2:$A$51=$F37))=0)),"Check ID",IF(OR(NOT(AND(ISNUMBER(A37),N(A37)&gt;=18264,N(A37)&lt;=73050)),AND($B37&lt;&gt;"Used",$B37&lt;&gt;"Restock",$B37&lt;&gt;"Transfer"),NOT(AND(ISNUMBER(D37),N(D37)&gt;=1,N(D37)&lt;=10000,INT(N(D37))=N(D37))),AND($B37="Used",OR($E37="",$F37&lt;&gt;"")),AND($B37="Restock",OR($F37="",$E37&lt;&gt;"")),AND($B37="Transfer",OR($E37="",$F37="",$E37=$F37))),"Check inputs",IF(OR(AND($E37&lt;&gt;"",SUMPRODUCT(('Van Stock'!$A$2:$A$501=$E37)*('Van Stock'!$B$2:$B$501=$C37))&lt;&gt;1),AND($F37&lt;&gt;"",SUMPRODUCT(('Van Stock'!$A$2:$A$501=$F37)*('Van Stock'!$B$2:$B$501=$C37))&lt;&gt;1)),"No stock line","OK"))))</f>
        <v/>
      </c>
    </row>
    <row r="38" spans="1:8" x14ac:dyDescent="0.25">
      <c r="A38" s="20"/>
      <c r="B38" s="12"/>
      <c r="C38" s="12"/>
      <c r="D38" s="19"/>
      <c r="E38" s="12"/>
      <c r="F38" s="12"/>
      <c r="G38" s="12"/>
      <c r="H38" s="16" t="str">
        <f>IF(COUNTA($A38:$G38)=0,"",IF(OR($C38="",SUMPRODUCT(--(Parts!$A$2:$A$201=$C38))=0,AND($E38&lt;&gt;"",SUMPRODUCT(--(Vans!$A$2:$A$51=$E38))=0),AND($F38&lt;&gt;"",SUMPRODUCT(--(Vans!$A$2:$A$51=$F38))=0)),"Check ID",IF(OR(NOT(AND(ISNUMBER(A38),N(A38)&gt;=18264,N(A38)&lt;=73050)),AND($B38&lt;&gt;"Used",$B38&lt;&gt;"Restock",$B38&lt;&gt;"Transfer"),NOT(AND(ISNUMBER(D38),N(D38)&gt;=1,N(D38)&lt;=10000,INT(N(D38))=N(D38))),AND($B38="Used",OR($E38="",$F38&lt;&gt;"")),AND($B38="Restock",OR($F38="",$E38&lt;&gt;"")),AND($B38="Transfer",OR($E38="",$F38="",$E38=$F38))),"Check inputs",IF(OR(AND($E38&lt;&gt;"",SUMPRODUCT(('Van Stock'!$A$2:$A$501=$E38)*('Van Stock'!$B$2:$B$501=$C38))&lt;&gt;1),AND($F38&lt;&gt;"",SUMPRODUCT(('Van Stock'!$A$2:$A$501=$F38)*('Van Stock'!$B$2:$B$501=$C38))&lt;&gt;1)),"No stock line","OK"))))</f>
        <v/>
      </c>
    </row>
    <row r="39" spans="1:8" x14ac:dyDescent="0.25">
      <c r="A39" s="20"/>
      <c r="B39" s="12"/>
      <c r="C39" s="12"/>
      <c r="D39" s="19"/>
      <c r="E39" s="12"/>
      <c r="F39" s="12"/>
      <c r="G39" s="12"/>
      <c r="H39" s="16" t="str">
        <f>IF(COUNTA($A39:$G39)=0,"",IF(OR($C39="",SUMPRODUCT(--(Parts!$A$2:$A$201=$C39))=0,AND($E39&lt;&gt;"",SUMPRODUCT(--(Vans!$A$2:$A$51=$E39))=0),AND($F39&lt;&gt;"",SUMPRODUCT(--(Vans!$A$2:$A$51=$F39))=0)),"Check ID",IF(OR(NOT(AND(ISNUMBER(A39),N(A39)&gt;=18264,N(A39)&lt;=73050)),AND($B39&lt;&gt;"Used",$B39&lt;&gt;"Restock",$B39&lt;&gt;"Transfer"),NOT(AND(ISNUMBER(D39),N(D39)&gt;=1,N(D39)&lt;=10000,INT(N(D39))=N(D39))),AND($B39="Used",OR($E39="",$F39&lt;&gt;"")),AND($B39="Restock",OR($F39="",$E39&lt;&gt;"")),AND($B39="Transfer",OR($E39="",$F39="",$E39=$F39))),"Check inputs",IF(OR(AND($E39&lt;&gt;"",SUMPRODUCT(('Van Stock'!$A$2:$A$501=$E39)*('Van Stock'!$B$2:$B$501=$C39))&lt;&gt;1),AND($F39&lt;&gt;"",SUMPRODUCT(('Van Stock'!$A$2:$A$501=$F39)*('Van Stock'!$B$2:$B$501=$C39))&lt;&gt;1)),"No stock line","OK"))))</f>
        <v/>
      </c>
    </row>
    <row r="40" spans="1:8" x14ac:dyDescent="0.25">
      <c r="A40" s="20"/>
      <c r="B40" s="12"/>
      <c r="C40" s="12"/>
      <c r="D40" s="19"/>
      <c r="E40" s="12"/>
      <c r="F40" s="12"/>
      <c r="G40" s="12"/>
      <c r="H40" s="16" t="str">
        <f>IF(COUNTA($A40:$G40)=0,"",IF(OR($C40="",SUMPRODUCT(--(Parts!$A$2:$A$201=$C40))=0,AND($E40&lt;&gt;"",SUMPRODUCT(--(Vans!$A$2:$A$51=$E40))=0),AND($F40&lt;&gt;"",SUMPRODUCT(--(Vans!$A$2:$A$51=$F40))=0)),"Check ID",IF(OR(NOT(AND(ISNUMBER(A40),N(A40)&gt;=18264,N(A40)&lt;=73050)),AND($B40&lt;&gt;"Used",$B40&lt;&gt;"Restock",$B40&lt;&gt;"Transfer"),NOT(AND(ISNUMBER(D40),N(D40)&gt;=1,N(D40)&lt;=10000,INT(N(D40))=N(D40))),AND($B40="Used",OR($E40="",$F40&lt;&gt;"")),AND($B40="Restock",OR($F40="",$E40&lt;&gt;"")),AND($B40="Transfer",OR($E40="",$F40="",$E40=$F40))),"Check inputs",IF(OR(AND($E40&lt;&gt;"",SUMPRODUCT(('Van Stock'!$A$2:$A$501=$E40)*('Van Stock'!$B$2:$B$501=$C40))&lt;&gt;1),AND($F40&lt;&gt;"",SUMPRODUCT(('Van Stock'!$A$2:$A$501=$F40)*('Van Stock'!$B$2:$B$501=$C40))&lt;&gt;1)),"No stock line","OK"))))</f>
        <v/>
      </c>
    </row>
    <row r="41" spans="1:8" x14ac:dyDescent="0.25">
      <c r="A41" s="20"/>
      <c r="B41" s="12"/>
      <c r="C41" s="12"/>
      <c r="D41" s="19"/>
      <c r="E41" s="12"/>
      <c r="F41" s="12"/>
      <c r="G41" s="12"/>
      <c r="H41" s="16" t="str">
        <f>IF(COUNTA($A41:$G41)=0,"",IF(OR($C41="",SUMPRODUCT(--(Parts!$A$2:$A$201=$C41))=0,AND($E41&lt;&gt;"",SUMPRODUCT(--(Vans!$A$2:$A$51=$E41))=0),AND($F41&lt;&gt;"",SUMPRODUCT(--(Vans!$A$2:$A$51=$F41))=0)),"Check ID",IF(OR(NOT(AND(ISNUMBER(A41),N(A41)&gt;=18264,N(A41)&lt;=73050)),AND($B41&lt;&gt;"Used",$B41&lt;&gt;"Restock",$B41&lt;&gt;"Transfer"),NOT(AND(ISNUMBER(D41),N(D41)&gt;=1,N(D41)&lt;=10000,INT(N(D41))=N(D41))),AND($B41="Used",OR($E41="",$F41&lt;&gt;"")),AND($B41="Restock",OR($F41="",$E41&lt;&gt;"")),AND($B41="Transfer",OR($E41="",$F41="",$E41=$F41))),"Check inputs",IF(OR(AND($E41&lt;&gt;"",SUMPRODUCT(('Van Stock'!$A$2:$A$501=$E41)*('Van Stock'!$B$2:$B$501=$C41))&lt;&gt;1),AND($F41&lt;&gt;"",SUMPRODUCT(('Van Stock'!$A$2:$A$501=$F41)*('Van Stock'!$B$2:$B$501=$C41))&lt;&gt;1)),"No stock line","OK"))))</f>
        <v/>
      </c>
    </row>
    <row r="42" spans="1:8" x14ac:dyDescent="0.25">
      <c r="A42" s="20"/>
      <c r="B42" s="12"/>
      <c r="C42" s="12"/>
      <c r="D42" s="19"/>
      <c r="E42" s="12"/>
      <c r="F42" s="12"/>
      <c r="G42" s="12"/>
      <c r="H42" s="16" t="str">
        <f>IF(COUNTA($A42:$G42)=0,"",IF(OR($C42="",SUMPRODUCT(--(Parts!$A$2:$A$201=$C42))=0,AND($E42&lt;&gt;"",SUMPRODUCT(--(Vans!$A$2:$A$51=$E42))=0),AND($F42&lt;&gt;"",SUMPRODUCT(--(Vans!$A$2:$A$51=$F42))=0)),"Check ID",IF(OR(NOT(AND(ISNUMBER(A42),N(A42)&gt;=18264,N(A42)&lt;=73050)),AND($B42&lt;&gt;"Used",$B42&lt;&gt;"Restock",$B42&lt;&gt;"Transfer"),NOT(AND(ISNUMBER(D42),N(D42)&gt;=1,N(D42)&lt;=10000,INT(N(D42))=N(D42))),AND($B42="Used",OR($E42="",$F42&lt;&gt;"")),AND($B42="Restock",OR($F42="",$E42&lt;&gt;"")),AND($B42="Transfer",OR($E42="",$F42="",$E42=$F42))),"Check inputs",IF(OR(AND($E42&lt;&gt;"",SUMPRODUCT(('Van Stock'!$A$2:$A$501=$E42)*('Van Stock'!$B$2:$B$501=$C42))&lt;&gt;1),AND($F42&lt;&gt;"",SUMPRODUCT(('Van Stock'!$A$2:$A$501=$F42)*('Van Stock'!$B$2:$B$501=$C42))&lt;&gt;1)),"No stock line","OK"))))</f>
        <v/>
      </c>
    </row>
    <row r="43" spans="1:8" x14ac:dyDescent="0.25">
      <c r="A43" s="20"/>
      <c r="B43" s="12"/>
      <c r="C43" s="12"/>
      <c r="D43" s="19"/>
      <c r="E43" s="12"/>
      <c r="F43" s="12"/>
      <c r="G43" s="12"/>
      <c r="H43" s="16" t="str">
        <f>IF(COUNTA($A43:$G43)=0,"",IF(OR($C43="",SUMPRODUCT(--(Parts!$A$2:$A$201=$C43))=0,AND($E43&lt;&gt;"",SUMPRODUCT(--(Vans!$A$2:$A$51=$E43))=0),AND($F43&lt;&gt;"",SUMPRODUCT(--(Vans!$A$2:$A$51=$F43))=0)),"Check ID",IF(OR(NOT(AND(ISNUMBER(A43),N(A43)&gt;=18264,N(A43)&lt;=73050)),AND($B43&lt;&gt;"Used",$B43&lt;&gt;"Restock",$B43&lt;&gt;"Transfer"),NOT(AND(ISNUMBER(D43),N(D43)&gt;=1,N(D43)&lt;=10000,INT(N(D43))=N(D43))),AND($B43="Used",OR($E43="",$F43&lt;&gt;"")),AND($B43="Restock",OR($F43="",$E43&lt;&gt;"")),AND($B43="Transfer",OR($E43="",$F43="",$E43=$F43))),"Check inputs",IF(OR(AND($E43&lt;&gt;"",SUMPRODUCT(('Van Stock'!$A$2:$A$501=$E43)*('Van Stock'!$B$2:$B$501=$C43))&lt;&gt;1),AND($F43&lt;&gt;"",SUMPRODUCT(('Van Stock'!$A$2:$A$501=$F43)*('Van Stock'!$B$2:$B$501=$C43))&lt;&gt;1)),"No stock line","OK"))))</f>
        <v/>
      </c>
    </row>
    <row r="44" spans="1:8" x14ac:dyDescent="0.25">
      <c r="A44" s="20"/>
      <c r="B44" s="12"/>
      <c r="C44" s="12"/>
      <c r="D44" s="19"/>
      <c r="E44" s="12"/>
      <c r="F44" s="12"/>
      <c r="G44" s="12"/>
      <c r="H44" s="16" t="str">
        <f>IF(COUNTA($A44:$G44)=0,"",IF(OR($C44="",SUMPRODUCT(--(Parts!$A$2:$A$201=$C44))=0,AND($E44&lt;&gt;"",SUMPRODUCT(--(Vans!$A$2:$A$51=$E44))=0),AND($F44&lt;&gt;"",SUMPRODUCT(--(Vans!$A$2:$A$51=$F44))=0)),"Check ID",IF(OR(NOT(AND(ISNUMBER(A44),N(A44)&gt;=18264,N(A44)&lt;=73050)),AND($B44&lt;&gt;"Used",$B44&lt;&gt;"Restock",$B44&lt;&gt;"Transfer"),NOT(AND(ISNUMBER(D44),N(D44)&gt;=1,N(D44)&lt;=10000,INT(N(D44))=N(D44))),AND($B44="Used",OR($E44="",$F44&lt;&gt;"")),AND($B44="Restock",OR($F44="",$E44&lt;&gt;"")),AND($B44="Transfer",OR($E44="",$F44="",$E44=$F44))),"Check inputs",IF(OR(AND($E44&lt;&gt;"",SUMPRODUCT(('Van Stock'!$A$2:$A$501=$E44)*('Van Stock'!$B$2:$B$501=$C44))&lt;&gt;1),AND($F44&lt;&gt;"",SUMPRODUCT(('Van Stock'!$A$2:$A$501=$F44)*('Van Stock'!$B$2:$B$501=$C44))&lt;&gt;1)),"No stock line","OK"))))</f>
        <v/>
      </c>
    </row>
    <row r="45" spans="1:8" x14ac:dyDescent="0.25">
      <c r="A45" s="20"/>
      <c r="B45" s="12"/>
      <c r="C45" s="12"/>
      <c r="D45" s="19"/>
      <c r="E45" s="12"/>
      <c r="F45" s="12"/>
      <c r="G45" s="12"/>
      <c r="H45" s="16" t="str">
        <f>IF(COUNTA($A45:$G45)=0,"",IF(OR($C45="",SUMPRODUCT(--(Parts!$A$2:$A$201=$C45))=0,AND($E45&lt;&gt;"",SUMPRODUCT(--(Vans!$A$2:$A$51=$E45))=0),AND($F45&lt;&gt;"",SUMPRODUCT(--(Vans!$A$2:$A$51=$F45))=0)),"Check ID",IF(OR(NOT(AND(ISNUMBER(A45),N(A45)&gt;=18264,N(A45)&lt;=73050)),AND($B45&lt;&gt;"Used",$B45&lt;&gt;"Restock",$B45&lt;&gt;"Transfer"),NOT(AND(ISNUMBER(D45),N(D45)&gt;=1,N(D45)&lt;=10000,INT(N(D45))=N(D45))),AND($B45="Used",OR($E45="",$F45&lt;&gt;"")),AND($B45="Restock",OR($F45="",$E45&lt;&gt;"")),AND($B45="Transfer",OR($E45="",$F45="",$E45=$F45))),"Check inputs",IF(OR(AND($E45&lt;&gt;"",SUMPRODUCT(('Van Stock'!$A$2:$A$501=$E45)*('Van Stock'!$B$2:$B$501=$C45))&lt;&gt;1),AND($F45&lt;&gt;"",SUMPRODUCT(('Van Stock'!$A$2:$A$501=$F45)*('Van Stock'!$B$2:$B$501=$C45))&lt;&gt;1)),"No stock line","OK"))))</f>
        <v/>
      </c>
    </row>
    <row r="46" spans="1:8" x14ac:dyDescent="0.25">
      <c r="A46" s="20"/>
      <c r="B46" s="12"/>
      <c r="C46" s="12"/>
      <c r="D46" s="19"/>
      <c r="E46" s="12"/>
      <c r="F46" s="12"/>
      <c r="G46" s="12"/>
      <c r="H46" s="16" t="str">
        <f>IF(COUNTA($A46:$G46)=0,"",IF(OR($C46="",SUMPRODUCT(--(Parts!$A$2:$A$201=$C46))=0,AND($E46&lt;&gt;"",SUMPRODUCT(--(Vans!$A$2:$A$51=$E46))=0),AND($F46&lt;&gt;"",SUMPRODUCT(--(Vans!$A$2:$A$51=$F46))=0)),"Check ID",IF(OR(NOT(AND(ISNUMBER(A46),N(A46)&gt;=18264,N(A46)&lt;=73050)),AND($B46&lt;&gt;"Used",$B46&lt;&gt;"Restock",$B46&lt;&gt;"Transfer"),NOT(AND(ISNUMBER(D46),N(D46)&gt;=1,N(D46)&lt;=10000,INT(N(D46))=N(D46))),AND($B46="Used",OR($E46="",$F46&lt;&gt;"")),AND($B46="Restock",OR($F46="",$E46&lt;&gt;"")),AND($B46="Transfer",OR($E46="",$F46="",$E46=$F46))),"Check inputs",IF(OR(AND($E46&lt;&gt;"",SUMPRODUCT(('Van Stock'!$A$2:$A$501=$E46)*('Van Stock'!$B$2:$B$501=$C46))&lt;&gt;1),AND($F46&lt;&gt;"",SUMPRODUCT(('Van Stock'!$A$2:$A$501=$F46)*('Van Stock'!$B$2:$B$501=$C46))&lt;&gt;1)),"No stock line","OK"))))</f>
        <v/>
      </c>
    </row>
    <row r="47" spans="1:8" x14ac:dyDescent="0.25">
      <c r="A47" s="20"/>
      <c r="B47" s="12"/>
      <c r="C47" s="12"/>
      <c r="D47" s="19"/>
      <c r="E47" s="12"/>
      <c r="F47" s="12"/>
      <c r="G47" s="12"/>
      <c r="H47" s="16" t="str">
        <f>IF(COUNTA($A47:$G47)=0,"",IF(OR($C47="",SUMPRODUCT(--(Parts!$A$2:$A$201=$C47))=0,AND($E47&lt;&gt;"",SUMPRODUCT(--(Vans!$A$2:$A$51=$E47))=0),AND($F47&lt;&gt;"",SUMPRODUCT(--(Vans!$A$2:$A$51=$F47))=0)),"Check ID",IF(OR(NOT(AND(ISNUMBER(A47),N(A47)&gt;=18264,N(A47)&lt;=73050)),AND($B47&lt;&gt;"Used",$B47&lt;&gt;"Restock",$B47&lt;&gt;"Transfer"),NOT(AND(ISNUMBER(D47),N(D47)&gt;=1,N(D47)&lt;=10000,INT(N(D47))=N(D47))),AND($B47="Used",OR($E47="",$F47&lt;&gt;"")),AND($B47="Restock",OR($F47="",$E47&lt;&gt;"")),AND($B47="Transfer",OR($E47="",$F47="",$E47=$F47))),"Check inputs",IF(OR(AND($E47&lt;&gt;"",SUMPRODUCT(('Van Stock'!$A$2:$A$501=$E47)*('Van Stock'!$B$2:$B$501=$C47))&lt;&gt;1),AND($F47&lt;&gt;"",SUMPRODUCT(('Van Stock'!$A$2:$A$501=$F47)*('Van Stock'!$B$2:$B$501=$C47))&lt;&gt;1)),"No stock line","OK"))))</f>
        <v/>
      </c>
    </row>
    <row r="48" spans="1:8" x14ac:dyDescent="0.25">
      <c r="A48" s="20"/>
      <c r="B48" s="12"/>
      <c r="C48" s="12"/>
      <c r="D48" s="19"/>
      <c r="E48" s="12"/>
      <c r="F48" s="12"/>
      <c r="G48" s="12"/>
      <c r="H48" s="16" t="str">
        <f>IF(COUNTA($A48:$G48)=0,"",IF(OR($C48="",SUMPRODUCT(--(Parts!$A$2:$A$201=$C48))=0,AND($E48&lt;&gt;"",SUMPRODUCT(--(Vans!$A$2:$A$51=$E48))=0),AND($F48&lt;&gt;"",SUMPRODUCT(--(Vans!$A$2:$A$51=$F48))=0)),"Check ID",IF(OR(NOT(AND(ISNUMBER(A48),N(A48)&gt;=18264,N(A48)&lt;=73050)),AND($B48&lt;&gt;"Used",$B48&lt;&gt;"Restock",$B48&lt;&gt;"Transfer"),NOT(AND(ISNUMBER(D48),N(D48)&gt;=1,N(D48)&lt;=10000,INT(N(D48))=N(D48))),AND($B48="Used",OR($E48="",$F48&lt;&gt;"")),AND($B48="Restock",OR($F48="",$E48&lt;&gt;"")),AND($B48="Transfer",OR($E48="",$F48="",$E48=$F48))),"Check inputs",IF(OR(AND($E48&lt;&gt;"",SUMPRODUCT(('Van Stock'!$A$2:$A$501=$E48)*('Van Stock'!$B$2:$B$501=$C48))&lt;&gt;1),AND($F48&lt;&gt;"",SUMPRODUCT(('Van Stock'!$A$2:$A$501=$F48)*('Van Stock'!$B$2:$B$501=$C48))&lt;&gt;1)),"No stock line","OK"))))</f>
        <v/>
      </c>
    </row>
    <row r="49" spans="1:8" x14ac:dyDescent="0.25">
      <c r="A49" s="20"/>
      <c r="B49" s="12"/>
      <c r="C49" s="12"/>
      <c r="D49" s="19"/>
      <c r="E49" s="12"/>
      <c r="F49" s="12"/>
      <c r="G49" s="12"/>
      <c r="H49" s="16" t="str">
        <f>IF(COUNTA($A49:$G49)=0,"",IF(OR($C49="",SUMPRODUCT(--(Parts!$A$2:$A$201=$C49))=0,AND($E49&lt;&gt;"",SUMPRODUCT(--(Vans!$A$2:$A$51=$E49))=0),AND($F49&lt;&gt;"",SUMPRODUCT(--(Vans!$A$2:$A$51=$F49))=0)),"Check ID",IF(OR(NOT(AND(ISNUMBER(A49),N(A49)&gt;=18264,N(A49)&lt;=73050)),AND($B49&lt;&gt;"Used",$B49&lt;&gt;"Restock",$B49&lt;&gt;"Transfer"),NOT(AND(ISNUMBER(D49),N(D49)&gt;=1,N(D49)&lt;=10000,INT(N(D49))=N(D49))),AND($B49="Used",OR($E49="",$F49&lt;&gt;"")),AND($B49="Restock",OR($F49="",$E49&lt;&gt;"")),AND($B49="Transfer",OR($E49="",$F49="",$E49=$F49))),"Check inputs",IF(OR(AND($E49&lt;&gt;"",SUMPRODUCT(('Van Stock'!$A$2:$A$501=$E49)*('Van Stock'!$B$2:$B$501=$C49))&lt;&gt;1),AND($F49&lt;&gt;"",SUMPRODUCT(('Van Stock'!$A$2:$A$501=$F49)*('Van Stock'!$B$2:$B$501=$C49))&lt;&gt;1)),"No stock line","OK"))))</f>
        <v/>
      </c>
    </row>
    <row r="50" spans="1:8" x14ac:dyDescent="0.25">
      <c r="A50" s="20"/>
      <c r="B50" s="12"/>
      <c r="C50" s="12"/>
      <c r="D50" s="19"/>
      <c r="E50" s="12"/>
      <c r="F50" s="12"/>
      <c r="G50" s="12"/>
      <c r="H50" s="16" t="str">
        <f>IF(COUNTA($A50:$G50)=0,"",IF(OR($C50="",SUMPRODUCT(--(Parts!$A$2:$A$201=$C50))=0,AND($E50&lt;&gt;"",SUMPRODUCT(--(Vans!$A$2:$A$51=$E50))=0),AND($F50&lt;&gt;"",SUMPRODUCT(--(Vans!$A$2:$A$51=$F50))=0)),"Check ID",IF(OR(NOT(AND(ISNUMBER(A50),N(A50)&gt;=18264,N(A50)&lt;=73050)),AND($B50&lt;&gt;"Used",$B50&lt;&gt;"Restock",$B50&lt;&gt;"Transfer"),NOT(AND(ISNUMBER(D50),N(D50)&gt;=1,N(D50)&lt;=10000,INT(N(D50))=N(D50))),AND($B50="Used",OR($E50="",$F50&lt;&gt;"")),AND($B50="Restock",OR($F50="",$E50&lt;&gt;"")),AND($B50="Transfer",OR($E50="",$F50="",$E50=$F50))),"Check inputs",IF(OR(AND($E50&lt;&gt;"",SUMPRODUCT(('Van Stock'!$A$2:$A$501=$E50)*('Van Stock'!$B$2:$B$501=$C50))&lt;&gt;1),AND($F50&lt;&gt;"",SUMPRODUCT(('Van Stock'!$A$2:$A$501=$F50)*('Van Stock'!$B$2:$B$501=$C50))&lt;&gt;1)),"No stock line","OK"))))</f>
        <v/>
      </c>
    </row>
    <row r="51" spans="1:8" x14ac:dyDescent="0.25">
      <c r="A51" s="20"/>
      <c r="B51" s="12"/>
      <c r="C51" s="12"/>
      <c r="D51" s="19"/>
      <c r="E51" s="12"/>
      <c r="F51" s="12"/>
      <c r="G51" s="12"/>
      <c r="H51" s="16" t="str">
        <f>IF(COUNTA($A51:$G51)=0,"",IF(OR($C51="",SUMPRODUCT(--(Parts!$A$2:$A$201=$C51))=0,AND($E51&lt;&gt;"",SUMPRODUCT(--(Vans!$A$2:$A$51=$E51))=0),AND($F51&lt;&gt;"",SUMPRODUCT(--(Vans!$A$2:$A$51=$F51))=0)),"Check ID",IF(OR(NOT(AND(ISNUMBER(A51),N(A51)&gt;=18264,N(A51)&lt;=73050)),AND($B51&lt;&gt;"Used",$B51&lt;&gt;"Restock",$B51&lt;&gt;"Transfer"),NOT(AND(ISNUMBER(D51),N(D51)&gt;=1,N(D51)&lt;=10000,INT(N(D51))=N(D51))),AND($B51="Used",OR($E51="",$F51&lt;&gt;"")),AND($B51="Restock",OR($F51="",$E51&lt;&gt;"")),AND($B51="Transfer",OR($E51="",$F51="",$E51=$F51))),"Check inputs",IF(OR(AND($E51&lt;&gt;"",SUMPRODUCT(('Van Stock'!$A$2:$A$501=$E51)*('Van Stock'!$B$2:$B$501=$C51))&lt;&gt;1),AND($F51&lt;&gt;"",SUMPRODUCT(('Van Stock'!$A$2:$A$501=$F51)*('Van Stock'!$B$2:$B$501=$C51))&lt;&gt;1)),"No stock line","OK"))))</f>
        <v/>
      </c>
    </row>
    <row r="52" spans="1:8" x14ac:dyDescent="0.25">
      <c r="A52" s="20"/>
      <c r="B52" s="12"/>
      <c r="C52" s="12"/>
      <c r="D52" s="19"/>
      <c r="E52" s="12"/>
      <c r="F52" s="12"/>
      <c r="G52" s="12"/>
      <c r="H52" s="16" t="str">
        <f>IF(COUNTA($A52:$G52)=0,"",IF(OR($C52="",SUMPRODUCT(--(Parts!$A$2:$A$201=$C52))=0,AND($E52&lt;&gt;"",SUMPRODUCT(--(Vans!$A$2:$A$51=$E52))=0),AND($F52&lt;&gt;"",SUMPRODUCT(--(Vans!$A$2:$A$51=$F52))=0)),"Check ID",IF(OR(NOT(AND(ISNUMBER(A52),N(A52)&gt;=18264,N(A52)&lt;=73050)),AND($B52&lt;&gt;"Used",$B52&lt;&gt;"Restock",$B52&lt;&gt;"Transfer"),NOT(AND(ISNUMBER(D52),N(D52)&gt;=1,N(D52)&lt;=10000,INT(N(D52))=N(D52))),AND($B52="Used",OR($E52="",$F52&lt;&gt;"")),AND($B52="Restock",OR($F52="",$E52&lt;&gt;"")),AND($B52="Transfer",OR($E52="",$F52="",$E52=$F52))),"Check inputs",IF(OR(AND($E52&lt;&gt;"",SUMPRODUCT(('Van Stock'!$A$2:$A$501=$E52)*('Van Stock'!$B$2:$B$501=$C52))&lt;&gt;1),AND($F52&lt;&gt;"",SUMPRODUCT(('Van Stock'!$A$2:$A$501=$F52)*('Van Stock'!$B$2:$B$501=$C52))&lt;&gt;1)),"No stock line","OK"))))</f>
        <v/>
      </c>
    </row>
    <row r="53" spans="1:8" x14ac:dyDescent="0.25">
      <c r="A53" s="20"/>
      <c r="B53" s="12"/>
      <c r="C53" s="12"/>
      <c r="D53" s="19"/>
      <c r="E53" s="12"/>
      <c r="F53" s="12"/>
      <c r="G53" s="12"/>
      <c r="H53" s="16" t="str">
        <f>IF(COUNTA($A53:$G53)=0,"",IF(OR($C53="",SUMPRODUCT(--(Parts!$A$2:$A$201=$C53))=0,AND($E53&lt;&gt;"",SUMPRODUCT(--(Vans!$A$2:$A$51=$E53))=0),AND($F53&lt;&gt;"",SUMPRODUCT(--(Vans!$A$2:$A$51=$F53))=0)),"Check ID",IF(OR(NOT(AND(ISNUMBER(A53),N(A53)&gt;=18264,N(A53)&lt;=73050)),AND($B53&lt;&gt;"Used",$B53&lt;&gt;"Restock",$B53&lt;&gt;"Transfer"),NOT(AND(ISNUMBER(D53),N(D53)&gt;=1,N(D53)&lt;=10000,INT(N(D53))=N(D53))),AND($B53="Used",OR($E53="",$F53&lt;&gt;"")),AND($B53="Restock",OR($F53="",$E53&lt;&gt;"")),AND($B53="Transfer",OR($E53="",$F53="",$E53=$F53))),"Check inputs",IF(OR(AND($E53&lt;&gt;"",SUMPRODUCT(('Van Stock'!$A$2:$A$501=$E53)*('Van Stock'!$B$2:$B$501=$C53))&lt;&gt;1),AND($F53&lt;&gt;"",SUMPRODUCT(('Van Stock'!$A$2:$A$501=$F53)*('Van Stock'!$B$2:$B$501=$C53))&lt;&gt;1)),"No stock line","OK"))))</f>
        <v/>
      </c>
    </row>
    <row r="54" spans="1:8" x14ac:dyDescent="0.25">
      <c r="A54" s="20"/>
      <c r="B54" s="12"/>
      <c r="C54" s="12"/>
      <c r="D54" s="19"/>
      <c r="E54" s="12"/>
      <c r="F54" s="12"/>
      <c r="G54" s="12"/>
      <c r="H54" s="16" t="str">
        <f>IF(COUNTA($A54:$G54)=0,"",IF(OR($C54="",SUMPRODUCT(--(Parts!$A$2:$A$201=$C54))=0,AND($E54&lt;&gt;"",SUMPRODUCT(--(Vans!$A$2:$A$51=$E54))=0),AND($F54&lt;&gt;"",SUMPRODUCT(--(Vans!$A$2:$A$51=$F54))=0)),"Check ID",IF(OR(NOT(AND(ISNUMBER(A54),N(A54)&gt;=18264,N(A54)&lt;=73050)),AND($B54&lt;&gt;"Used",$B54&lt;&gt;"Restock",$B54&lt;&gt;"Transfer"),NOT(AND(ISNUMBER(D54),N(D54)&gt;=1,N(D54)&lt;=10000,INT(N(D54))=N(D54))),AND($B54="Used",OR($E54="",$F54&lt;&gt;"")),AND($B54="Restock",OR($F54="",$E54&lt;&gt;"")),AND($B54="Transfer",OR($E54="",$F54="",$E54=$F54))),"Check inputs",IF(OR(AND($E54&lt;&gt;"",SUMPRODUCT(('Van Stock'!$A$2:$A$501=$E54)*('Van Stock'!$B$2:$B$501=$C54))&lt;&gt;1),AND($F54&lt;&gt;"",SUMPRODUCT(('Van Stock'!$A$2:$A$501=$F54)*('Van Stock'!$B$2:$B$501=$C54))&lt;&gt;1)),"No stock line","OK"))))</f>
        <v/>
      </c>
    </row>
    <row r="55" spans="1:8" x14ac:dyDescent="0.25">
      <c r="A55" s="20"/>
      <c r="B55" s="12"/>
      <c r="C55" s="12"/>
      <c r="D55" s="19"/>
      <c r="E55" s="12"/>
      <c r="F55" s="12"/>
      <c r="G55" s="12"/>
      <c r="H55" s="16" t="str">
        <f>IF(COUNTA($A55:$G55)=0,"",IF(OR($C55="",SUMPRODUCT(--(Parts!$A$2:$A$201=$C55))=0,AND($E55&lt;&gt;"",SUMPRODUCT(--(Vans!$A$2:$A$51=$E55))=0),AND($F55&lt;&gt;"",SUMPRODUCT(--(Vans!$A$2:$A$51=$F55))=0)),"Check ID",IF(OR(NOT(AND(ISNUMBER(A55),N(A55)&gt;=18264,N(A55)&lt;=73050)),AND($B55&lt;&gt;"Used",$B55&lt;&gt;"Restock",$B55&lt;&gt;"Transfer"),NOT(AND(ISNUMBER(D55),N(D55)&gt;=1,N(D55)&lt;=10000,INT(N(D55))=N(D55))),AND($B55="Used",OR($E55="",$F55&lt;&gt;"")),AND($B55="Restock",OR($F55="",$E55&lt;&gt;"")),AND($B55="Transfer",OR($E55="",$F55="",$E55=$F55))),"Check inputs",IF(OR(AND($E55&lt;&gt;"",SUMPRODUCT(('Van Stock'!$A$2:$A$501=$E55)*('Van Stock'!$B$2:$B$501=$C55))&lt;&gt;1),AND($F55&lt;&gt;"",SUMPRODUCT(('Van Stock'!$A$2:$A$501=$F55)*('Van Stock'!$B$2:$B$501=$C55))&lt;&gt;1)),"No stock line","OK"))))</f>
        <v/>
      </c>
    </row>
    <row r="56" spans="1:8" x14ac:dyDescent="0.25">
      <c r="A56" s="20"/>
      <c r="B56" s="12"/>
      <c r="C56" s="12"/>
      <c r="D56" s="19"/>
      <c r="E56" s="12"/>
      <c r="F56" s="12"/>
      <c r="G56" s="12"/>
      <c r="H56" s="16" t="str">
        <f>IF(COUNTA($A56:$G56)=0,"",IF(OR($C56="",SUMPRODUCT(--(Parts!$A$2:$A$201=$C56))=0,AND($E56&lt;&gt;"",SUMPRODUCT(--(Vans!$A$2:$A$51=$E56))=0),AND($F56&lt;&gt;"",SUMPRODUCT(--(Vans!$A$2:$A$51=$F56))=0)),"Check ID",IF(OR(NOT(AND(ISNUMBER(A56),N(A56)&gt;=18264,N(A56)&lt;=73050)),AND($B56&lt;&gt;"Used",$B56&lt;&gt;"Restock",$B56&lt;&gt;"Transfer"),NOT(AND(ISNUMBER(D56),N(D56)&gt;=1,N(D56)&lt;=10000,INT(N(D56))=N(D56))),AND($B56="Used",OR($E56="",$F56&lt;&gt;"")),AND($B56="Restock",OR($F56="",$E56&lt;&gt;"")),AND($B56="Transfer",OR($E56="",$F56="",$E56=$F56))),"Check inputs",IF(OR(AND($E56&lt;&gt;"",SUMPRODUCT(('Van Stock'!$A$2:$A$501=$E56)*('Van Stock'!$B$2:$B$501=$C56))&lt;&gt;1),AND($F56&lt;&gt;"",SUMPRODUCT(('Van Stock'!$A$2:$A$501=$F56)*('Van Stock'!$B$2:$B$501=$C56))&lt;&gt;1)),"No stock line","OK"))))</f>
        <v/>
      </c>
    </row>
    <row r="57" spans="1:8" x14ac:dyDescent="0.25">
      <c r="A57" s="20"/>
      <c r="B57" s="12"/>
      <c r="C57" s="12"/>
      <c r="D57" s="19"/>
      <c r="E57" s="12"/>
      <c r="F57" s="12"/>
      <c r="G57" s="12"/>
      <c r="H57" s="16" t="str">
        <f>IF(COUNTA($A57:$G57)=0,"",IF(OR($C57="",SUMPRODUCT(--(Parts!$A$2:$A$201=$C57))=0,AND($E57&lt;&gt;"",SUMPRODUCT(--(Vans!$A$2:$A$51=$E57))=0),AND($F57&lt;&gt;"",SUMPRODUCT(--(Vans!$A$2:$A$51=$F57))=0)),"Check ID",IF(OR(NOT(AND(ISNUMBER(A57),N(A57)&gt;=18264,N(A57)&lt;=73050)),AND($B57&lt;&gt;"Used",$B57&lt;&gt;"Restock",$B57&lt;&gt;"Transfer"),NOT(AND(ISNUMBER(D57),N(D57)&gt;=1,N(D57)&lt;=10000,INT(N(D57))=N(D57))),AND($B57="Used",OR($E57="",$F57&lt;&gt;"")),AND($B57="Restock",OR($F57="",$E57&lt;&gt;"")),AND($B57="Transfer",OR($E57="",$F57="",$E57=$F57))),"Check inputs",IF(OR(AND($E57&lt;&gt;"",SUMPRODUCT(('Van Stock'!$A$2:$A$501=$E57)*('Van Stock'!$B$2:$B$501=$C57))&lt;&gt;1),AND($F57&lt;&gt;"",SUMPRODUCT(('Van Stock'!$A$2:$A$501=$F57)*('Van Stock'!$B$2:$B$501=$C57))&lt;&gt;1)),"No stock line","OK"))))</f>
        <v/>
      </c>
    </row>
    <row r="58" spans="1:8" x14ac:dyDescent="0.25">
      <c r="A58" s="20"/>
      <c r="B58" s="12"/>
      <c r="C58" s="12"/>
      <c r="D58" s="19"/>
      <c r="E58" s="12"/>
      <c r="F58" s="12"/>
      <c r="G58" s="12"/>
      <c r="H58" s="16" t="str">
        <f>IF(COUNTA($A58:$G58)=0,"",IF(OR($C58="",SUMPRODUCT(--(Parts!$A$2:$A$201=$C58))=0,AND($E58&lt;&gt;"",SUMPRODUCT(--(Vans!$A$2:$A$51=$E58))=0),AND($F58&lt;&gt;"",SUMPRODUCT(--(Vans!$A$2:$A$51=$F58))=0)),"Check ID",IF(OR(NOT(AND(ISNUMBER(A58),N(A58)&gt;=18264,N(A58)&lt;=73050)),AND($B58&lt;&gt;"Used",$B58&lt;&gt;"Restock",$B58&lt;&gt;"Transfer"),NOT(AND(ISNUMBER(D58),N(D58)&gt;=1,N(D58)&lt;=10000,INT(N(D58))=N(D58))),AND($B58="Used",OR($E58="",$F58&lt;&gt;"")),AND($B58="Restock",OR($F58="",$E58&lt;&gt;"")),AND($B58="Transfer",OR($E58="",$F58="",$E58=$F58))),"Check inputs",IF(OR(AND($E58&lt;&gt;"",SUMPRODUCT(('Van Stock'!$A$2:$A$501=$E58)*('Van Stock'!$B$2:$B$501=$C58))&lt;&gt;1),AND($F58&lt;&gt;"",SUMPRODUCT(('Van Stock'!$A$2:$A$501=$F58)*('Van Stock'!$B$2:$B$501=$C58))&lt;&gt;1)),"No stock line","OK"))))</f>
        <v/>
      </c>
    </row>
    <row r="59" spans="1:8" x14ac:dyDescent="0.25">
      <c r="A59" s="20"/>
      <c r="B59" s="12"/>
      <c r="C59" s="12"/>
      <c r="D59" s="19"/>
      <c r="E59" s="12"/>
      <c r="F59" s="12"/>
      <c r="G59" s="12"/>
      <c r="H59" s="16" t="str">
        <f>IF(COUNTA($A59:$G59)=0,"",IF(OR($C59="",SUMPRODUCT(--(Parts!$A$2:$A$201=$C59))=0,AND($E59&lt;&gt;"",SUMPRODUCT(--(Vans!$A$2:$A$51=$E59))=0),AND($F59&lt;&gt;"",SUMPRODUCT(--(Vans!$A$2:$A$51=$F59))=0)),"Check ID",IF(OR(NOT(AND(ISNUMBER(A59),N(A59)&gt;=18264,N(A59)&lt;=73050)),AND($B59&lt;&gt;"Used",$B59&lt;&gt;"Restock",$B59&lt;&gt;"Transfer"),NOT(AND(ISNUMBER(D59),N(D59)&gt;=1,N(D59)&lt;=10000,INT(N(D59))=N(D59))),AND($B59="Used",OR($E59="",$F59&lt;&gt;"")),AND($B59="Restock",OR($F59="",$E59&lt;&gt;"")),AND($B59="Transfer",OR($E59="",$F59="",$E59=$F59))),"Check inputs",IF(OR(AND($E59&lt;&gt;"",SUMPRODUCT(('Van Stock'!$A$2:$A$501=$E59)*('Van Stock'!$B$2:$B$501=$C59))&lt;&gt;1),AND($F59&lt;&gt;"",SUMPRODUCT(('Van Stock'!$A$2:$A$501=$F59)*('Van Stock'!$B$2:$B$501=$C59))&lt;&gt;1)),"No stock line","OK"))))</f>
        <v/>
      </c>
    </row>
    <row r="60" spans="1:8" x14ac:dyDescent="0.25">
      <c r="A60" s="20"/>
      <c r="B60" s="12"/>
      <c r="C60" s="12"/>
      <c r="D60" s="19"/>
      <c r="E60" s="12"/>
      <c r="F60" s="12"/>
      <c r="G60" s="12"/>
      <c r="H60" s="16" t="str">
        <f>IF(COUNTA($A60:$G60)=0,"",IF(OR($C60="",SUMPRODUCT(--(Parts!$A$2:$A$201=$C60))=0,AND($E60&lt;&gt;"",SUMPRODUCT(--(Vans!$A$2:$A$51=$E60))=0),AND($F60&lt;&gt;"",SUMPRODUCT(--(Vans!$A$2:$A$51=$F60))=0)),"Check ID",IF(OR(NOT(AND(ISNUMBER(A60),N(A60)&gt;=18264,N(A60)&lt;=73050)),AND($B60&lt;&gt;"Used",$B60&lt;&gt;"Restock",$B60&lt;&gt;"Transfer"),NOT(AND(ISNUMBER(D60),N(D60)&gt;=1,N(D60)&lt;=10000,INT(N(D60))=N(D60))),AND($B60="Used",OR($E60="",$F60&lt;&gt;"")),AND($B60="Restock",OR($F60="",$E60&lt;&gt;"")),AND($B60="Transfer",OR($E60="",$F60="",$E60=$F60))),"Check inputs",IF(OR(AND($E60&lt;&gt;"",SUMPRODUCT(('Van Stock'!$A$2:$A$501=$E60)*('Van Stock'!$B$2:$B$501=$C60))&lt;&gt;1),AND($F60&lt;&gt;"",SUMPRODUCT(('Van Stock'!$A$2:$A$501=$F60)*('Van Stock'!$B$2:$B$501=$C60))&lt;&gt;1)),"No stock line","OK"))))</f>
        <v/>
      </c>
    </row>
    <row r="61" spans="1:8" x14ac:dyDescent="0.25">
      <c r="A61" s="20"/>
      <c r="B61" s="12"/>
      <c r="C61" s="12"/>
      <c r="D61" s="19"/>
      <c r="E61" s="12"/>
      <c r="F61" s="12"/>
      <c r="G61" s="12"/>
      <c r="H61" s="16" t="str">
        <f>IF(COUNTA($A61:$G61)=0,"",IF(OR($C61="",SUMPRODUCT(--(Parts!$A$2:$A$201=$C61))=0,AND($E61&lt;&gt;"",SUMPRODUCT(--(Vans!$A$2:$A$51=$E61))=0),AND($F61&lt;&gt;"",SUMPRODUCT(--(Vans!$A$2:$A$51=$F61))=0)),"Check ID",IF(OR(NOT(AND(ISNUMBER(A61),N(A61)&gt;=18264,N(A61)&lt;=73050)),AND($B61&lt;&gt;"Used",$B61&lt;&gt;"Restock",$B61&lt;&gt;"Transfer"),NOT(AND(ISNUMBER(D61),N(D61)&gt;=1,N(D61)&lt;=10000,INT(N(D61))=N(D61))),AND($B61="Used",OR($E61="",$F61&lt;&gt;"")),AND($B61="Restock",OR($F61="",$E61&lt;&gt;"")),AND($B61="Transfer",OR($E61="",$F61="",$E61=$F61))),"Check inputs",IF(OR(AND($E61&lt;&gt;"",SUMPRODUCT(('Van Stock'!$A$2:$A$501=$E61)*('Van Stock'!$B$2:$B$501=$C61))&lt;&gt;1),AND($F61&lt;&gt;"",SUMPRODUCT(('Van Stock'!$A$2:$A$501=$F61)*('Van Stock'!$B$2:$B$501=$C61))&lt;&gt;1)),"No stock line","OK"))))</f>
        <v/>
      </c>
    </row>
    <row r="62" spans="1:8" x14ac:dyDescent="0.25">
      <c r="A62" s="20"/>
      <c r="B62" s="12"/>
      <c r="C62" s="12"/>
      <c r="D62" s="19"/>
      <c r="E62" s="12"/>
      <c r="F62" s="12"/>
      <c r="G62" s="12"/>
      <c r="H62" s="16" t="str">
        <f>IF(COUNTA($A62:$G62)=0,"",IF(OR($C62="",SUMPRODUCT(--(Parts!$A$2:$A$201=$C62))=0,AND($E62&lt;&gt;"",SUMPRODUCT(--(Vans!$A$2:$A$51=$E62))=0),AND($F62&lt;&gt;"",SUMPRODUCT(--(Vans!$A$2:$A$51=$F62))=0)),"Check ID",IF(OR(NOT(AND(ISNUMBER(A62),N(A62)&gt;=18264,N(A62)&lt;=73050)),AND($B62&lt;&gt;"Used",$B62&lt;&gt;"Restock",$B62&lt;&gt;"Transfer"),NOT(AND(ISNUMBER(D62),N(D62)&gt;=1,N(D62)&lt;=10000,INT(N(D62))=N(D62))),AND($B62="Used",OR($E62="",$F62&lt;&gt;"")),AND($B62="Restock",OR($F62="",$E62&lt;&gt;"")),AND($B62="Transfer",OR($E62="",$F62="",$E62=$F62))),"Check inputs",IF(OR(AND($E62&lt;&gt;"",SUMPRODUCT(('Van Stock'!$A$2:$A$501=$E62)*('Van Stock'!$B$2:$B$501=$C62))&lt;&gt;1),AND($F62&lt;&gt;"",SUMPRODUCT(('Van Stock'!$A$2:$A$501=$F62)*('Van Stock'!$B$2:$B$501=$C62))&lt;&gt;1)),"No stock line","OK"))))</f>
        <v/>
      </c>
    </row>
    <row r="63" spans="1:8" x14ac:dyDescent="0.25">
      <c r="A63" s="20"/>
      <c r="B63" s="12"/>
      <c r="C63" s="12"/>
      <c r="D63" s="19"/>
      <c r="E63" s="12"/>
      <c r="F63" s="12"/>
      <c r="G63" s="12"/>
      <c r="H63" s="16" t="str">
        <f>IF(COUNTA($A63:$G63)=0,"",IF(OR($C63="",SUMPRODUCT(--(Parts!$A$2:$A$201=$C63))=0,AND($E63&lt;&gt;"",SUMPRODUCT(--(Vans!$A$2:$A$51=$E63))=0),AND($F63&lt;&gt;"",SUMPRODUCT(--(Vans!$A$2:$A$51=$F63))=0)),"Check ID",IF(OR(NOT(AND(ISNUMBER(A63),N(A63)&gt;=18264,N(A63)&lt;=73050)),AND($B63&lt;&gt;"Used",$B63&lt;&gt;"Restock",$B63&lt;&gt;"Transfer"),NOT(AND(ISNUMBER(D63),N(D63)&gt;=1,N(D63)&lt;=10000,INT(N(D63))=N(D63))),AND($B63="Used",OR($E63="",$F63&lt;&gt;"")),AND($B63="Restock",OR($F63="",$E63&lt;&gt;"")),AND($B63="Transfer",OR($E63="",$F63="",$E63=$F63))),"Check inputs",IF(OR(AND($E63&lt;&gt;"",SUMPRODUCT(('Van Stock'!$A$2:$A$501=$E63)*('Van Stock'!$B$2:$B$501=$C63))&lt;&gt;1),AND($F63&lt;&gt;"",SUMPRODUCT(('Van Stock'!$A$2:$A$501=$F63)*('Van Stock'!$B$2:$B$501=$C63))&lt;&gt;1)),"No stock line","OK"))))</f>
        <v/>
      </c>
    </row>
    <row r="64" spans="1:8" x14ac:dyDescent="0.25">
      <c r="A64" s="20"/>
      <c r="B64" s="12"/>
      <c r="C64" s="12"/>
      <c r="D64" s="19"/>
      <c r="E64" s="12"/>
      <c r="F64" s="12"/>
      <c r="G64" s="12"/>
      <c r="H64" s="16" t="str">
        <f>IF(COUNTA($A64:$G64)=0,"",IF(OR($C64="",SUMPRODUCT(--(Parts!$A$2:$A$201=$C64))=0,AND($E64&lt;&gt;"",SUMPRODUCT(--(Vans!$A$2:$A$51=$E64))=0),AND($F64&lt;&gt;"",SUMPRODUCT(--(Vans!$A$2:$A$51=$F64))=0)),"Check ID",IF(OR(NOT(AND(ISNUMBER(A64),N(A64)&gt;=18264,N(A64)&lt;=73050)),AND($B64&lt;&gt;"Used",$B64&lt;&gt;"Restock",$B64&lt;&gt;"Transfer"),NOT(AND(ISNUMBER(D64),N(D64)&gt;=1,N(D64)&lt;=10000,INT(N(D64))=N(D64))),AND($B64="Used",OR($E64="",$F64&lt;&gt;"")),AND($B64="Restock",OR($F64="",$E64&lt;&gt;"")),AND($B64="Transfer",OR($E64="",$F64="",$E64=$F64))),"Check inputs",IF(OR(AND($E64&lt;&gt;"",SUMPRODUCT(('Van Stock'!$A$2:$A$501=$E64)*('Van Stock'!$B$2:$B$501=$C64))&lt;&gt;1),AND($F64&lt;&gt;"",SUMPRODUCT(('Van Stock'!$A$2:$A$501=$F64)*('Van Stock'!$B$2:$B$501=$C64))&lt;&gt;1)),"No stock line","OK"))))</f>
        <v/>
      </c>
    </row>
    <row r="65" spans="1:8" x14ac:dyDescent="0.25">
      <c r="A65" s="20"/>
      <c r="B65" s="12"/>
      <c r="C65" s="12"/>
      <c r="D65" s="19"/>
      <c r="E65" s="12"/>
      <c r="F65" s="12"/>
      <c r="G65" s="12"/>
      <c r="H65" s="16" t="str">
        <f>IF(COUNTA($A65:$G65)=0,"",IF(OR($C65="",SUMPRODUCT(--(Parts!$A$2:$A$201=$C65))=0,AND($E65&lt;&gt;"",SUMPRODUCT(--(Vans!$A$2:$A$51=$E65))=0),AND($F65&lt;&gt;"",SUMPRODUCT(--(Vans!$A$2:$A$51=$F65))=0)),"Check ID",IF(OR(NOT(AND(ISNUMBER(A65),N(A65)&gt;=18264,N(A65)&lt;=73050)),AND($B65&lt;&gt;"Used",$B65&lt;&gt;"Restock",$B65&lt;&gt;"Transfer"),NOT(AND(ISNUMBER(D65),N(D65)&gt;=1,N(D65)&lt;=10000,INT(N(D65))=N(D65))),AND($B65="Used",OR($E65="",$F65&lt;&gt;"")),AND($B65="Restock",OR($F65="",$E65&lt;&gt;"")),AND($B65="Transfer",OR($E65="",$F65="",$E65=$F65))),"Check inputs",IF(OR(AND($E65&lt;&gt;"",SUMPRODUCT(('Van Stock'!$A$2:$A$501=$E65)*('Van Stock'!$B$2:$B$501=$C65))&lt;&gt;1),AND($F65&lt;&gt;"",SUMPRODUCT(('Van Stock'!$A$2:$A$501=$F65)*('Van Stock'!$B$2:$B$501=$C65))&lt;&gt;1)),"No stock line","OK"))))</f>
        <v/>
      </c>
    </row>
    <row r="66" spans="1:8" x14ac:dyDescent="0.25">
      <c r="A66" s="20"/>
      <c r="B66" s="12"/>
      <c r="C66" s="12"/>
      <c r="D66" s="19"/>
      <c r="E66" s="12"/>
      <c r="F66" s="12"/>
      <c r="G66" s="12"/>
      <c r="H66" s="16" t="str">
        <f>IF(COUNTA($A66:$G66)=0,"",IF(OR($C66="",SUMPRODUCT(--(Parts!$A$2:$A$201=$C66))=0,AND($E66&lt;&gt;"",SUMPRODUCT(--(Vans!$A$2:$A$51=$E66))=0),AND($F66&lt;&gt;"",SUMPRODUCT(--(Vans!$A$2:$A$51=$F66))=0)),"Check ID",IF(OR(NOT(AND(ISNUMBER(A66),N(A66)&gt;=18264,N(A66)&lt;=73050)),AND($B66&lt;&gt;"Used",$B66&lt;&gt;"Restock",$B66&lt;&gt;"Transfer"),NOT(AND(ISNUMBER(D66),N(D66)&gt;=1,N(D66)&lt;=10000,INT(N(D66))=N(D66))),AND($B66="Used",OR($E66="",$F66&lt;&gt;"")),AND($B66="Restock",OR($F66="",$E66&lt;&gt;"")),AND($B66="Transfer",OR($E66="",$F66="",$E66=$F66))),"Check inputs",IF(OR(AND($E66&lt;&gt;"",SUMPRODUCT(('Van Stock'!$A$2:$A$501=$E66)*('Van Stock'!$B$2:$B$501=$C66))&lt;&gt;1),AND($F66&lt;&gt;"",SUMPRODUCT(('Van Stock'!$A$2:$A$501=$F66)*('Van Stock'!$B$2:$B$501=$C66))&lt;&gt;1)),"No stock line","OK"))))</f>
        <v/>
      </c>
    </row>
    <row r="67" spans="1:8" x14ac:dyDescent="0.25">
      <c r="A67" s="20"/>
      <c r="B67" s="12"/>
      <c r="C67" s="12"/>
      <c r="D67" s="19"/>
      <c r="E67" s="12"/>
      <c r="F67" s="12"/>
      <c r="G67" s="12"/>
      <c r="H67" s="16" t="str">
        <f>IF(COUNTA($A67:$G67)=0,"",IF(OR($C67="",SUMPRODUCT(--(Parts!$A$2:$A$201=$C67))=0,AND($E67&lt;&gt;"",SUMPRODUCT(--(Vans!$A$2:$A$51=$E67))=0),AND($F67&lt;&gt;"",SUMPRODUCT(--(Vans!$A$2:$A$51=$F67))=0)),"Check ID",IF(OR(NOT(AND(ISNUMBER(A67),N(A67)&gt;=18264,N(A67)&lt;=73050)),AND($B67&lt;&gt;"Used",$B67&lt;&gt;"Restock",$B67&lt;&gt;"Transfer"),NOT(AND(ISNUMBER(D67),N(D67)&gt;=1,N(D67)&lt;=10000,INT(N(D67))=N(D67))),AND($B67="Used",OR($E67="",$F67&lt;&gt;"")),AND($B67="Restock",OR($F67="",$E67&lt;&gt;"")),AND($B67="Transfer",OR($E67="",$F67="",$E67=$F67))),"Check inputs",IF(OR(AND($E67&lt;&gt;"",SUMPRODUCT(('Van Stock'!$A$2:$A$501=$E67)*('Van Stock'!$B$2:$B$501=$C67))&lt;&gt;1),AND($F67&lt;&gt;"",SUMPRODUCT(('Van Stock'!$A$2:$A$501=$F67)*('Van Stock'!$B$2:$B$501=$C67))&lt;&gt;1)),"No stock line","OK"))))</f>
        <v/>
      </c>
    </row>
    <row r="68" spans="1:8" x14ac:dyDescent="0.25">
      <c r="A68" s="20"/>
      <c r="B68" s="12"/>
      <c r="C68" s="12"/>
      <c r="D68" s="19"/>
      <c r="E68" s="12"/>
      <c r="F68" s="12"/>
      <c r="G68" s="12"/>
      <c r="H68" s="16" t="str">
        <f>IF(COUNTA($A68:$G68)=0,"",IF(OR($C68="",SUMPRODUCT(--(Parts!$A$2:$A$201=$C68))=0,AND($E68&lt;&gt;"",SUMPRODUCT(--(Vans!$A$2:$A$51=$E68))=0),AND($F68&lt;&gt;"",SUMPRODUCT(--(Vans!$A$2:$A$51=$F68))=0)),"Check ID",IF(OR(NOT(AND(ISNUMBER(A68),N(A68)&gt;=18264,N(A68)&lt;=73050)),AND($B68&lt;&gt;"Used",$B68&lt;&gt;"Restock",$B68&lt;&gt;"Transfer"),NOT(AND(ISNUMBER(D68),N(D68)&gt;=1,N(D68)&lt;=10000,INT(N(D68))=N(D68))),AND($B68="Used",OR($E68="",$F68&lt;&gt;"")),AND($B68="Restock",OR($F68="",$E68&lt;&gt;"")),AND($B68="Transfer",OR($E68="",$F68="",$E68=$F68))),"Check inputs",IF(OR(AND($E68&lt;&gt;"",SUMPRODUCT(('Van Stock'!$A$2:$A$501=$E68)*('Van Stock'!$B$2:$B$501=$C68))&lt;&gt;1),AND($F68&lt;&gt;"",SUMPRODUCT(('Van Stock'!$A$2:$A$501=$F68)*('Van Stock'!$B$2:$B$501=$C68))&lt;&gt;1)),"No stock line","OK"))))</f>
        <v/>
      </c>
    </row>
    <row r="69" spans="1:8" x14ac:dyDescent="0.25">
      <c r="A69" s="20"/>
      <c r="B69" s="12"/>
      <c r="C69" s="12"/>
      <c r="D69" s="19"/>
      <c r="E69" s="12"/>
      <c r="F69" s="12"/>
      <c r="G69" s="12"/>
      <c r="H69" s="16" t="str">
        <f>IF(COUNTA($A69:$G69)=0,"",IF(OR($C69="",SUMPRODUCT(--(Parts!$A$2:$A$201=$C69))=0,AND($E69&lt;&gt;"",SUMPRODUCT(--(Vans!$A$2:$A$51=$E69))=0),AND($F69&lt;&gt;"",SUMPRODUCT(--(Vans!$A$2:$A$51=$F69))=0)),"Check ID",IF(OR(NOT(AND(ISNUMBER(A69),N(A69)&gt;=18264,N(A69)&lt;=73050)),AND($B69&lt;&gt;"Used",$B69&lt;&gt;"Restock",$B69&lt;&gt;"Transfer"),NOT(AND(ISNUMBER(D69),N(D69)&gt;=1,N(D69)&lt;=10000,INT(N(D69))=N(D69))),AND($B69="Used",OR($E69="",$F69&lt;&gt;"")),AND($B69="Restock",OR($F69="",$E69&lt;&gt;"")),AND($B69="Transfer",OR($E69="",$F69="",$E69=$F69))),"Check inputs",IF(OR(AND($E69&lt;&gt;"",SUMPRODUCT(('Van Stock'!$A$2:$A$501=$E69)*('Van Stock'!$B$2:$B$501=$C69))&lt;&gt;1),AND($F69&lt;&gt;"",SUMPRODUCT(('Van Stock'!$A$2:$A$501=$F69)*('Van Stock'!$B$2:$B$501=$C69))&lt;&gt;1)),"No stock line","OK"))))</f>
        <v/>
      </c>
    </row>
    <row r="70" spans="1:8" x14ac:dyDescent="0.25">
      <c r="A70" s="20"/>
      <c r="B70" s="12"/>
      <c r="C70" s="12"/>
      <c r="D70" s="19"/>
      <c r="E70" s="12"/>
      <c r="F70" s="12"/>
      <c r="G70" s="12"/>
      <c r="H70" s="16" t="str">
        <f>IF(COUNTA($A70:$G70)=0,"",IF(OR($C70="",SUMPRODUCT(--(Parts!$A$2:$A$201=$C70))=0,AND($E70&lt;&gt;"",SUMPRODUCT(--(Vans!$A$2:$A$51=$E70))=0),AND($F70&lt;&gt;"",SUMPRODUCT(--(Vans!$A$2:$A$51=$F70))=0)),"Check ID",IF(OR(NOT(AND(ISNUMBER(A70),N(A70)&gt;=18264,N(A70)&lt;=73050)),AND($B70&lt;&gt;"Used",$B70&lt;&gt;"Restock",$B70&lt;&gt;"Transfer"),NOT(AND(ISNUMBER(D70),N(D70)&gt;=1,N(D70)&lt;=10000,INT(N(D70))=N(D70))),AND($B70="Used",OR($E70="",$F70&lt;&gt;"")),AND($B70="Restock",OR($F70="",$E70&lt;&gt;"")),AND($B70="Transfer",OR($E70="",$F70="",$E70=$F70))),"Check inputs",IF(OR(AND($E70&lt;&gt;"",SUMPRODUCT(('Van Stock'!$A$2:$A$501=$E70)*('Van Stock'!$B$2:$B$501=$C70))&lt;&gt;1),AND($F70&lt;&gt;"",SUMPRODUCT(('Van Stock'!$A$2:$A$501=$F70)*('Van Stock'!$B$2:$B$501=$C70))&lt;&gt;1)),"No stock line","OK"))))</f>
        <v/>
      </c>
    </row>
    <row r="71" spans="1:8" x14ac:dyDescent="0.25">
      <c r="A71" s="20"/>
      <c r="B71" s="12"/>
      <c r="C71" s="12"/>
      <c r="D71" s="19"/>
      <c r="E71" s="12"/>
      <c r="F71" s="12"/>
      <c r="G71" s="12"/>
      <c r="H71" s="16" t="str">
        <f>IF(COUNTA($A71:$G71)=0,"",IF(OR($C71="",SUMPRODUCT(--(Parts!$A$2:$A$201=$C71))=0,AND($E71&lt;&gt;"",SUMPRODUCT(--(Vans!$A$2:$A$51=$E71))=0),AND($F71&lt;&gt;"",SUMPRODUCT(--(Vans!$A$2:$A$51=$F71))=0)),"Check ID",IF(OR(NOT(AND(ISNUMBER(A71),N(A71)&gt;=18264,N(A71)&lt;=73050)),AND($B71&lt;&gt;"Used",$B71&lt;&gt;"Restock",$B71&lt;&gt;"Transfer"),NOT(AND(ISNUMBER(D71),N(D71)&gt;=1,N(D71)&lt;=10000,INT(N(D71))=N(D71))),AND($B71="Used",OR($E71="",$F71&lt;&gt;"")),AND($B71="Restock",OR($F71="",$E71&lt;&gt;"")),AND($B71="Transfer",OR($E71="",$F71="",$E71=$F71))),"Check inputs",IF(OR(AND($E71&lt;&gt;"",SUMPRODUCT(('Van Stock'!$A$2:$A$501=$E71)*('Van Stock'!$B$2:$B$501=$C71))&lt;&gt;1),AND($F71&lt;&gt;"",SUMPRODUCT(('Van Stock'!$A$2:$A$501=$F71)*('Van Stock'!$B$2:$B$501=$C71))&lt;&gt;1)),"No stock line","OK"))))</f>
        <v/>
      </c>
    </row>
    <row r="72" spans="1:8" x14ac:dyDescent="0.25">
      <c r="A72" s="20"/>
      <c r="B72" s="12"/>
      <c r="C72" s="12"/>
      <c r="D72" s="19"/>
      <c r="E72" s="12"/>
      <c r="F72" s="12"/>
      <c r="G72" s="12"/>
      <c r="H72" s="16" t="str">
        <f>IF(COUNTA($A72:$G72)=0,"",IF(OR($C72="",SUMPRODUCT(--(Parts!$A$2:$A$201=$C72))=0,AND($E72&lt;&gt;"",SUMPRODUCT(--(Vans!$A$2:$A$51=$E72))=0),AND($F72&lt;&gt;"",SUMPRODUCT(--(Vans!$A$2:$A$51=$F72))=0)),"Check ID",IF(OR(NOT(AND(ISNUMBER(A72),N(A72)&gt;=18264,N(A72)&lt;=73050)),AND($B72&lt;&gt;"Used",$B72&lt;&gt;"Restock",$B72&lt;&gt;"Transfer"),NOT(AND(ISNUMBER(D72),N(D72)&gt;=1,N(D72)&lt;=10000,INT(N(D72))=N(D72))),AND($B72="Used",OR($E72="",$F72&lt;&gt;"")),AND($B72="Restock",OR($F72="",$E72&lt;&gt;"")),AND($B72="Transfer",OR($E72="",$F72="",$E72=$F72))),"Check inputs",IF(OR(AND($E72&lt;&gt;"",SUMPRODUCT(('Van Stock'!$A$2:$A$501=$E72)*('Van Stock'!$B$2:$B$501=$C72))&lt;&gt;1),AND($F72&lt;&gt;"",SUMPRODUCT(('Van Stock'!$A$2:$A$501=$F72)*('Van Stock'!$B$2:$B$501=$C72))&lt;&gt;1)),"No stock line","OK"))))</f>
        <v/>
      </c>
    </row>
    <row r="73" spans="1:8" x14ac:dyDescent="0.25">
      <c r="A73" s="20"/>
      <c r="B73" s="12"/>
      <c r="C73" s="12"/>
      <c r="D73" s="19"/>
      <c r="E73" s="12"/>
      <c r="F73" s="12"/>
      <c r="G73" s="12"/>
      <c r="H73" s="16" t="str">
        <f>IF(COUNTA($A73:$G73)=0,"",IF(OR($C73="",SUMPRODUCT(--(Parts!$A$2:$A$201=$C73))=0,AND($E73&lt;&gt;"",SUMPRODUCT(--(Vans!$A$2:$A$51=$E73))=0),AND($F73&lt;&gt;"",SUMPRODUCT(--(Vans!$A$2:$A$51=$F73))=0)),"Check ID",IF(OR(NOT(AND(ISNUMBER(A73),N(A73)&gt;=18264,N(A73)&lt;=73050)),AND($B73&lt;&gt;"Used",$B73&lt;&gt;"Restock",$B73&lt;&gt;"Transfer"),NOT(AND(ISNUMBER(D73),N(D73)&gt;=1,N(D73)&lt;=10000,INT(N(D73))=N(D73))),AND($B73="Used",OR($E73="",$F73&lt;&gt;"")),AND($B73="Restock",OR($F73="",$E73&lt;&gt;"")),AND($B73="Transfer",OR($E73="",$F73="",$E73=$F73))),"Check inputs",IF(OR(AND($E73&lt;&gt;"",SUMPRODUCT(('Van Stock'!$A$2:$A$501=$E73)*('Van Stock'!$B$2:$B$501=$C73))&lt;&gt;1),AND($F73&lt;&gt;"",SUMPRODUCT(('Van Stock'!$A$2:$A$501=$F73)*('Van Stock'!$B$2:$B$501=$C73))&lt;&gt;1)),"No stock line","OK"))))</f>
        <v/>
      </c>
    </row>
    <row r="74" spans="1:8" x14ac:dyDescent="0.25">
      <c r="A74" s="20"/>
      <c r="B74" s="12"/>
      <c r="C74" s="12"/>
      <c r="D74" s="19"/>
      <c r="E74" s="12"/>
      <c r="F74" s="12"/>
      <c r="G74" s="12"/>
      <c r="H74" s="16" t="str">
        <f>IF(COUNTA($A74:$G74)=0,"",IF(OR($C74="",SUMPRODUCT(--(Parts!$A$2:$A$201=$C74))=0,AND($E74&lt;&gt;"",SUMPRODUCT(--(Vans!$A$2:$A$51=$E74))=0),AND($F74&lt;&gt;"",SUMPRODUCT(--(Vans!$A$2:$A$51=$F74))=0)),"Check ID",IF(OR(NOT(AND(ISNUMBER(A74),N(A74)&gt;=18264,N(A74)&lt;=73050)),AND($B74&lt;&gt;"Used",$B74&lt;&gt;"Restock",$B74&lt;&gt;"Transfer"),NOT(AND(ISNUMBER(D74),N(D74)&gt;=1,N(D74)&lt;=10000,INT(N(D74))=N(D74))),AND($B74="Used",OR($E74="",$F74&lt;&gt;"")),AND($B74="Restock",OR($F74="",$E74&lt;&gt;"")),AND($B74="Transfer",OR($E74="",$F74="",$E74=$F74))),"Check inputs",IF(OR(AND($E74&lt;&gt;"",SUMPRODUCT(('Van Stock'!$A$2:$A$501=$E74)*('Van Stock'!$B$2:$B$501=$C74))&lt;&gt;1),AND($F74&lt;&gt;"",SUMPRODUCT(('Van Stock'!$A$2:$A$501=$F74)*('Van Stock'!$B$2:$B$501=$C74))&lt;&gt;1)),"No stock line","OK"))))</f>
        <v/>
      </c>
    </row>
    <row r="75" spans="1:8" x14ac:dyDescent="0.25">
      <c r="A75" s="20"/>
      <c r="B75" s="12"/>
      <c r="C75" s="12"/>
      <c r="D75" s="19"/>
      <c r="E75" s="12"/>
      <c r="F75" s="12"/>
      <c r="G75" s="12"/>
      <c r="H75" s="16" t="str">
        <f>IF(COUNTA($A75:$G75)=0,"",IF(OR($C75="",SUMPRODUCT(--(Parts!$A$2:$A$201=$C75))=0,AND($E75&lt;&gt;"",SUMPRODUCT(--(Vans!$A$2:$A$51=$E75))=0),AND($F75&lt;&gt;"",SUMPRODUCT(--(Vans!$A$2:$A$51=$F75))=0)),"Check ID",IF(OR(NOT(AND(ISNUMBER(A75),N(A75)&gt;=18264,N(A75)&lt;=73050)),AND($B75&lt;&gt;"Used",$B75&lt;&gt;"Restock",$B75&lt;&gt;"Transfer"),NOT(AND(ISNUMBER(D75),N(D75)&gt;=1,N(D75)&lt;=10000,INT(N(D75))=N(D75))),AND($B75="Used",OR($E75="",$F75&lt;&gt;"")),AND($B75="Restock",OR($F75="",$E75&lt;&gt;"")),AND($B75="Transfer",OR($E75="",$F75="",$E75=$F75))),"Check inputs",IF(OR(AND($E75&lt;&gt;"",SUMPRODUCT(('Van Stock'!$A$2:$A$501=$E75)*('Van Stock'!$B$2:$B$501=$C75))&lt;&gt;1),AND($F75&lt;&gt;"",SUMPRODUCT(('Van Stock'!$A$2:$A$501=$F75)*('Van Stock'!$B$2:$B$501=$C75))&lt;&gt;1)),"No stock line","OK"))))</f>
        <v/>
      </c>
    </row>
    <row r="76" spans="1:8" x14ac:dyDescent="0.25">
      <c r="A76" s="20"/>
      <c r="B76" s="12"/>
      <c r="C76" s="12"/>
      <c r="D76" s="19"/>
      <c r="E76" s="12"/>
      <c r="F76" s="12"/>
      <c r="G76" s="12"/>
      <c r="H76" s="16" t="str">
        <f>IF(COUNTA($A76:$G76)=0,"",IF(OR($C76="",SUMPRODUCT(--(Parts!$A$2:$A$201=$C76))=0,AND($E76&lt;&gt;"",SUMPRODUCT(--(Vans!$A$2:$A$51=$E76))=0),AND($F76&lt;&gt;"",SUMPRODUCT(--(Vans!$A$2:$A$51=$F76))=0)),"Check ID",IF(OR(NOT(AND(ISNUMBER(A76),N(A76)&gt;=18264,N(A76)&lt;=73050)),AND($B76&lt;&gt;"Used",$B76&lt;&gt;"Restock",$B76&lt;&gt;"Transfer"),NOT(AND(ISNUMBER(D76),N(D76)&gt;=1,N(D76)&lt;=10000,INT(N(D76))=N(D76))),AND($B76="Used",OR($E76="",$F76&lt;&gt;"")),AND($B76="Restock",OR($F76="",$E76&lt;&gt;"")),AND($B76="Transfer",OR($E76="",$F76="",$E76=$F76))),"Check inputs",IF(OR(AND($E76&lt;&gt;"",SUMPRODUCT(('Van Stock'!$A$2:$A$501=$E76)*('Van Stock'!$B$2:$B$501=$C76))&lt;&gt;1),AND($F76&lt;&gt;"",SUMPRODUCT(('Van Stock'!$A$2:$A$501=$F76)*('Van Stock'!$B$2:$B$501=$C76))&lt;&gt;1)),"No stock line","OK"))))</f>
        <v/>
      </c>
    </row>
    <row r="77" spans="1:8" x14ac:dyDescent="0.25">
      <c r="A77" s="20"/>
      <c r="B77" s="12"/>
      <c r="C77" s="12"/>
      <c r="D77" s="19"/>
      <c r="E77" s="12"/>
      <c r="F77" s="12"/>
      <c r="G77" s="12"/>
      <c r="H77" s="16" t="str">
        <f>IF(COUNTA($A77:$G77)=0,"",IF(OR($C77="",SUMPRODUCT(--(Parts!$A$2:$A$201=$C77))=0,AND($E77&lt;&gt;"",SUMPRODUCT(--(Vans!$A$2:$A$51=$E77))=0),AND($F77&lt;&gt;"",SUMPRODUCT(--(Vans!$A$2:$A$51=$F77))=0)),"Check ID",IF(OR(NOT(AND(ISNUMBER(A77),N(A77)&gt;=18264,N(A77)&lt;=73050)),AND($B77&lt;&gt;"Used",$B77&lt;&gt;"Restock",$B77&lt;&gt;"Transfer"),NOT(AND(ISNUMBER(D77),N(D77)&gt;=1,N(D77)&lt;=10000,INT(N(D77))=N(D77))),AND($B77="Used",OR($E77="",$F77&lt;&gt;"")),AND($B77="Restock",OR($F77="",$E77&lt;&gt;"")),AND($B77="Transfer",OR($E77="",$F77="",$E77=$F77))),"Check inputs",IF(OR(AND($E77&lt;&gt;"",SUMPRODUCT(('Van Stock'!$A$2:$A$501=$E77)*('Van Stock'!$B$2:$B$501=$C77))&lt;&gt;1),AND($F77&lt;&gt;"",SUMPRODUCT(('Van Stock'!$A$2:$A$501=$F77)*('Van Stock'!$B$2:$B$501=$C77))&lt;&gt;1)),"No stock line","OK"))))</f>
        <v/>
      </c>
    </row>
    <row r="78" spans="1:8" x14ac:dyDescent="0.25">
      <c r="A78" s="20"/>
      <c r="B78" s="12"/>
      <c r="C78" s="12"/>
      <c r="D78" s="19"/>
      <c r="E78" s="12"/>
      <c r="F78" s="12"/>
      <c r="G78" s="12"/>
      <c r="H78" s="16" t="str">
        <f>IF(COUNTA($A78:$G78)=0,"",IF(OR($C78="",SUMPRODUCT(--(Parts!$A$2:$A$201=$C78))=0,AND($E78&lt;&gt;"",SUMPRODUCT(--(Vans!$A$2:$A$51=$E78))=0),AND($F78&lt;&gt;"",SUMPRODUCT(--(Vans!$A$2:$A$51=$F78))=0)),"Check ID",IF(OR(NOT(AND(ISNUMBER(A78),N(A78)&gt;=18264,N(A78)&lt;=73050)),AND($B78&lt;&gt;"Used",$B78&lt;&gt;"Restock",$B78&lt;&gt;"Transfer"),NOT(AND(ISNUMBER(D78),N(D78)&gt;=1,N(D78)&lt;=10000,INT(N(D78))=N(D78))),AND($B78="Used",OR($E78="",$F78&lt;&gt;"")),AND($B78="Restock",OR($F78="",$E78&lt;&gt;"")),AND($B78="Transfer",OR($E78="",$F78="",$E78=$F78))),"Check inputs",IF(OR(AND($E78&lt;&gt;"",SUMPRODUCT(('Van Stock'!$A$2:$A$501=$E78)*('Van Stock'!$B$2:$B$501=$C78))&lt;&gt;1),AND($F78&lt;&gt;"",SUMPRODUCT(('Van Stock'!$A$2:$A$501=$F78)*('Van Stock'!$B$2:$B$501=$C78))&lt;&gt;1)),"No stock line","OK"))))</f>
        <v/>
      </c>
    </row>
    <row r="79" spans="1:8" x14ac:dyDescent="0.25">
      <c r="A79" s="20"/>
      <c r="B79" s="12"/>
      <c r="C79" s="12"/>
      <c r="D79" s="19"/>
      <c r="E79" s="12"/>
      <c r="F79" s="12"/>
      <c r="G79" s="12"/>
      <c r="H79" s="16" t="str">
        <f>IF(COUNTA($A79:$G79)=0,"",IF(OR($C79="",SUMPRODUCT(--(Parts!$A$2:$A$201=$C79))=0,AND($E79&lt;&gt;"",SUMPRODUCT(--(Vans!$A$2:$A$51=$E79))=0),AND($F79&lt;&gt;"",SUMPRODUCT(--(Vans!$A$2:$A$51=$F79))=0)),"Check ID",IF(OR(NOT(AND(ISNUMBER(A79),N(A79)&gt;=18264,N(A79)&lt;=73050)),AND($B79&lt;&gt;"Used",$B79&lt;&gt;"Restock",$B79&lt;&gt;"Transfer"),NOT(AND(ISNUMBER(D79),N(D79)&gt;=1,N(D79)&lt;=10000,INT(N(D79))=N(D79))),AND($B79="Used",OR($E79="",$F79&lt;&gt;"")),AND($B79="Restock",OR($F79="",$E79&lt;&gt;"")),AND($B79="Transfer",OR($E79="",$F79="",$E79=$F79))),"Check inputs",IF(OR(AND($E79&lt;&gt;"",SUMPRODUCT(('Van Stock'!$A$2:$A$501=$E79)*('Van Stock'!$B$2:$B$501=$C79))&lt;&gt;1),AND($F79&lt;&gt;"",SUMPRODUCT(('Van Stock'!$A$2:$A$501=$F79)*('Van Stock'!$B$2:$B$501=$C79))&lt;&gt;1)),"No stock line","OK"))))</f>
        <v/>
      </c>
    </row>
    <row r="80" spans="1:8" x14ac:dyDescent="0.25">
      <c r="A80" s="20"/>
      <c r="B80" s="12"/>
      <c r="C80" s="12"/>
      <c r="D80" s="19"/>
      <c r="E80" s="12"/>
      <c r="F80" s="12"/>
      <c r="G80" s="12"/>
      <c r="H80" s="16" t="str">
        <f>IF(COUNTA($A80:$G80)=0,"",IF(OR($C80="",SUMPRODUCT(--(Parts!$A$2:$A$201=$C80))=0,AND($E80&lt;&gt;"",SUMPRODUCT(--(Vans!$A$2:$A$51=$E80))=0),AND($F80&lt;&gt;"",SUMPRODUCT(--(Vans!$A$2:$A$51=$F80))=0)),"Check ID",IF(OR(NOT(AND(ISNUMBER(A80),N(A80)&gt;=18264,N(A80)&lt;=73050)),AND($B80&lt;&gt;"Used",$B80&lt;&gt;"Restock",$B80&lt;&gt;"Transfer"),NOT(AND(ISNUMBER(D80),N(D80)&gt;=1,N(D80)&lt;=10000,INT(N(D80))=N(D80))),AND($B80="Used",OR($E80="",$F80&lt;&gt;"")),AND($B80="Restock",OR($F80="",$E80&lt;&gt;"")),AND($B80="Transfer",OR($E80="",$F80="",$E80=$F80))),"Check inputs",IF(OR(AND($E80&lt;&gt;"",SUMPRODUCT(('Van Stock'!$A$2:$A$501=$E80)*('Van Stock'!$B$2:$B$501=$C80))&lt;&gt;1),AND($F80&lt;&gt;"",SUMPRODUCT(('Van Stock'!$A$2:$A$501=$F80)*('Van Stock'!$B$2:$B$501=$C80))&lt;&gt;1)),"No stock line","OK"))))</f>
        <v/>
      </c>
    </row>
    <row r="81" spans="1:8" x14ac:dyDescent="0.25">
      <c r="A81" s="20"/>
      <c r="B81" s="12"/>
      <c r="C81" s="12"/>
      <c r="D81" s="19"/>
      <c r="E81" s="12"/>
      <c r="F81" s="12"/>
      <c r="G81" s="12"/>
      <c r="H81" s="16" t="str">
        <f>IF(COUNTA($A81:$G81)=0,"",IF(OR($C81="",SUMPRODUCT(--(Parts!$A$2:$A$201=$C81))=0,AND($E81&lt;&gt;"",SUMPRODUCT(--(Vans!$A$2:$A$51=$E81))=0),AND($F81&lt;&gt;"",SUMPRODUCT(--(Vans!$A$2:$A$51=$F81))=0)),"Check ID",IF(OR(NOT(AND(ISNUMBER(A81),N(A81)&gt;=18264,N(A81)&lt;=73050)),AND($B81&lt;&gt;"Used",$B81&lt;&gt;"Restock",$B81&lt;&gt;"Transfer"),NOT(AND(ISNUMBER(D81),N(D81)&gt;=1,N(D81)&lt;=10000,INT(N(D81))=N(D81))),AND($B81="Used",OR($E81="",$F81&lt;&gt;"")),AND($B81="Restock",OR($F81="",$E81&lt;&gt;"")),AND($B81="Transfer",OR($E81="",$F81="",$E81=$F81))),"Check inputs",IF(OR(AND($E81&lt;&gt;"",SUMPRODUCT(('Van Stock'!$A$2:$A$501=$E81)*('Van Stock'!$B$2:$B$501=$C81))&lt;&gt;1),AND($F81&lt;&gt;"",SUMPRODUCT(('Van Stock'!$A$2:$A$501=$F81)*('Van Stock'!$B$2:$B$501=$C81))&lt;&gt;1)),"No stock line","OK"))))</f>
        <v/>
      </c>
    </row>
    <row r="82" spans="1:8" x14ac:dyDescent="0.25">
      <c r="A82" s="20"/>
      <c r="B82" s="12"/>
      <c r="C82" s="12"/>
      <c r="D82" s="19"/>
      <c r="E82" s="12"/>
      <c r="F82" s="12"/>
      <c r="G82" s="12"/>
      <c r="H82" s="16" t="str">
        <f>IF(COUNTA($A82:$G82)=0,"",IF(OR($C82="",SUMPRODUCT(--(Parts!$A$2:$A$201=$C82))=0,AND($E82&lt;&gt;"",SUMPRODUCT(--(Vans!$A$2:$A$51=$E82))=0),AND($F82&lt;&gt;"",SUMPRODUCT(--(Vans!$A$2:$A$51=$F82))=0)),"Check ID",IF(OR(NOT(AND(ISNUMBER(A82),N(A82)&gt;=18264,N(A82)&lt;=73050)),AND($B82&lt;&gt;"Used",$B82&lt;&gt;"Restock",$B82&lt;&gt;"Transfer"),NOT(AND(ISNUMBER(D82),N(D82)&gt;=1,N(D82)&lt;=10000,INT(N(D82))=N(D82))),AND($B82="Used",OR($E82="",$F82&lt;&gt;"")),AND($B82="Restock",OR($F82="",$E82&lt;&gt;"")),AND($B82="Transfer",OR($E82="",$F82="",$E82=$F82))),"Check inputs",IF(OR(AND($E82&lt;&gt;"",SUMPRODUCT(('Van Stock'!$A$2:$A$501=$E82)*('Van Stock'!$B$2:$B$501=$C82))&lt;&gt;1),AND($F82&lt;&gt;"",SUMPRODUCT(('Van Stock'!$A$2:$A$501=$F82)*('Van Stock'!$B$2:$B$501=$C82))&lt;&gt;1)),"No stock line","OK"))))</f>
        <v/>
      </c>
    </row>
    <row r="83" spans="1:8" x14ac:dyDescent="0.25">
      <c r="A83" s="20"/>
      <c r="B83" s="12"/>
      <c r="C83" s="12"/>
      <c r="D83" s="19"/>
      <c r="E83" s="12"/>
      <c r="F83" s="12"/>
      <c r="G83" s="12"/>
      <c r="H83" s="16" t="str">
        <f>IF(COUNTA($A83:$G83)=0,"",IF(OR($C83="",SUMPRODUCT(--(Parts!$A$2:$A$201=$C83))=0,AND($E83&lt;&gt;"",SUMPRODUCT(--(Vans!$A$2:$A$51=$E83))=0),AND($F83&lt;&gt;"",SUMPRODUCT(--(Vans!$A$2:$A$51=$F83))=0)),"Check ID",IF(OR(NOT(AND(ISNUMBER(A83),N(A83)&gt;=18264,N(A83)&lt;=73050)),AND($B83&lt;&gt;"Used",$B83&lt;&gt;"Restock",$B83&lt;&gt;"Transfer"),NOT(AND(ISNUMBER(D83),N(D83)&gt;=1,N(D83)&lt;=10000,INT(N(D83))=N(D83))),AND($B83="Used",OR($E83="",$F83&lt;&gt;"")),AND($B83="Restock",OR($F83="",$E83&lt;&gt;"")),AND($B83="Transfer",OR($E83="",$F83="",$E83=$F83))),"Check inputs",IF(OR(AND($E83&lt;&gt;"",SUMPRODUCT(('Van Stock'!$A$2:$A$501=$E83)*('Van Stock'!$B$2:$B$501=$C83))&lt;&gt;1),AND($F83&lt;&gt;"",SUMPRODUCT(('Van Stock'!$A$2:$A$501=$F83)*('Van Stock'!$B$2:$B$501=$C83))&lt;&gt;1)),"No stock line","OK"))))</f>
        <v/>
      </c>
    </row>
    <row r="84" spans="1:8" x14ac:dyDescent="0.25">
      <c r="A84" s="20"/>
      <c r="B84" s="12"/>
      <c r="C84" s="12"/>
      <c r="D84" s="19"/>
      <c r="E84" s="12"/>
      <c r="F84" s="12"/>
      <c r="G84" s="12"/>
      <c r="H84" s="16" t="str">
        <f>IF(COUNTA($A84:$G84)=0,"",IF(OR($C84="",SUMPRODUCT(--(Parts!$A$2:$A$201=$C84))=0,AND($E84&lt;&gt;"",SUMPRODUCT(--(Vans!$A$2:$A$51=$E84))=0),AND($F84&lt;&gt;"",SUMPRODUCT(--(Vans!$A$2:$A$51=$F84))=0)),"Check ID",IF(OR(NOT(AND(ISNUMBER(A84),N(A84)&gt;=18264,N(A84)&lt;=73050)),AND($B84&lt;&gt;"Used",$B84&lt;&gt;"Restock",$B84&lt;&gt;"Transfer"),NOT(AND(ISNUMBER(D84),N(D84)&gt;=1,N(D84)&lt;=10000,INT(N(D84))=N(D84))),AND($B84="Used",OR($E84="",$F84&lt;&gt;"")),AND($B84="Restock",OR($F84="",$E84&lt;&gt;"")),AND($B84="Transfer",OR($E84="",$F84="",$E84=$F84))),"Check inputs",IF(OR(AND($E84&lt;&gt;"",SUMPRODUCT(('Van Stock'!$A$2:$A$501=$E84)*('Van Stock'!$B$2:$B$501=$C84))&lt;&gt;1),AND($F84&lt;&gt;"",SUMPRODUCT(('Van Stock'!$A$2:$A$501=$F84)*('Van Stock'!$B$2:$B$501=$C84))&lt;&gt;1)),"No stock line","OK"))))</f>
        <v/>
      </c>
    </row>
    <row r="85" spans="1:8" x14ac:dyDescent="0.25">
      <c r="A85" s="20"/>
      <c r="B85" s="12"/>
      <c r="C85" s="12"/>
      <c r="D85" s="19"/>
      <c r="E85" s="12"/>
      <c r="F85" s="12"/>
      <c r="G85" s="12"/>
      <c r="H85" s="16" t="str">
        <f>IF(COUNTA($A85:$G85)=0,"",IF(OR($C85="",SUMPRODUCT(--(Parts!$A$2:$A$201=$C85))=0,AND($E85&lt;&gt;"",SUMPRODUCT(--(Vans!$A$2:$A$51=$E85))=0),AND($F85&lt;&gt;"",SUMPRODUCT(--(Vans!$A$2:$A$51=$F85))=0)),"Check ID",IF(OR(NOT(AND(ISNUMBER(A85),N(A85)&gt;=18264,N(A85)&lt;=73050)),AND($B85&lt;&gt;"Used",$B85&lt;&gt;"Restock",$B85&lt;&gt;"Transfer"),NOT(AND(ISNUMBER(D85),N(D85)&gt;=1,N(D85)&lt;=10000,INT(N(D85))=N(D85))),AND($B85="Used",OR($E85="",$F85&lt;&gt;"")),AND($B85="Restock",OR($F85="",$E85&lt;&gt;"")),AND($B85="Transfer",OR($E85="",$F85="",$E85=$F85))),"Check inputs",IF(OR(AND($E85&lt;&gt;"",SUMPRODUCT(('Van Stock'!$A$2:$A$501=$E85)*('Van Stock'!$B$2:$B$501=$C85))&lt;&gt;1),AND($F85&lt;&gt;"",SUMPRODUCT(('Van Stock'!$A$2:$A$501=$F85)*('Van Stock'!$B$2:$B$501=$C85))&lt;&gt;1)),"No stock line","OK"))))</f>
        <v/>
      </c>
    </row>
    <row r="86" spans="1:8" x14ac:dyDescent="0.25">
      <c r="A86" s="20"/>
      <c r="B86" s="12"/>
      <c r="C86" s="12"/>
      <c r="D86" s="19"/>
      <c r="E86" s="12"/>
      <c r="F86" s="12"/>
      <c r="G86" s="12"/>
      <c r="H86" s="16" t="str">
        <f>IF(COUNTA($A86:$G86)=0,"",IF(OR($C86="",SUMPRODUCT(--(Parts!$A$2:$A$201=$C86))=0,AND($E86&lt;&gt;"",SUMPRODUCT(--(Vans!$A$2:$A$51=$E86))=0),AND($F86&lt;&gt;"",SUMPRODUCT(--(Vans!$A$2:$A$51=$F86))=0)),"Check ID",IF(OR(NOT(AND(ISNUMBER(A86),N(A86)&gt;=18264,N(A86)&lt;=73050)),AND($B86&lt;&gt;"Used",$B86&lt;&gt;"Restock",$B86&lt;&gt;"Transfer"),NOT(AND(ISNUMBER(D86),N(D86)&gt;=1,N(D86)&lt;=10000,INT(N(D86))=N(D86))),AND($B86="Used",OR($E86="",$F86&lt;&gt;"")),AND($B86="Restock",OR($F86="",$E86&lt;&gt;"")),AND($B86="Transfer",OR($E86="",$F86="",$E86=$F86))),"Check inputs",IF(OR(AND($E86&lt;&gt;"",SUMPRODUCT(('Van Stock'!$A$2:$A$501=$E86)*('Van Stock'!$B$2:$B$501=$C86))&lt;&gt;1),AND($F86&lt;&gt;"",SUMPRODUCT(('Van Stock'!$A$2:$A$501=$F86)*('Van Stock'!$B$2:$B$501=$C86))&lt;&gt;1)),"No stock line","OK"))))</f>
        <v/>
      </c>
    </row>
    <row r="87" spans="1:8" x14ac:dyDescent="0.25">
      <c r="A87" s="20"/>
      <c r="B87" s="12"/>
      <c r="C87" s="12"/>
      <c r="D87" s="19"/>
      <c r="E87" s="12"/>
      <c r="F87" s="12"/>
      <c r="G87" s="12"/>
      <c r="H87" s="16" t="str">
        <f>IF(COUNTA($A87:$G87)=0,"",IF(OR($C87="",SUMPRODUCT(--(Parts!$A$2:$A$201=$C87))=0,AND($E87&lt;&gt;"",SUMPRODUCT(--(Vans!$A$2:$A$51=$E87))=0),AND($F87&lt;&gt;"",SUMPRODUCT(--(Vans!$A$2:$A$51=$F87))=0)),"Check ID",IF(OR(NOT(AND(ISNUMBER(A87),N(A87)&gt;=18264,N(A87)&lt;=73050)),AND($B87&lt;&gt;"Used",$B87&lt;&gt;"Restock",$B87&lt;&gt;"Transfer"),NOT(AND(ISNUMBER(D87),N(D87)&gt;=1,N(D87)&lt;=10000,INT(N(D87))=N(D87))),AND($B87="Used",OR($E87="",$F87&lt;&gt;"")),AND($B87="Restock",OR($F87="",$E87&lt;&gt;"")),AND($B87="Transfer",OR($E87="",$F87="",$E87=$F87))),"Check inputs",IF(OR(AND($E87&lt;&gt;"",SUMPRODUCT(('Van Stock'!$A$2:$A$501=$E87)*('Van Stock'!$B$2:$B$501=$C87))&lt;&gt;1),AND($F87&lt;&gt;"",SUMPRODUCT(('Van Stock'!$A$2:$A$501=$F87)*('Van Stock'!$B$2:$B$501=$C87))&lt;&gt;1)),"No stock line","OK"))))</f>
        <v/>
      </c>
    </row>
    <row r="88" spans="1:8" x14ac:dyDescent="0.25">
      <c r="A88" s="20"/>
      <c r="B88" s="12"/>
      <c r="C88" s="12"/>
      <c r="D88" s="19"/>
      <c r="E88" s="12"/>
      <c r="F88" s="12"/>
      <c r="G88" s="12"/>
      <c r="H88" s="16" t="str">
        <f>IF(COUNTA($A88:$G88)=0,"",IF(OR($C88="",SUMPRODUCT(--(Parts!$A$2:$A$201=$C88))=0,AND($E88&lt;&gt;"",SUMPRODUCT(--(Vans!$A$2:$A$51=$E88))=0),AND($F88&lt;&gt;"",SUMPRODUCT(--(Vans!$A$2:$A$51=$F88))=0)),"Check ID",IF(OR(NOT(AND(ISNUMBER(A88),N(A88)&gt;=18264,N(A88)&lt;=73050)),AND($B88&lt;&gt;"Used",$B88&lt;&gt;"Restock",$B88&lt;&gt;"Transfer"),NOT(AND(ISNUMBER(D88),N(D88)&gt;=1,N(D88)&lt;=10000,INT(N(D88))=N(D88))),AND($B88="Used",OR($E88="",$F88&lt;&gt;"")),AND($B88="Restock",OR($F88="",$E88&lt;&gt;"")),AND($B88="Transfer",OR($E88="",$F88="",$E88=$F88))),"Check inputs",IF(OR(AND($E88&lt;&gt;"",SUMPRODUCT(('Van Stock'!$A$2:$A$501=$E88)*('Van Stock'!$B$2:$B$501=$C88))&lt;&gt;1),AND($F88&lt;&gt;"",SUMPRODUCT(('Van Stock'!$A$2:$A$501=$F88)*('Van Stock'!$B$2:$B$501=$C88))&lt;&gt;1)),"No stock line","OK"))))</f>
        <v/>
      </c>
    </row>
    <row r="89" spans="1:8" x14ac:dyDescent="0.25">
      <c r="A89" s="20"/>
      <c r="B89" s="12"/>
      <c r="C89" s="12"/>
      <c r="D89" s="19"/>
      <c r="E89" s="12"/>
      <c r="F89" s="12"/>
      <c r="G89" s="12"/>
      <c r="H89" s="16" t="str">
        <f>IF(COUNTA($A89:$G89)=0,"",IF(OR($C89="",SUMPRODUCT(--(Parts!$A$2:$A$201=$C89))=0,AND($E89&lt;&gt;"",SUMPRODUCT(--(Vans!$A$2:$A$51=$E89))=0),AND($F89&lt;&gt;"",SUMPRODUCT(--(Vans!$A$2:$A$51=$F89))=0)),"Check ID",IF(OR(NOT(AND(ISNUMBER(A89),N(A89)&gt;=18264,N(A89)&lt;=73050)),AND($B89&lt;&gt;"Used",$B89&lt;&gt;"Restock",$B89&lt;&gt;"Transfer"),NOT(AND(ISNUMBER(D89),N(D89)&gt;=1,N(D89)&lt;=10000,INT(N(D89))=N(D89))),AND($B89="Used",OR($E89="",$F89&lt;&gt;"")),AND($B89="Restock",OR($F89="",$E89&lt;&gt;"")),AND($B89="Transfer",OR($E89="",$F89="",$E89=$F89))),"Check inputs",IF(OR(AND($E89&lt;&gt;"",SUMPRODUCT(('Van Stock'!$A$2:$A$501=$E89)*('Van Stock'!$B$2:$B$501=$C89))&lt;&gt;1),AND($F89&lt;&gt;"",SUMPRODUCT(('Van Stock'!$A$2:$A$501=$F89)*('Van Stock'!$B$2:$B$501=$C89))&lt;&gt;1)),"No stock line","OK"))))</f>
        <v/>
      </c>
    </row>
    <row r="90" spans="1:8" x14ac:dyDescent="0.25">
      <c r="A90" s="20"/>
      <c r="B90" s="12"/>
      <c r="C90" s="12"/>
      <c r="D90" s="19"/>
      <c r="E90" s="12"/>
      <c r="F90" s="12"/>
      <c r="G90" s="12"/>
      <c r="H90" s="16" t="str">
        <f>IF(COUNTA($A90:$G90)=0,"",IF(OR($C90="",SUMPRODUCT(--(Parts!$A$2:$A$201=$C90))=0,AND($E90&lt;&gt;"",SUMPRODUCT(--(Vans!$A$2:$A$51=$E90))=0),AND($F90&lt;&gt;"",SUMPRODUCT(--(Vans!$A$2:$A$51=$F90))=0)),"Check ID",IF(OR(NOT(AND(ISNUMBER(A90),N(A90)&gt;=18264,N(A90)&lt;=73050)),AND($B90&lt;&gt;"Used",$B90&lt;&gt;"Restock",$B90&lt;&gt;"Transfer"),NOT(AND(ISNUMBER(D90),N(D90)&gt;=1,N(D90)&lt;=10000,INT(N(D90))=N(D90))),AND($B90="Used",OR($E90="",$F90&lt;&gt;"")),AND($B90="Restock",OR($F90="",$E90&lt;&gt;"")),AND($B90="Transfer",OR($E90="",$F90="",$E90=$F90))),"Check inputs",IF(OR(AND($E90&lt;&gt;"",SUMPRODUCT(('Van Stock'!$A$2:$A$501=$E90)*('Van Stock'!$B$2:$B$501=$C90))&lt;&gt;1),AND($F90&lt;&gt;"",SUMPRODUCT(('Van Stock'!$A$2:$A$501=$F90)*('Van Stock'!$B$2:$B$501=$C90))&lt;&gt;1)),"No stock line","OK"))))</f>
        <v/>
      </c>
    </row>
    <row r="91" spans="1:8" x14ac:dyDescent="0.25">
      <c r="A91" s="20"/>
      <c r="B91" s="12"/>
      <c r="C91" s="12"/>
      <c r="D91" s="19"/>
      <c r="E91" s="12"/>
      <c r="F91" s="12"/>
      <c r="G91" s="12"/>
      <c r="H91" s="16" t="str">
        <f>IF(COUNTA($A91:$G91)=0,"",IF(OR($C91="",SUMPRODUCT(--(Parts!$A$2:$A$201=$C91))=0,AND($E91&lt;&gt;"",SUMPRODUCT(--(Vans!$A$2:$A$51=$E91))=0),AND($F91&lt;&gt;"",SUMPRODUCT(--(Vans!$A$2:$A$51=$F91))=0)),"Check ID",IF(OR(NOT(AND(ISNUMBER(A91),N(A91)&gt;=18264,N(A91)&lt;=73050)),AND($B91&lt;&gt;"Used",$B91&lt;&gt;"Restock",$B91&lt;&gt;"Transfer"),NOT(AND(ISNUMBER(D91),N(D91)&gt;=1,N(D91)&lt;=10000,INT(N(D91))=N(D91))),AND($B91="Used",OR($E91="",$F91&lt;&gt;"")),AND($B91="Restock",OR($F91="",$E91&lt;&gt;"")),AND($B91="Transfer",OR($E91="",$F91="",$E91=$F91))),"Check inputs",IF(OR(AND($E91&lt;&gt;"",SUMPRODUCT(('Van Stock'!$A$2:$A$501=$E91)*('Van Stock'!$B$2:$B$501=$C91))&lt;&gt;1),AND($F91&lt;&gt;"",SUMPRODUCT(('Van Stock'!$A$2:$A$501=$F91)*('Van Stock'!$B$2:$B$501=$C91))&lt;&gt;1)),"No stock line","OK"))))</f>
        <v/>
      </c>
    </row>
    <row r="92" spans="1:8" x14ac:dyDescent="0.25">
      <c r="A92" s="20"/>
      <c r="B92" s="12"/>
      <c r="C92" s="12"/>
      <c r="D92" s="19"/>
      <c r="E92" s="12"/>
      <c r="F92" s="12"/>
      <c r="G92" s="12"/>
      <c r="H92" s="16" t="str">
        <f>IF(COUNTA($A92:$G92)=0,"",IF(OR($C92="",SUMPRODUCT(--(Parts!$A$2:$A$201=$C92))=0,AND($E92&lt;&gt;"",SUMPRODUCT(--(Vans!$A$2:$A$51=$E92))=0),AND($F92&lt;&gt;"",SUMPRODUCT(--(Vans!$A$2:$A$51=$F92))=0)),"Check ID",IF(OR(NOT(AND(ISNUMBER(A92),N(A92)&gt;=18264,N(A92)&lt;=73050)),AND($B92&lt;&gt;"Used",$B92&lt;&gt;"Restock",$B92&lt;&gt;"Transfer"),NOT(AND(ISNUMBER(D92),N(D92)&gt;=1,N(D92)&lt;=10000,INT(N(D92))=N(D92))),AND($B92="Used",OR($E92="",$F92&lt;&gt;"")),AND($B92="Restock",OR($F92="",$E92&lt;&gt;"")),AND($B92="Transfer",OR($E92="",$F92="",$E92=$F92))),"Check inputs",IF(OR(AND($E92&lt;&gt;"",SUMPRODUCT(('Van Stock'!$A$2:$A$501=$E92)*('Van Stock'!$B$2:$B$501=$C92))&lt;&gt;1),AND($F92&lt;&gt;"",SUMPRODUCT(('Van Stock'!$A$2:$A$501=$F92)*('Van Stock'!$B$2:$B$501=$C92))&lt;&gt;1)),"No stock line","OK"))))</f>
        <v/>
      </c>
    </row>
    <row r="93" spans="1:8" x14ac:dyDescent="0.25">
      <c r="A93" s="20"/>
      <c r="B93" s="12"/>
      <c r="C93" s="12"/>
      <c r="D93" s="19"/>
      <c r="E93" s="12"/>
      <c r="F93" s="12"/>
      <c r="G93" s="12"/>
      <c r="H93" s="16" t="str">
        <f>IF(COUNTA($A93:$G93)=0,"",IF(OR($C93="",SUMPRODUCT(--(Parts!$A$2:$A$201=$C93))=0,AND($E93&lt;&gt;"",SUMPRODUCT(--(Vans!$A$2:$A$51=$E93))=0),AND($F93&lt;&gt;"",SUMPRODUCT(--(Vans!$A$2:$A$51=$F93))=0)),"Check ID",IF(OR(NOT(AND(ISNUMBER(A93),N(A93)&gt;=18264,N(A93)&lt;=73050)),AND($B93&lt;&gt;"Used",$B93&lt;&gt;"Restock",$B93&lt;&gt;"Transfer"),NOT(AND(ISNUMBER(D93),N(D93)&gt;=1,N(D93)&lt;=10000,INT(N(D93))=N(D93))),AND($B93="Used",OR($E93="",$F93&lt;&gt;"")),AND($B93="Restock",OR($F93="",$E93&lt;&gt;"")),AND($B93="Transfer",OR($E93="",$F93="",$E93=$F93))),"Check inputs",IF(OR(AND($E93&lt;&gt;"",SUMPRODUCT(('Van Stock'!$A$2:$A$501=$E93)*('Van Stock'!$B$2:$B$501=$C93))&lt;&gt;1),AND($F93&lt;&gt;"",SUMPRODUCT(('Van Stock'!$A$2:$A$501=$F93)*('Van Stock'!$B$2:$B$501=$C93))&lt;&gt;1)),"No stock line","OK"))))</f>
        <v/>
      </c>
    </row>
    <row r="94" spans="1:8" x14ac:dyDescent="0.25">
      <c r="A94" s="20"/>
      <c r="B94" s="12"/>
      <c r="C94" s="12"/>
      <c r="D94" s="19"/>
      <c r="E94" s="12"/>
      <c r="F94" s="12"/>
      <c r="G94" s="12"/>
      <c r="H94" s="16" t="str">
        <f>IF(COUNTA($A94:$G94)=0,"",IF(OR($C94="",SUMPRODUCT(--(Parts!$A$2:$A$201=$C94))=0,AND($E94&lt;&gt;"",SUMPRODUCT(--(Vans!$A$2:$A$51=$E94))=0),AND($F94&lt;&gt;"",SUMPRODUCT(--(Vans!$A$2:$A$51=$F94))=0)),"Check ID",IF(OR(NOT(AND(ISNUMBER(A94),N(A94)&gt;=18264,N(A94)&lt;=73050)),AND($B94&lt;&gt;"Used",$B94&lt;&gt;"Restock",$B94&lt;&gt;"Transfer"),NOT(AND(ISNUMBER(D94),N(D94)&gt;=1,N(D94)&lt;=10000,INT(N(D94))=N(D94))),AND($B94="Used",OR($E94="",$F94&lt;&gt;"")),AND($B94="Restock",OR($F94="",$E94&lt;&gt;"")),AND($B94="Transfer",OR($E94="",$F94="",$E94=$F94))),"Check inputs",IF(OR(AND($E94&lt;&gt;"",SUMPRODUCT(('Van Stock'!$A$2:$A$501=$E94)*('Van Stock'!$B$2:$B$501=$C94))&lt;&gt;1),AND($F94&lt;&gt;"",SUMPRODUCT(('Van Stock'!$A$2:$A$501=$F94)*('Van Stock'!$B$2:$B$501=$C94))&lt;&gt;1)),"No stock line","OK"))))</f>
        <v/>
      </c>
    </row>
    <row r="95" spans="1:8" x14ac:dyDescent="0.25">
      <c r="A95" s="20"/>
      <c r="B95" s="12"/>
      <c r="C95" s="12"/>
      <c r="D95" s="19"/>
      <c r="E95" s="12"/>
      <c r="F95" s="12"/>
      <c r="G95" s="12"/>
      <c r="H95" s="16" t="str">
        <f>IF(COUNTA($A95:$G95)=0,"",IF(OR($C95="",SUMPRODUCT(--(Parts!$A$2:$A$201=$C95))=0,AND($E95&lt;&gt;"",SUMPRODUCT(--(Vans!$A$2:$A$51=$E95))=0),AND($F95&lt;&gt;"",SUMPRODUCT(--(Vans!$A$2:$A$51=$F95))=0)),"Check ID",IF(OR(NOT(AND(ISNUMBER(A95),N(A95)&gt;=18264,N(A95)&lt;=73050)),AND($B95&lt;&gt;"Used",$B95&lt;&gt;"Restock",$B95&lt;&gt;"Transfer"),NOT(AND(ISNUMBER(D95),N(D95)&gt;=1,N(D95)&lt;=10000,INT(N(D95))=N(D95))),AND($B95="Used",OR($E95="",$F95&lt;&gt;"")),AND($B95="Restock",OR($F95="",$E95&lt;&gt;"")),AND($B95="Transfer",OR($E95="",$F95="",$E95=$F95))),"Check inputs",IF(OR(AND($E95&lt;&gt;"",SUMPRODUCT(('Van Stock'!$A$2:$A$501=$E95)*('Van Stock'!$B$2:$B$501=$C95))&lt;&gt;1),AND($F95&lt;&gt;"",SUMPRODUCT(('Van Stock'!$A$2:$A$501=$F95)*('Van Stock'!$B$2:$B$501=$C95))&lt;&gt;1)),"No stock line","OK"))))</f>
        <v/>
      </c>
    </row>
    <row r="96" spans="1:8" x14ac:dyDescent="0.25">
      <c r="A96" s="20"/>
      <c r="B96" s="12"/>
      <c r="C96" s="12"/>
      <c r="D96" s="19"/>
      <c r="E96" s="12"/>
      <c r="F96" s="12"/>
      <c r="G96" s="12"/>
      <c r="H96" s="16" t="str">
        <f>IF(COUNTA($A96:$G96)=0,"",IF(OR($C96="",SUMPRODUCT(--(Parts!$A$2:$A$201=$C96))=0,AND($E96&lt;&gt;"",SUMPRODUCT(--(Vans!$A$2:$A$51=$E96))=0),AND($F96&lt;&gt;"",SUMPRODUCT(--(Vans!$A$2:$A$51=$F96))=0)),"Check ID",IF(OR(NOT(AND(ISNUMBER(A96),N(A96)&gt;=18264,N(A96)&lt;=73050)),AND($B96&lt;&gt;"Used",$B96&lt;&gt;"Restock",$B96&lt;&gt;"Transfer"),NOT(AND(ISNUMBER(D96),N(D96)&gt;=1,N(D96)&lt;=10000,INT(N(D96))=N(D96))),AND($B96="Used",OR($E96="",$F96&lt;&gt;"")),AND($B96="Restock",OR($F96="",$E96&lt;&gt;"")),AND($B96="Transfer",OR($E96="",$F96="",$E96=$F96))),"Check inputs",IF(OR(AND($E96&lt;&gt;"",SUMPRODUCT(('Van Stock'!$A$2:$A$501=$E96)*('Van Stock'!$B$2:$B$501=$C96))&lt;&gt;1),AND($F96&lt;&gt;"",SUMPRODUCT(('Van Stock'!$A$2:$A$501=$F96)*('Van Stock'!$B$2:$B$501=$C96))&lt;&gt;1)),"No stock line","OK"))))</f>
        <v/>
      </c>
    </row>
    <row r="97" spans="1:8" x14ac:dyDescent="0.25">
      <c r="A97" s="20"/>
      <c r="B97" s="12"/>
      <c r="C97" s="12"/>
      <c r="D97" s="19"/>
      <c r="E97" s="12"/>
      <c r="F97" s="12"/>
      <c r="G97" s="12"/>
      <c r="H97" s="16" t="str">
        <f>IF(COUNTA($A97:$G97)=0,"",IF(OR($C97="",SUMPRODUCT(--(Parts!$A$2:$A$201=$C97))=0,AND($E97&lt;&gt;"",SUMPRODUCT(--(Vans!$A$2:$A$51=$E97))=0),AND($F97&lt;&gt;"",SUMPRODUCT(--(Vans!$A$2:$A$51=$F97))=0)),"Check ID",IF(OR(NOT(AND(ISNUMBER(A97),N(A97)&gt;=18264,N(A97)&lt;=73050)),AND($B97&lt;&gt;"Used",$B97&lt;&gt;"Restock",$B97&lt;&gt;"Transfer"),NOT(AND(ISNUMBER(D97),N(D97)&gt;=1,N(D97)&lt;=10000,INT(N(D97))=N(D97))),AND($B97="Used",OR($E97="",$F97&lt;&gt;"")),AND($B97="Restock",OR($F97="",$E97&lt;&gt;"")),AND($B97="Transfer",OR($E97="",$F97="",$E97=$F97))),"Check inputs",IF(OR(AND($E97&lt;&gt;"",SUMPRODUCT(('Van Stock'!$A$2:$A$501=$E97)*('Van Stock'!$B$2:$B$501=$C97))&lt;&gt;1),AND($F97&lt;&gt;"",SUMPRODUCT(('Van Stock'!$A$2:$A$501=$F97)*('Van Stock'!$B$2:$B$501=$C97))&lt;&gt;1)),"No stock line","OK"))))</f>
        <v/>
      </c>
    </row>
    <row r="98" spans="1:8" x14ac:dyDescent="0.25">
      <c r="A98" s="20"/>
      <c r="B98" s="12"/>
      <c r="C98" s="12"/>
      <c r="D98" s="19"/>
      <c r="E98" s="12"/>
      <c r="F98" s="12"/>
      <c r="G98" s="12"/>
      <c r="H98" s="16" t="str">
        <f>IF(COUNTA($A98:$G98)=0,"",IF(OR($C98="",SUMPRODUCT(--(Parts!$A$2:$A$201=$C98))=0,AND($E98&lt;&gt;"",SUMPRODUCT(--(Vans!$A$2:$A$51=$E98))=0),AND($F98&lt;&gt;"",SUMPRODUCT(--(Vans!$A$2:$A$51=$F98))=0)),"Check ID",IF(OR(NOT(AND(ISNUMBER(A98),N(A98)&gt;=18264,N(A98)&lt;=73050)),AND($B98&lt;&gt;"Used",$B98&lt;&gt;"Restock",$B98&lt;&gt;"Transfer"),NOT(AND(ISNUMBER(D98),N(D98)&gt;=1,N(D98)&lt;=10000,INT(N(D98))=N(D98))),AND($B98="Used",OR($E98="",$F98&lt;&gt;"")),AND($B98="Restock",OR($F98="",$E98&lt;&gt;"")),AND($B98="Transfer",OR($E98="",$F98="",$E98=$F98))),"Check inputs",IF(OR(AND($E98&lt;&gt;"",SUMPRODUCT(('Van Stock'!$A$2:$A$501=$E98)*('Van Stock'!$B$2:$B$501=$C98))&lt;&gt;1),AND($F98&lt;&gt;"",SUMPRODUCT(('Van Stock'!$A$2:$A$501=$F98)*('Van Stock'!$B$2:$B$501=$C98))&lt;&gt;1)),"No stock line","OK"))))</f>
        <v/>
      </c>
    </row>
    <row r="99" spans="1:8" x14ac:dyDescent="0.25">
      <c r="A99" s="20"/>
      <c r="B99" s="12"/>
      <c r="C99" s="12"/>
      <c r="D99" s="19"/>
      <c r="E99" s="12"/>
      <c r="F99" s="12"/>
      <c r="G99" s="12"/>
      <c r="H99" s="16" t="str">
        <f>IF(COUNTA($A99:$G99)=0,"",IF(OR($C99="",SUMPRODUCT(--(Parts!$A$2:$A$201=$C99))=0,AND($E99&lt;&gt;"",SUMPRODUCT(--(Vans!$A$2:$A$51=$E99))=0),AND($F99&lt;&gt;"",SUMPRODUCT(--(Vans!$A$2:$A$51=$F99))=0)),"Check ID",IF(OR(NOT(AND(ISNUMBER(A99),N(A99)&gt;=18264,N(A99)&lt;=73050)),AND($B99&lt;&gt;"Used",$B99&lt;&gt;"Restock",$B99&lt;&gt;"Transfer"),NOT(AND(ISNUMBER(D99),N(D99)&gt;=1,N(D99)&lt;=10000,INT(N(D99))=N(D99))),AND($B99="Used",OR($E99="",$F99&lt;&gt;"")),AND($B99="Restock",OR($F99="",$E99&lt;&gt;"")),AND($B99="Transfer",OR($E99="",$F99="",$E99=$F99))),"Check inputs",IF(OR(AND($E99&lt;&gt;"",SUMPRODUCT(('Van Stock'!$A$2:$A$501=$E99)*('Van Stock'!$B$2:$B$501=$C99))&lt;&gt;1),AND($F99&lt;&gt;"",SUMPRODUCT(('Van Stock'!$A$2:$A$501=$F99)*('Van Stock'!$B$2:$B$501=$C99))&lt;&gt;1)),"No stock line","OK"))))</f>
        <v/>
      </c>
    </row>
    <row r="100" spans="1:8" x14ac:dyDescent="0.25">
      <c r="A100" s="20"/>
      <c r="B100" s="12"/>
      <c r="C100" s="12"/>
      <c r="D100" s="19"/>
      <c r="E100" s="12"/>
      <c r="F100" s="12"/>
      <c r="G100" s="12"/>
      <c r="H100" s="16" t="str">
        <f>IF(COUNTA($A100:$G100)=0,"",IF(OR($C100="",SUMPRODUCT(--(Parts!$A$2:$A$201=$C100))=0,AND($E100&lt;&gt;"",SUMPRODUCT(--(Vans!$A$2:$A$51=$E100))=0),AND($F100&lt;&gt;"",SUMPRODUCT(--(Vans!$A$2:$A$51=$F100))=0)),"Check ID",IF(OR(NOT(AND(ISNUMBER(A100),N(A100)&gt;=18264,N(A100)&lt;=73050)),AND($B100&lt;&gt;"Used",$B100&lt;&gt;"Restock",$B100&lt;&gt;"Transfer"),NOT(AND(ISNUMBER(D100),N(D100)&gt;=1,N(D100)&lt;=10000,INT(N(D100))=N(D100))),AND($B100="Used",OR($E100="",$F100&lt;&gt;"")),AND($B100="Restock",OR($F100="",$E100&lt;&gt;"")),AND($B100="Transfer",OR($E100="",$F100="",$E100=$F100))),"Check inputs",IF(OR(AND($E100&lt;&gt;"",SUMPRODUCT(('Van Stock'!$A$2:$A$501=$E100)*('Van Stock'!$B$2:$B$501=$C100))&lt;&gt;1),AND($F100&lt;&gt;"",SUMPRODUCT(('Van Stock'!$A$2:$A$501=$F100)*('Van Stock'!$B$2:$B$501=$C100))&lt;&gt;1)),"No stock line","OK"))))</f>
        <v/>
      </c>
    </row>
    <row r="101" spans="1:8" x14ac:dyDescent="0.25">
      <c r="A101" s="20"/>
      <c r="B101" s="12"/>
      <c r="C101" s="12"/>
      <c r="D101" s="19"/>
      <c r="E101" s="12"/>
      <c r="F101" s="12"/>
      <c r="G101" s="12"/>
      <c r="H101" s="16" t="str">
        <f>IF(COUNTA($A101:$G101)=0,"",IF(OR($C101="",SUMPRODUCT(--(Parts!$A$2:$A$201=$C101))=0,AND($E101&lt;&gt;"",SUMPRODUCT(--(Vans!$A$2:$A$51=$E101))=0),AND($F101&lt;&gt;"",SUMPRODUCT(--(Vans!$A$2:$A$51=$F101))=0)),"Check ID",IF(OR(NOT(AND(ISNUMBER(A101),N(A101)&gt;=18264,N(A101)&lt;=73050)),AND($B101&lt;&gt;"Used",$B101&lt;&gt;"Restock",$B101&lt;&gt;"Transfer"),NOT(AND(ISNUMBER(D101),N(D101)&gt;=1,N(D101)&lt;=10000,INT(N(D101))=N(D101))),AND($B101="Used",OR($E101="",$F101&lt;&gt;"")),AND($B101="Restock",OR($F101="",$E101&lt;&gt;"")),AND($B101="Transfer",OR($E101="",$F101="",$E101=$F101))),"Check inputs",IF(OR(AND($E101&lt;&gt;"",SUMPRODUCT(('Van Stock'!$A$2:$A$501=$E101)*('Van Stock'!$B$2:$B$501=$C101))&lt;&gt;1),AND($F101&lt;&gt;"",SUMPRODUCT(('Van Stock'!$A$2:$A$501=$F101)*('Van Stock'!$B$2:$B$501=$C101))&lt;&gt;1)),"No stock line","OK"))))</f>
        <v/>
      </c>
    </row>
    <row r="102" spans="1:8" x14ac:dyDescent="0.25">
      <c r="A102" s="20"/>
      <c r="B102" s="12"/>
      <c r="C102" s="12"/>
      <c r="D102" s="19"/>
      <c r="E102" s="12"/>
      <c r="F102" s="12"/>
      <c r="G102" s="12"/>
      <c r="H102" s="16" t="str">
        <f>IF(COUNTA($A102:$G102)=0,"",IF(OR($C102="",SUMPRODUCT(--(Parts!$A$2:$A$201=$C102))=0,AND($E102&lt;&gt;"",SUMPRODUCT(--(Vans!$A$2:$A$51=$E102))=0),AND($F102&lt;&gt;"",SUMPRODUCT(--(Vans!$A$2:$A$51=$F102))=0)),"Check ID",IF(OR(NOT(AND(ISNUMBER(A102),N(A102)&gt;=18264,N(A102)&lt;=73050)),AND($B102&lt;&gt;"Used",$B102&lt;&gt;"Restock",$B102&lt;&gt;"Transfer"),NOT(AND(ISNUMBER(D102),N(D102)&gt;=1,N(D102)&lt;=10000,INT(N(D102))=N(D102))),AND($B102="Used",OR($E102="",$F102&lt;&gt;"")),AND($B102="Restock",OR($F102="",$E102&lt;&gt;"")),AND($B102="Transfer",OR($E102="",$F102="",$E102=$F102))),"Check inputs",IF(OR(AND($E102&lt;&gt;"",SUMPRODUCT(('Van Stock'!$A$2:$A$501=$E102)*('Van Stock'!$B$2:$B$501=$C102))&lt;&gt;1),AND($F102&lt;&gt;"",SUMPRODUCT(('Van Stock'!$A$2:$A$501=$F102)*('Van Stock'!$B$2:$B$501=$C102))&lt;&gt;1)),"No stock line","OK"))))</f>
        <v/>
      </c>
    </row>
    <row r="103" spans="1:8" x14ac:dyDescent="0.25">
      <c r="A103" s="20"/>
      <c r="B103" s="12"/>
      <c r="C103" s="12"/>
      <c r="D103" s="19"/>
      <c r="E103" s="12"/>
      <c r="F103" s="12"/>
      <c r="G103" s="12"/>
      <c r="H103" s="16" t="str">
        <f>IF(COUNTA($A103:$G103)=0,"",IF(OR($C103="",SUMPRODUCT(--(Parts!$A$2:$A$201=$C103))=0,AND($E103&lt;&gt;"",SUMPRODUCT(--(Vans!$A$2:$A$51=$E103))=0),AND($F103&lt;&gt;"",SUMPRODUCT(--(Vans!$A$2:$A$51=$F103))=0)),"Check ID",IF(OR(NOT(AND(ISNUMBER(A103),N(A103)&gt;=18264,N(A103)&lt;=73050)),AND($B103&lt;&gt;"Used",$B103&lt;&gt;"Restock",$B103&lt;&gt;"Transfer"),NOT(AND(ISNUMBER(D103),N(D103)&gt;=1,N(D103)&lt;=10000,INT(N(D103))=N(D103))),AND($B103="Used",OR($E103="",$F103&lt;&gt;"")),AND($B103="Restock",OR($F103="",$E103&lt;&gt;"")),AND($B103="Transfer",OR($E103="",$F103="",$E103=$F103))),"Check inputs",IF(OR(AND($E103&lt;&gt;"",SUMPRODUCT(('Van Stock'!$A$2:$A$501=$E103)*('Van Stock'!$B$2:$B$501=$C103))&lt;&gt;1),AND($F103&lt;&gt;"",SUMPRODUCT(('Van Stock'!$A$2:$A$501=$F103)*('Van Stock'!$B$2:$B$501=$C103))&lt;&gt;1)),"No stock line","OK"))))</f>
        <v/>
      </c>
    </row>
    <row r="104" spans="1:8" x14ac:dyDescent="0.25">
      <c r="A104" s="20"/>
      <c r="B104" s="12"/>
      <c r="C104" s="12"/>
      <c r="D104" s="19"/>
      <c r="E104" s="12"/>
      <c r="F104" s="12"/>
      <c r="G104" s="12"/>
      <c r="H104" s="16" t="str">
        <f>IF(COUNTA($A104:$G104)=0,"",IF(OR($C104="",SUMPRODUCT(--(Parts!$A$2:$A$201=$C104))=0,AND($E104&lt;&gt;"",SUMPRODUCT(--(Vans!$A$2:$A$51=$E104))=0),AND($F104&lt;&gt;"",SUMPRODUCT(--(Vans!$A$2:$A$51=$F104))=0)),"Check ID",IF(OR(NOT(AND(ISNUMBER(A104),N(A104)&gt;=18264,N(A104)&lt;=73050)),AND($B104&lt;&gt;"Used",$B104&lt;&gt;"Restock",$B104&lt;&gt;"Transfer"),NOT(AND(ISNUMBER(D104),N(D104)&gt;=1,N(D104)&lt;=10000,INT(N(D104))=N(D104))),AND($B104="Used",OR($E104="",$F104&lt;&gt;"")),AND($B104="Restock",OR($F104="",$E104&lt;&gt;"")),AND($B104="Transfer",OR($E104="",$F104="",$E104=$F104))),"Check inputs",IF(OR(AND($E104&lt;&gt;"",SUMPRODUCT(('Van Stock'!$A$2:$A$501=$E104)*('Van Stock'!$B$2:$B$501=$C104))&lt;&gt;1),AND($F104&lt;&gt;"",SUMPRODUCT(('Van Stock'!$A$2:$A$501=$F104)*('Van Stock'!$B$2:$B$501=$C104))&lt;&gt;1)),"No stock line","OK"))))</f>
        <v/>
      </c>
    </row>
    <row r="105" spans="1:8" x14ac:dyDescent="0.25">
      <c r="A105" s="20"/>
      <c r="B105" s="12"/>
      <c r="C105" s="12"/>
      <c r="D105" s="19"/>
      <c r="E105" s="12"/>
      <c r="F105" s="12"/>
      <c r="G105" s="12"/>
      <c r="H105" s="16" t="str">
        <f>IF(COUNTA($A105:$G105)=0,"",IF(OR($C105="",SUMPRODUCT(--(Parts!$A$2:$A$201=$C105))=0,AND($E105&lt;&gt;"",SUMPRODUCT(--(Vans!$A$2:$A$51=$E105))=0),AND($F105&lt;&gt;"",SUMPRODUCT(--(Vans!$A$2:$A$51=$F105))=0)),"Check ID",IF(OR(NOT(AND(ISNUMBER(A105),N(A105)&gt;=18264,N(A105)&lt;=73050)),AND($B105&lt;&gt;"Used",$B105&lt;&gt;"Restock",$B105&lt;&gt;"Transfer"),NOT(AND(ISNUMBER(D105),N(D105)&gt;=1,N(D105)&lt;=10000,INT(N(D105))=N(D105))),AND($B105="Used",OR($E105="",$F105&lt;&gt;"")),AND($B105="Restock",OR($F105="",$E105&lt;&gt;"")),AND($B105="Transfer",OR($E105="",$F105="",$E105=$F105))),"Check inputs",IF(OR(AND($E105&lt;&gt;"",SUMPRODUCT(('Van Stock'!$A$2:$A$501=$E105)*('Van Stock'!$B$2:$B$501=$C105))&lt;&gt;1),AND($F105&lt;&gt;"",SUMPRODUCT(('Van Stock'!$A$2:$A$501=$F105)*('Van Stock'!$B$2:$B$501=$C105))&lt;&gt;1)),"No stock line","OK"))))</f>
        <v/>
      </c>
    </row>
    <row r="106" spans="1:8" x14ac:dyDescent="0.25">
      <c r="A106" s="20"/>
      <c r="B106" s="12"/>
      <c r="C106" s="12"/>
      <c r="D106" s="19"/>
      <c r="E106" s="12"/>
      <c r="F106" s="12"/>
      <c r="G106" s="12"/>
      <c r="H106" s="16" t="str">
        <f>IF(COUNTA($A106:$G106)=0,"",IF(OR($C106="",SUMPRODUCT(--(Parts!$A$2:$A$201=$C106))=0,AND($E106&lt;&gt;"",SUMPRODUCT(--(Vans!$A$2:$A$51=$E106))=0),AND($F106&lt;&gt;"",SUMPRODUCT(--(Vans!$A$2:$A$51=$F106))=0)),"Check ID",IF(OR(NOT(AND(ISNUMBER(A106),N(A106)&gt;=18264,N(A106)&lt;=73050)),AND($B106&lt;&gt;"Used",$B106&lt;&gt;"Restock",$B106&lt;&gt;"Transfer"),NOT(AND(ISNUMBER(D106),N(D106)&gt;=1,N(D106)&lt;=10000,INT(N(D106))=N(D106))),AND($B106="Used",OR($E106="",$F106&lt;&gt;"")),AND($B106="Restock",OR($F106="",$E106&lt;&gt;"")),AND($B106="Transfer",OR($E106="",$F106="",$E106=$F106))),"Check inputs",IF(OR(AND($E106&lt;&gt;"",SUMPRODUCT(('Van Stock'!$A$2:$A$501=$E106)*('Van Stock'!$B$2:$B$501=$C106))&lt;&gt;1),AND($F106&lt;&gt;"",SUMPRODUCT(('Van Stock'!$A$2:$A$501=$F106)*('Van Stock'!$B$2:$B$501=$C106))&lt;&gt;1)),"No stock line","OK"))))</f>
        <v/>
      </c>
    </row>
    <row r="107" spans="1:8" x14ac:dyDescent="0.25">
      <c r="A107" s="20"/>
      <c r="B107" s="12"/>
      <c r="C107" s="12"/>
      <c r="D107" s="19"/>
      <c r="E107" s="12"/>
      <c r="F107" s="12"/>
      <c r="G107" s="12"/>
      <c r="H107" s="16" t="str">
        <f>IF(COUNTA($A107:$G107)=0,"",IF(OR($C107="",SUMPRODUCT(--(Parts!$A$2:$A$201=$C107))=0,AND($E107&lt;&gt;"",SUMPRODUCT(--(Vans!$A$2:$A$51=$E107))=0),AND($F107&lt;&gt;"",SUMPRODUCT(--(Vans!$A$2:$A$51=$F107))=0)),"Check ID",IF(OR(NOT(AND(ISNUMBER(A107),N(A107)&gt;=18264,N(A107)&lt;=73050)),AND($B107&lt;&gt;"Used",$B107&lt;&gt;"Restock",$B107&lt;&gt;"Transfer"),NOT(AND(ISNUMBER(D107),N(D107)&gt;=1,N(D107)&lt;=10000,INT(N(D107))=N(D107))),AND($B107="Used",OR($E107="",$F107&lt;&gt;"")),AND($B107="Restock",OR($F107="",$E107&lt;&gt;"")),AND($B107="Transfer",OR($E107="",$F107="",$E107=$F107))),"Check inputs",IF(OR(AND($E107&lt;&gt;"",SUMPRODUCT(('Van Stock'!$A$2:$A$501=$E107)*('Van Stock'!$B$2:$B$501=$C107))&lt;&gt;1),AND($F107&lt;&gt;"",SUMPRODUCT(('Van Stock'!$A$2:$A$501=$F107)*('Van Stock'!$B$2:$B$501=$C107))&lt;&gt;1)),"No stock line","OK"))))</f>
        <v/>
      </c>
    </row>
    <row r="108" spans="1:8" x14ac:dyDescent="0.25">
      <c r="A108" s="20"/>
      <c r="B108" s="12"/>
      <c r="C108" s="12"/>
      <c r="D108" s="19"/>
      <c r="E108" s="12"/>
      <c r="F108" s="12"/>
      <c r="G108" s="12"/>
      <c r="H108" s="16" t="str">
        <f>IF(COUNTA($A108:$G108)=0,"",IF(OR($C108="",SUMPRODUCT(--(Parts!$A$2:$A$201=$C108))=0,AND($E108&lt;&gt;"",SUMPRODUCT(--(Vans!$A$2:$A$51=$E108))=0),AND($F108&lt;&gt;"",SUMPRODUCT(--(Vans!$A$2:$A$51=$F108))=0)),"Check ID",IF(OR(NOT(AND(ISNUMBER(A108),N(A108)&gt;=18264,N(A108)&lt;=73050)),AND($B108&lt;&gt;"Used",$B108&lt;&gt;"Restock",$B108&lt;&gt;"Transfer"),NOT(AND(ISNUMBER(D108),N(D108)&gt;=1,N(D108)&lt;=10000,INT(N(D108))=N(D108))),AND($B108="Used",OR($E108="",$F108&lt;&gt;"")),AND($B108="Restock",OR($F108="",$E108&lt;&gt;"")),AND($B108="Transfer",OR($E108="",$F108="",$E108=$F108))),"Check inputs",IF(OR(AND($E108&lt;&gt;"",SUMPRODUCT(('Van Stock'!$A$2:$A$501=$E108)*('Van Stock'!$B$2:$B$501=$C108))&lt;&gt;1),AND($F108&lt;&gt;"",SUMPRODUCT(('Van Stock'!$A$2:$A$501=$F108)*('Van Stock'!$B$2:$B$501=$C108))&lt;&gt;1)),"No stock line","OK"))))</f>
        <v/>
      </c>
    </row>
    <row r="109" spans="1:8" x14ac:dyDescent="0.25">
      <c r="A109" s="20"/>
      <c r="B109" s="12"/>
      <c r="C109" s="12"/>
      <c r="D109" s="19"/>
      <c r="E109" s="12"/>
      <c r="F109" s="12"/>
      <c r="G109" s="12"/>
      <c r="H109" s="16" t="str">
        <f>IF(COUNTA($A109:$G109)=0,"",IF(OR($C109="",SUMPRODUCT(--(Parts!$A$2:$A$201=$C109))=0,AND($E109&lt;&gt;"",SUMPRODUCT(--(Vans!$A$2:$A$51=$E109))=0),AND($F109&lt;&gt;"",SUMPRODUCT(--(Vans!$A$2:$A$51=$F109))=0)),"Check ID",IF(OR(NOT(AND(ISNUMBER(A109),N(A109)&gt;=18264,N(A109)&lt;=73050)),AND($B109&lt;&gt;"Used",$B109&lt;&gt;"Restock",$B109&lt;&gt;"Transfer"),NOT(AND(ISNUMBER(D109),N(D109)&gt;=1,N(D109)&lt;=10000,INT(N(D109))=N(D109))),AND($B109="Used",OR($E109="",$F109&lt;&gt;"")),AND($B109="Restock",OR($F109="",$E109&lt;&gt;"")),AND($B109="Transfer",OR($E109="",$F109="",$E109=$F109))),"Check inputs",IF(OR(AND($E109&lt;&gt;"",SUMPRODUCT(('Van Stock'!$A$2:$A$501=$E109)*('Van Stock'!$B$2:$B$501=$C109))&lt;&gt;1),AND($F109&lt;&gt;"",SUMPRODUCT(('Van Stock'!$A$2:$A$501=$F109)*('Van Stock'!$B$2:$B$501=$C109))&lt;&gt;1)),"No stock line","OK"))))</f>
        <v/>
      </c>
    </row>
    <row r="110" spans="1:8" x14ac:dyDescent="0.25">
      <c r="A110" s="20"/>
      <c r="B110" s="12"/>
      <c r="C110" s="12"/>
      <c r="D110" s="19"/>
      <c r="E110" s="12"/>
      <c r="F110" s="12"/>
      <c r="G110" s="12"/>
      <c r="H110" s="16" t="str">
        <f>IF(COUNTA($A110:$G110)=0,"",IF(OR($C110="",SUMPRODUCT(--(Parts!$A$2:$A$201=$C110))=0,AND($E110&lt;&gt;"",SUMPRODUCT(--(Vans!$A$2:$A$51=$E110))=0),AND($F110&lt;&gt;"",SUMPRODUCT(--(Vans!$A$2:$A$51=$F110))=0)),"Check ID",IF(OR(NOT(AND(ISNUMBER(A110),N(A110)&gt;=18264,N(A110)&lt;=73050)),AND($B110&lt;&gt;"Used",$B110&lt;&gt;"Restock",$B110&lt;&gt;"Transfer"),NOT(AND(ISNUMBER(D110),N(D110)&gt;=1,N(D110)&lt;=10000,INT(N(D110))=N(D110))),AND($B110="Used",OR($E110="",$F110&lt;&gt;"")),AND($B110="Restock",OR($F110="",$E110&lt;&gt;"")),AND($B110="Transfer",OR($E110="",$F110="",$E110=$F110))),"Check inputs",IF(OR(AND($E110&lt;&gt;"",SUMPRODUCT(('Van Stock'!$A$2:$A$501=$E110)*('Van Stock'!$B$2:$B$501=$C110))&lt;&gt;1),AND($F110&lt;&gt;"",SUMPRODUCT(('Van Stock'!$A$2:$A$501=$F110)*('Van Stock'!$B$2:$B$501=$C110))&lt;&gt;1)),"No stock line","OK"))))</f>
        <v/>
      </c>
    </row>
    <row r="111" spans="1:8" x14ac:dyDescent="0.25">
      <c r="A111" s="20"/>
      <c r="B111" s="12"/>
      <c r="C111" s="12"/>
      <c r="D111" s="19"/>
      <c r="E111" s="12"/>
      <c r="F111" s="12"/>
      <c r="G111" s="12"/>
      <c r="H111" s="16" t="str">
        <f>IF(COUNTA($A111:$G111)=0,"",IF(OR($C111="",SUMPRODUCT(--(Parts!$A$2:$A$201=$C111))=0,AND($E111&lt;&gt;"",SUMPRODUCT(--(Vans!$A$2:$A$51=$E111))=0),AND($F111&lt;&gt;"",SUMPRODUCT(--(Vans!$A$2:$A$51=$F111))=0)),"Check ID",IF(OR(NOT(AND(ISNUMBER(A111),N(A111)&gt;=18264,N(A111)&lt;=73050)),AND($B111&lt;&gt;"Used",$B111&lt;&gt;"Restock",$B111&lt;&gt;"Transfer"),NOT(AND(ISNUMBER(D111),N(D111)&gt;=1,N(D111)&lt;=10000,INT(N(D111))=N(D111))),AND($B111="Used",OR($E111="",$F111&lt;&gt;"")),AND($B111="Restock",OR($F111="",$E111&lt;&gt;"")),AND($B111="Transfer",OR($E111="",$F111="",$E111=$F111))),"Check inputs",IF(OR(AND($E111&lt;&gt;"",SUMPRODUCT(('Van Stock'!$A$2:$A$501=$E111)*('Van Stock'!$B$2:$B$501=$C111))&lt;&gt;1),AND($F111&lt;&gt;"",SUMPRODUCT(('Van Stock'!$A$2:$A$501=$F111)*('Van Stock'!$B$2:$B$501=$C111))&lt;&gt;1)),"No stock line","OK"))))</f>
        <v/>
      </c>
    </row>
    <row r="112" spans="1:8" x14ac:dyDescent="0.25">
      <c r="A112" s="20"/>
      <c r="B112" s="12"/>
      <c r="C112" s="12"/>
      <c r="D112" s="19"/>
      <c r="E112" s="12"/>
      <c r="F112" s="12"/>
      <c r="G112" s="12"/>
      <c r="H112" s="16" t="str">
        <f>IF(COUNTA($A112:$G112)=0,"",IF(OR($C112="",SUMPRODUCT(--(Parts!$A$2:$A$201=$C112))=0,AND($E112&lt;&gt;"",SUMPRODUCT(--(Vans!$A$2:$A$51=$E112))=0),AND($F112&lt;&gt;"",SUMPRODUCT(--(Vans!$A$2:$A$51=$F112))=0)),"Check ID",IF(OR(NOT(AND(ISNUMBER(A112),N(A112)&gt;=18264,N(A112)&lt;=73050)),AND($B112&lt;&gt;"Used",$B112&lt;&gt;"Restock",$B112&lt;&gt;"Transfer"),NOT(AND(ISNUMBER(D112),N(D112)&gt;=1,N(D112)&lt;=10000,INT(N(D112))=N(D112))),AND($B112="Used",OR($E112="",$F112&lt;&gt;"")),AND($B112="Restock",OR($F112="",$E112&lt;&gt;"")),AND($B112="Transfer",OR($E112="",$F112="",$E112=$F112))),"Check inputs",IF(OR(AND($E112&lt;&gt;"",SUMPRODUCT(('Van Stock'!$A$2:$A$501=$E112)*('Van Stock'!$B$2:$B$501=$C112))&lt;&gt;1),AND($F112&lt;&gt;"",SUMPRODUCT(('Van Stock'!$A$2:$A$501=$F112)*('Van Stock'!$B$2:$B$501=$C112))&lt;&gt;1)),"No stock line","OK"))))</f>
        <v/>
      </c>
    </row>
    <row r="113" spans="1:8" x14ac:dyDescent="0.25">
      <c r="A113" s="20"/>
      <c r="B113" s="12"/>
      <c r="C113" s="12"/>
      <c r="D113" s="19"/>
      <c r="E113" s="12"/>
      <c r="F113" s="12"/>
      <c r="G113" s="12"/>
      <c r="H113" s="16" t="str">
        <f>IF(COUNTA($A113:$G113)=0,"",IF(OR($C113="",SUMPRODUCT(--(Parts!$A$2:$A$201=$C113))=0,AND($E113&lt;&gt;"",SUMPRODUCT(--(Vans!$A$2:$A$51=$E113))=0),AND($F113&lt;&gt;"",SUMPRODUCT(--(Vans!$A$2:$A$51=$F113))=0)),"Check ID",IF(OR(NOT(AND(ISNUMBER(A113),N(A113)&gt;=18264,N(A113)&lt;=73050)),AND($B113&lt;&gt;"Used",$B113&lt;&gt;"Restock",$B113&lt;&gt;"Transfer"),NOT(AND(ISNUMBER(D113),N(D113)&gt;=1,N(D113)&lt;=10000,INT(N(D113))=N(D113))),AND($B113="Used",OR($E113="",$F113&lt;&gt;"")),AND($B113="Restock",OR($F113="",$E113&lt;&gt;"")),AND($B113="Transfer",OR($E113="",$F113="",$E113=$F113))),"Check inputs",IF(OR(AND($E113&lt;&gt;"",SUMPRODUCT(('Van Stock'!$A$2:$A$501=$E113)*('Van Stock'!$B$2:$B$501=$C113))&lt;&gt;1),AND($F113&lt;&gt;"",SUMPRODUCT(('Van Stock'!$A$2:$A$501=$F113)*('Van Stock'!$B$2:$B$501=$C113))&lt;&gt;1)),"No stock line","OK"))))</f>
        <v/>
      </c>
    </row>
    <row r="114" spans="1:8" x14ac:dyDescent="0.25">
      <c r="A114" s="20"/>
      <c r="B114" s="12"/>
      <c r="C114" s="12"/>
      <c r="D114" s="19"/>
      <c r="E114" s="12"/>
      <c r="F114" s="12"/>
      <c r="G114" s="12"/>
      <c r="H114" s="16" t="str">
        <f>IF(COUNTA($A114:$G114)=0,"",IF(OR($C114="",SUMPRODUCT(--(Parts!$A$2:$A$201=$C114))=0,AND($E114&lt;&gt;"",SUMPRODUCT(--(Vans!$A$2:$A$51=$E114))=0),AND($F114&lt;&gt;"",SUMPRODUCT(--(Vans!$A$2:$A$51=$F114))=0)),"Check ID",IF(OR(NOT(AND(ISNUMBER(A114),N(A114)&gt;=18264,N(A114)&lt;=73050)),AND($B114&lt;&gt;"Used",$B114&lt;&gt;"Restock",$B114&lt;&gt;"Transfer"),NOT(AND(ISNUMBER(D114),N(D114)&gt;=1,N(D114)&lt;=10000,INT(N(D114))=N(D114))),AND($B114="Used",OR($E114="",$F114&lt;&gt;"")),AND($B114="Restock",OR($F114="",$E114&lt;&gt;"")),AND($B114="Transfer",OR($E114="",$F114="",$E114=$F114))),"Check inputs",IF(OR(AND($E114&lt;&gt;"",SUMPRODUCT(('Van Stock'!$A$2:$A$501=$E114)*('Van Stock'!$B$2:$B$501=$C114))&lt;&gt;1),AND($F114&lt;&gt;"",SUMPRODUCT(('Van Stock'!$A$2:$A$501=$F114)*('Van Stock'!$B$2:$B$501=$C114))&lt;&gt;1)),"No stock line","OK"))))</f>
        <v/>
      </c>
    </row>
    <row r="115" spans="1:8" x14ac:dyDescent="0.25">
      <c r="A115" s="20"/>
      <c r="B115" s="12"/>
      <c r="C115" s="12"/>
      <c r="D115" s="19"/>
      <c r="E115" s="12"/>
      <c r="F115" s="12"/>
      <c r="G115" s="12"/>
      <c r="H115" s="16" t="str">
        <f>IF(COUNTA($A115:$G115)=0,"",IF(OR($C115="",SUMPRODUCT(--(Parts!$A$2:$A$201=$C115))=0,AND($E115&lt;&gt;"",SUMPRODUCT(--(Vans!$A$2:$A$51=$E115))=0),AND($F115&lt;&gt;"",SUMPRODUCT(--(Vans!$A$2:$A$51=$F115))=0)),"Check ID",IF(OR(NOT(AND(ISNUMBER(A115),N(A115)&gt;=18264,N(A115)&lt;=73050)),AND($B115&lt;&gt;"Used",$B115&lt;&gt;"Restock",$B115&lt;&gt;"Transfer"),NOT(AND(ISNUMBER(D115),N(D115)&gt;=1,N(D115)&lt;=10000,INT(N(D115))=N(D115))),AND($B115="Used",OR($E115="",$F115&lt;&gt;"")),AND($B115="Restock",OR($F115="",$E115&lt;&gt;"")),AND($B115="Transfer",OR($E115="",$F115="",$E115=$F115))),"Check inputs",IF(OR(AND($E115&lt;&gt;"",SUMPRODUCT(('Van Stock'!$A$2:$A$501=$E115)*('Van Stock'!$B$2:$B$501=$C115))&lt;&gt;1),AND($F115&lt;&gt;"",SUMPRODUCT(('Van Stock'!$A$2:$A$501=$F115)*('Van Stock'!$B$2:$B$501=$C115))&lt;&gt;1)),"No stock line","OK"))))</f>
        <v/>
      </c>
    </row>
    <row r="116" spans="1:8" x14ac:dyDescent="0.25">
      <c r="A116" s="20"/>
      <c r="B116" s="12"/>
      <c r="C116" s="12"/>
      <c r="D116" s="19"/>
      <c r="E116" s="12"/>
      <c r="F116" s="12"/>
      <c r="G116" s="12"/>
      <c r="H116" s="16" t="str">
        <f>IF(COUNTA($A116:$G116)=0,"",IF(OR($C116="",SUMPRODUCT(--(Parts!$A$2:$A$201=$C116))=0,AND($E116&lt;&gt;"",SUMPRODUCT(--(Vans!$A$2:$A$51=$E116))=0),AND($F116&lt;&gt;"",SUMPRODUCT(--(Vans!$A$2:$A$51=$F116))=0)),"Check ID",IF(OR(NOT(AND(ISNUMBER(A116),N(A116)&gt;=18264,N(A116)&lt;=73050)),AND($B116&lt;&gt;"Used",$B116&lt;&gt;"Restock",$B116&lt;&gt;"Transfer"),NOT(AND(ISNUMBER(D116),N(D116)&gt;=1,N(D116)&lt;=10000,INT(N(D116))=N(D116))),AND($B116="Used",OR($E116="",$F116&lt;&gt;"")),AND($B116="Restock",OR($F116="",$E116&lt;&gt;"")),AND($B116="Transfer",OR($E116="",$F116="",$E116=$F116))),"Check inputs",IF(OR(AND($E116&lt;&gt;"",SUMPRODUCT(('Van Stock'!$A$2:$A$501=$E116)*('Van Stock'!$B$2:$B$501=$C116))&lt;&gt;1),AND($F116&lt;&gt;"",SUMPRODUCT(('Van Stock'!$A$2:$A$501=$F116)*('Van Stock'!$B$2:$B$501=$C116))&lt;&gt;1)),"No stock line","OK"))))</f>
        <v/>
      </c>
    </row>
    <row r="117" spans="1:8" x14ac:dyDescent="0.25">
      <c r="A117" s="20"/>
      <c r="B117" s="12"/>
      <c r="C117" s="12"/>
      <c r="D117" s="19"/>
      <c r="E117" s="12"/>
      <c r="F117" s="12"/>
      <c r="G117" s="12"/>
      <c r="H117" s="16" t="str">
        <f>IF(COUNTA($A117:$G117)=0,"",IF(OR($C117="",SUMPRODUCT(--(Parts!$A$2:$A$201=$C117))=0,AND($E117&lt;&gt;"",SUMPRODUCT(--(Vans!$A$2:$A$51=$E117))=0),AND($F117&lt;&gt;"",SUMPRODUCT(--(Vans!$A$2:$A$51=$F117))=0)),"Check ID",IF(OR(NOT(AND(ISNUMBER(A117),N(A117)&gt;=18264,N(A117)&lt;=73050)),AND($B117&lt;&gt;"Used",$B117&lt;&gt;"Restock",$B117&lt;&gt;"Transfer"),NOT(AND(ISNUMBER(D117),N(D117)&gt;=1,N(D117)&lt;=10000,INT(N(D117))=N(D117))),AND($B117="Used",OR($E117="",$F117&lt;&gt;"")),AND($B117="Restock",OR($F117="",$E117&lt;&gt;"")),AND($B117="Transfer",OR($E117="",$F117="",$E117=$F117))),"Check inputs",IF(OR(AND($E117&lt;&gt;"",SUMPRODUCT(('Van Stock'!$A$2:$A$501=$E117)*('Van Stock'!$B$2:$B$501=$C117))&lt;&gt;1),AND($F117&lt;&gt;"",SUMPRODUCT(('Van Stock'!$A$2:$A$501=$F117)*('Van Stock'!$B$2:$B$501=$C117))&lt;&gt;1)),"No stock line","OK"))))</f>
        <v/>
      </c>
    </row>
    <row r="118" spans="1:8" x14ac:dyDescent="0.25">
      <c r="A118" s="20"/>
      <c r="B118" s="12"/>
      <c r="C118" s="12"/>
      <c r="D118" s="19"/>
      <c r="E118" s="12"/>
      <c r="F118" s="12"/>
      <c r="G118" s="12"/>
      <c r="H118" s="16" t="str">
        <f>IF(COUNTA($A118:$G118)=0,"",IF(OR($C118="",SUMPRODUCT(--(Parts!$A$2:$A$201=$C118))=0,AND($E118&lt;&gt;"",SUMPRODUCT(--(Vans!$A$2:$A$51=$E118))=0),AND($F118&lt;&gt;"",SUMPRODUCT(--(Vans!$A$2:$A$51=$F118))=0)),"Check ID",IF(OR(NOT(AND(ISNUMBER(A118),N(A118)&gt;=18264,N(A118)&lt;=73050)),AND($B118&lt;&gt;"Used",$B118&lt;&gt;"Restock",$B118&lt;&gt;"Transfer"),NOT(AND(ISNUMBER(D118),N(D118)&gt;=1,N(D118)&lt;=10000,INT(N(D118))=N(D118))),AND($B118="Used",OR($E118="",$F118&lt;&gt;"")),AND($B118="Restock",OR($F118="",$E118&lt;&gt;"")),AND($B118="Transfer",OR($E118="",$F118="",$E118=$F118))),"Check inputs",IF(OR(AND($E118&lt;&gt;"",SUMPRODUCT(('Van Stock'!$A$2:$A$501=$E118)*('Van Stock'!$B$2:$B$501=$C118))&lt;&gt;1),AND($F118&lt;&gt;"",SUMPRODUCT(('Van Stock'!$A$2:$A$501=$F118)*('Van Stock'!$B$2:$B$501=$C118))&lt;&gt;1)),"No stock line","OK"))))</f>
        <v/>
      </c>
    </row>
    <row r="119" spans="1:8" x14ac:dyDescent="0.25">
      <c r="A119" s="20"/>
      <c r="B119" s="12"/>
      <c r="C119" s="12"/>
      <c r="D119" s="19"/>
      <c r="E119" s="12"/>
      <c r="F119" s="12"/>
      <c r="G119" s="12"/>
      <c r="H119" s="16" t="str">
        <f>IF(COUNTA($A119:$G119)=0,"",IF(OR($C119="",SUMPRODUCT(--(Parts!$A$2:$A$201=$C119))=0,AND($E119&lt;&gt;"",SUMPRODUCT(--(Vans!$A$2:$A$51=$E119))=0),AND($F119&lt;&gt;"",SUMPRODUCT(--(Vans!$A$2:$A$51=$F119))=0)),"Check ID",IF(OR(NOT(AND(ISNUMBER(A119),N(A119)&gt;=18264,N(A119)&lt;=73050)),AND($B119&lt;&gt;"Used",$B119&lt;&gt;"Restock",$B119&lt;&gt;"Transfer"),NOT(AND(ISNUMBER(D119),N(D119)&gt;=1,N(D119)&lt;=10000,INT(N(D119))=N(D119))),AND($B119="Used",OR($E119="",$F119&lt;&gt;"")),AND($B119="Restock",OR($F119="",$E119&lt;&gt;"")),AND($B119="Transfer",OR($E119="",$F119="",$E119=$F119))),"Check inputs",IF(OR(AND($E119&lt;&gt;"",SUMPRODUCT(('Van Stock'!$A$2:$A$501=$E119)*('Van Stock'!$B$2:$B$501=$C119))&lt;&gt;1),AND($F119&lt;&gt;"",SUMPRODUCT(('Van Stock'!$A$2:$A$501=$F119)*('Van Stock'!$B$2:$B$501=$C119))&lt;&gt;1)),"No stock line","OK"))))</f>
        <v/>
      </c>
    </row>
    <row r="120" spans="1:8" x14ac:dyDescent="0.25">
      <c r="A120" s="20"/>
      <c r="B120" s="12"/>
      <c r="C120" s="12"/>
      <c r="D120" s="19"/>
      <c r="E120" s="12"/>
      <c r="F120" s="12"/>
      <c r="G120" s="12"/>
      <c r="H120" s="16" t="str">
        <f>IF(COUNTA($A120:$G120)=0,"",IF(OR($C120="",SUMPRODUCT(--(Parts!$A$2:$A$201=$C120))=0,AND($E120&lt;&gt;"",SUMPRODUCT(--(Vans!$A$2:$A$51=$E120))=0),AND($F120&lt;&gt;"",SUMPRODUCT(--(Vans!$A$2:$A$51=$F120))=0)),"Check ID",IF(OR(NOT(AND(ISNUMBER(A120),N(A120)&gt;=18264,N(A120)&lt;=73050)),AND($B120&lt;&gt;"Used",$B120&lt;&gt;"Restock",$B120&lt;&gt;"Transfer"),NOT(AND(ISNUMBER(D120),N(D120)&gt;=1,N(D120)&lt;=10000,INT(N(D120))=N(D120))),AND($B120="Used",OR($E120="",$F120&lt;&gt;"")),AND($B120="Restock",OR($F120="",$E120&lt;&gt;"")),AND($B120="Transfer",OR($E120="",$F120="",$E120=$F120))),"Check inputs",IF(OR(AND($E120&lt;&gt;"",SUMPRODUCT(('Van Stock'!$A$2:$A$501=$E120)*('Van Stock'!$B$2:$B$501=$C120))&lt;&gt;1),AND($F120&lt;&gt;"",SUMPRODUCT(('Van Stock'!$A$2:$A$501=$F120)*('Van Stock'!$B$2:$B$501=$C120))&lt;&gt;1)),"No stock line","OK"))))</f>
        <v/>
      </c>
    </row>
    <row r="121" spans="1:8" x14ac:dyDescent="0.25">
      <c r="A121" s="20"/>
      <c r="B121" s="12"/>
      <c r="C121" s="12"/>
      <c r="D121" s="19"/>
      <c r="E121" s="12"/>
      <c r="F121" s="12"/>
      <c r="G121" s="12"/>
      <c r="H121" s="16" t="str">
        <f>IF(COUNTA($A121:$G121)=0,"",IF(OR($C121="",SUMPRODUCT(--(Parts!$A$2:$A$201=$C121))=0,AND($E121&lt;&gt;"",SUMPRODUCT(--(Vans!$A$2:$A$51=$E121))=0),AND($F121&lt;&gt;"",SUMPRODUCT(--(Vans!$A$2:$A$51=$F121))=0)),"Check ID",IF(OR(NOT(AND(ISNUMBER(A121),N(A121)&gt;=18264,N(A121)&lt;=73050)),AND($B121&lt;&gt;"Used",$B121&lt;&gt;"Restock",$B121&lt;&gt;"Transfer"),NOT(AND(ISNUMBER(D121),N(D121)&gt;=1,N(D121)&lt;=10000,INT(N(D121))=N(D121))),AND($B121="Used",OR($E121="",$F121&lt;&gt;"")),AND($B121="Restock",OR($F121="",$E121&lt;&gt;"")),AND($B121="Transfer",OR($E121="",$F121="",$E121=$F121))),"Check inputs",IF(OR(AND($E121&lt;&gt;"",SUMPRODUCT(('Van Stock'!$A$2:$A$501=$E121)*('Van Stock'!$B$2:$B$501=$C121))&lt;&gt;1),AND($F121&lt;&gt;"",SUMPRODUCT(('Van Stock'!$A$2:$A$501=$F121)*('Van Stock'!$B$2:$B$501=$C121))&lt;&gt;1)),"No stock line","OK"))))</f>
        <v/>
      </c>
    </row>
    <row r="122" spans="1:8" x14ac:dyDescent="0.25">
      <c r="A122" s="20"/>
      <c r="B122" s="12"/>
      <c r="C122" s="12"/>
      <c r="D122" s="19"/>
      <c r="E122" s="12"/>
      <c r="F122" s="12"/>
      <c r="G122" s="12"/>
      <c r="H122" s="16" t="str">
        <f>IF(COUNTA($A122:$G122)=0,"",IF(OR($C122="",SUMPRODUCT(--(Parts!$A$2:$A$201=$C122))=0,AND($E122&lt;&gt;"",SUMPRODUCT(--(Vans!$A$2:$A$51=$E122))=0),AND($F122&lt;&gt;"",SUMPRODUCT(--(Vans!$A$2:$A$51=$F122))=0)),"Check ID",IF(OR(NOT(AND(ISNUMBER(A122),N(A122)&gt;=18264,N(A122)&lt;=73050)),AND($B122&lt;&gt;"Used",$B122&lt;&gt;"Restock",$B122&lt;&gt;"Transfer"),NOT(AND(ISNUMBER(D122),N(D122)&gt;=1,N(D122)&lt;=10000,INT(N(D122))=N(D122))),AND($B122="Used",OR($E122="",$F122&lt;&gt;"")),AND($B122="Restock",OR($F122="",$E122&lt;&gt;"")),AND($B122="Transfer",OR($E122="",$F122="",$E122=$F122))),"Check inputs",IF(OR(AND($E122&lt;&gt;"",SUMPRODUCT(('Van Stock'!$A$2:$A$501=$E122)*('Van Stock'!$B$2:$B$501=$C122))&lt;&gt;1),AND($F122&lt;&gt;"",SUMPRODUCT(('Van Stock'!$A$2:$A$501=$F122)*('Van Stock'!$B$2:$B$501=$C122))&lt;&gt;1)),"No stock line","OK"))))</f>
        <v/>
      </c>
    </row>
    <row r="123" spans="1:8" x14ac:dyDescent="0.25">
      <c r="A123" s="20"/>
      <c r="B123" s="12"/>
      <c r="C123" s="12"/>
      <c r="D123" s="19"/>
      <c r="E123" s="12"/>
      <c r="F123" s="12"/>
      <c r="G123" s="12"/>
      <c r="H123" s="16" t="str">
        <f>IF(COUNTA($A123:$G123)=0,"",IF(OR($C123="",SUMPRODUCT(--(Parts!$A$2:$A$201=$C123))=0,AND($E123&lt;&gt;"",SUMPRODUCT(--(Vans!$A$2:$A$51=$E123))=0),AND($F123&lt;&gt;"",SUMPRODUCT(--(Vans!$A$2:$A$51=$F123))=0)),"Check ID",IF(OR(NOT(AND(ISNUMBER(A123),N(A123)&gt;=18264,N(A123)&lt;=73050)),AND($B123&lt;&gt;"Used",$B123&lt;&gt;"Restock",$B123&lt;&gt;"Transfer"),NOT(AND(ISNUMBER(D123),N(D123)&gt;=1,N(D123)&lt;=10000,INT(N(D123))=N(D123))),AND($B123="Used",OR($E123="",$F123&lt;&gt;"")),AND($B123="Restock",OR($F123="",$E123&lt;&gt;"")),AND($B123="Transfer",OR($E123="",$F123="",$E123=$F123))),"Check inputs",IF(OR(AND($E123&lt;&gt;"",SUMPRODUCT(('Van Stock'!$A$2:$A$501=$E123)*('Van Stock'!$B$2:$B$501=$C123))&lt;&gt;1),AND($F123&lt;&gt;"",SUMPRODUCT(('Van Stock'!$A$2:$A$501=$F123)*('Van Stock'!$B$2:$B$501=$C123))&lt;&gt;1)),"No stock line","OK"))))</f>
        <v/>
      </c>
    </row>
    <row r="124" spans="1:8" x14ac:dyDescent="0.25">
      <c r="A124" s="20"/>
      <c r="B124" s="12"/>
      <c r="C124" s="12"/>
      <c r="D124" s="19"/>
      <c r="E124" s="12"/>
      <c r="F124" s="12"/>
      <c r="G124" s="12"/>
      <c r="H124" s="16" t="str">
        <f>IF(COUNTA($A124:$G124)=0,"",IF(OR($C124="",SUMPRODUCT(--(Parts!$A$2:$A$201=$C124))=0,AND($E124&lt;&gt;"",SUMPRODUCT(--(Vans!$A$2:$A$51=$E124))=0),AND($F124&lt;&gt;"",SUMPRODUCT(--(Vans!$A$2:$A$51=$F124))=0)),"Check ID",IF(OR(NOT(AND(ISNUMBER(A124),N(A124)&gt;=18264,N(A124)&lt;=73050)),AND($B124&lt;&gt;"Used",$B124&lt;&gt;"Restock",$B124&lt;&gt;"Transfer"),NOT(AND(ISNUMBER(D124),N(D124)&gt;=1,N(D124)&lt;=10000,INT(N(D124))=N(D124))),AND($B124="Used",OR($E124="",$F124&lt;&gt;"")),AND($B124="Restock",OR($F124="",$E124&lt;&gt;"")),AND($B124="Transfer",OR($E124="",$F124="",$E124=$F124))),"Check inputs",IF(OR(AND($E124&lt;&gt;"",SUMPRODUCT(('Van Stock'!$A$2:$A$501=$E124)*('Van Stock'!$B$2:$B$501=$C124))&lt;&gt;1),AND($F124&lt;&gt;"",SUMPRODUCT(('Van Stock'!$A$2:$A$501=$F124)*('Van Stock'!$B$2:$B$501=$C124))&lt;&gt;1)),"No stock line","OK"))))</f>
        <v/>
      </c>
    </row>
    <row r="125" spans="1:8" x14ac:dyDescent="0.25">
      <c r="A125" s="20"/>
      <c r="B125" s="12"/>
      <c r="C125" s="12"/>
      <c r="D125" s="19"/>
      <c r="E125" s="12"/>
      <c r="F125" s="12"/>
      <c r="G125" s="12"/>
      <c r="H125" s="16" t="str">
        <f>IF(COUNTA($A125:$G125)=0,"",IF(OR($C125="",SUMPRODUCT(--(Parts!$A$2:$A$201=$C125))=0,AND($E125&lt;&gt;"",SUMPRODUCT(--(Vans!$A$2:$A$51=$E125))=0),AND($F125&lt;&gt;"",SUMPRODUCT(--(Vans!$A$2:$A$51=$F125))=0)),"Check ID",IF(OR(NOT(AND(ISNUMBER(A125),N(A125)&gt;=18264,N(A125)&lt;=73050)),AND($B125&lt;&gt;"Used",$B125&lt;&gt;"Restock",$B125&lt;&gt;"Transfer"),NOT(AND(ISNUMBER(D125),N(D125)&gt;=1,N(D125)&lt;=10000,INT(N(D125))=N(D125))),AND($B125="Used",OR($E125="",$F125&lt;&gt;"")),AND($B125="Restock",OR($F125="",$E125&lt;&gt;"")),AND($B125="Transfer",OR($E125="",$F125="",$E125=$F125))),"Check inputs",IF(OR(AND($E125&lt;&gt;"",SUMPRODUCT(('Van Stock'!$A$2:$A$501=$E125)*('Van Stock'!$B$2:$B$501=$C125))&lt;&gt;1),AND($F125&lt;&gt;"",SUMPRODUCT(('Van Stock'!$A$2:$A$501=$F125)*('Van Stock'!$B$2:$B$501=$C125))&lt;&gt;1)),"No stock line","OK"))))</f>
        <v/>
      </c>
    </row>
    <row r="126" spans="1:8" x14ac:dyDescent="0.25">
      <c r="A126" s="20"/>
      <c r="B126" s="12"/>
      <c r="C126" s="12"/>
      <c r="D126" s="19"/>
      <c r="E126" s="12"/>
      <c r="F126" s="12"/>
      <c r="G126" s="12"/>
      <c r="H126" s="16" t="str">
        <f>IF(COUNTA($A126:$G126)=0,"",IF(OR($C126="",SUMPRODUCT(--(Parts!$A$2:$A$201=$C126))=0,AND($E126&lt;&gt;"",SUMPRODUCT(--(Vans!$A$2:$A$51=$E126))=0),AND($F126&lt;&gt;"",SUMPRODUCT(--(Vans!$A$2:$A$51=$F126))=0)),"Check ID",IF(OR(NOT(AND(ISNUMBER(A126),N(A126)&gt;=18264,N(A126)&lt;=73050)),AND($B126&lt;&gt;"Used",$B126&lt;&gt;"Restock",$B126&lt;&gt;"Transfer"),NOT(AND(ISNUMBER(D126),N(D126)&gt;=1,N(D126)&lt;=10000,INT(N(D126))=N(D126))),AND($B126="Used",OR($E126="",$F126&lt;&gt;"")),AND($B126="Restock",OR($F126="",$E126&lt;&gt;"")),AND($B126="Transfer",OR($E126="",$F126="",$E126=$F126))),"Check inputs",IF(OR(AND($E126&lt;&gt;"",SUMPRODUCT(('Van Stock'!$A$2:$A$501=$E126)*('Van Stock'!$B$2:$B$501=$C126))&lt;&gt;1),AND($F126&lt;&gt;"",SUMPRODUCT(('Van Stock'!$A$2:$A$501=$F126)*('Van Stock'!$B$2:$B$501=$C126))&lt;&gt;1)),"No stock line","OK"))))</f>
        <v/>
      </c>
    </row>
    <row r="127" spans="1:8" x14ac:dyDescent="0.25">
      <c r="A127" s="20"/>
      <c r="B127" s="12"/>
      <c r="C127" s="12"/>
      <c r="D127" s="19"/>
      <c r="E127" s="12"/>
      <c r="F127" s="12"/>
      <c r="G127" s="12"/>
      <c r="H127" s="16" t="str">
        <f>IF(COUNTA($A127:$G127)=0,"",IF(OR($C127="",SUMPRODUCT(--(Parts!$A$2:$A$201=$C127))=0,AND($E127&lt;&gt;"",SUMPRODUCT(--(Vans!$A$2:$A$51=$E127))=0),AND($F127&lt;&gt;"",SUMPRODUCT(--(Vans!$A$2:$A$51=$F127))=0)),"Check ID",IF(OR(NOT(AND(ISNUMBER(A127),N(A127)&gt;=18264,N(A127)&lt;=73050)),AND($B127&lt;&gt;"Used",$B127&lt;&gt;"Restock",$B127&lt;&gt;"Transfer"),NOT(AND(ISNUMBER(D127),N(D127)&gt;=1,N(D127)&lt;=10000,INT(N(D127))=N(D127))),AND($B127="Used",OR($E127="",$F127&lt;&gt;"")),AND($B127="Restock",OR($F127="",$E127&lt;&gt;"")),AND($B127="Transfer",OR($E127="",$F127="",$E127=$F127))),"Check inputs",IF(OR(AND($E127&lt;&gt;"",SUMPRODUCT(('Van Stock'!$A$2:$A$501=$E127)*('Van Stock'!$B$2:$B$501=$C127))&lt;&gt;1),AND($F127&lt;&gt;"",SUMPRODUCT(('Van Stock'!$A$2:$A$501=$F127)*('Van Stock'!$B$2:$B$501=$C127))&lt;&gt;1)),"No stock line","OK"))))</f>
        <v/>
      </c>
    </row>
    <row r="128" spans="1:8" x14ac:dyDescent="0.25">
      <c r="A128" s="20"/>
      <c r="B128" s="12"/>
      <c r="C128" s="12"/>
      <c r="D128" s="19"/>
      <c r="E128" s="12"/>
      <c r="F128" s="12"/>
      <c r="G128" s="12"/>
      <c r="H128" s="16" t="str">
        <f>IF(COUNTA($A128:$G128)=0,"",IF(OR($C128="",SUMPRODUCT(--(Parts!$A$2:$A$201=$C128))=0,AND($E128&lt;&gt;"",SUMPRODUCT(--(Vans!$A$2:$A$51=$E128))=0),AND($F128&lt;&gt;"",SUMPRODUCT(--(Vans!$A$2:$A$51=$F128))=0)),"Check ID",IF(OR(NOT(AND(ISNUMBER(A128),N(A128)&gt;=18264,N(A128)&lt;=73050)),AND($B128&lt;&gt;"Used",$B128&lt;&gt;"Restock",$B128&lt;&gt;"Transfer"),NOT(AND(ISNUMBER(D128),N(D128)&gt;=1,N(D128)&lt;=10000,INT(N(D128))=N(D128))),AND($B128="Used",OR($E128="",$F128&lt;&gt;"")),AND($B128="Restock",OR($F128="",$E128&lt;&gt;"")),AND($B128="Transfer",OR($E128="",$F128="",$E128=$F128))),"Check inputs",IF(OR(AND($E128&lt;&gt;"",SUMPRODUCT(('Van Stock'!$A$2:$A$501=$E128)*('Van Stock'!$B$2:$B$501=$C128))&lt;&gt;1),AND($F128&lt;&gt;"",SUMPRODUCT(('Van Stock'!$A$2:$A$501=$F128)*('Van Stock'!$B$2:$B$501=$C128))&lt;&gt;1)),"No stock line","OK"))))</f>
        <v/>
      </c>
    </row>
    <row r="129" spans="1:8" x14ac:dyDescent="0.25">
      <c r="A129" s="20"/>
      <c r="B129" s="12"/>
      <c r="C129" s="12"/>
      <c r="D129" s="19"/>
      <c r="E129" s="12"/>
      <c r="F129" s="12"/>
      <c r="G129" s="12"/>
      <c r="H129" s="16" t="str">
        <f>IF(COUNTA($A129:$G129)=0,"",IF(OR($C129="",SUMPRODUCT(--(Parts!$A$2:$A$201=$C129))=0,AND($E129&lt;&gt;"",SUMPRODUCT(--(Vans!$A$2:$A$51=$E129))=0),AND($F129&lt;&gt;"",SUMPRODUCT(--(Vans!$A$2:$A$51=$F129))=0)),"Check ID",IF(OR(NOT(AND(ISNUMBER(A129),N(A129)&gt;=18264,N(A129)&lt;=73050)),AND($B129&lt;&gt;"Used",$B129&lt;&gt;"Restock",$B129&lt;&gt;"Transfer"),NOT(AND(ISNUMBER(D129),N(D129)&gt;=1,N(D129)&lt;=10000,INT(N(D129))=N(D129))),AND($B129="Used",OR($E129="",$F129&lt;&gt;"")),AND($B129="Restock",OR($F129="",$E129&lt;&gt;"")),AND($B129="Transfer",OR($E129="",$F129="",$E129=$F129))),"Check inputs",IF(OR(AND($E129&lt;&gt;"",SUMPRODUCT(('Van Stock'!$A$2:$A$501=$E129)*('Van Stock'!$B$2:$B$501=$C129))&lt;&gt;1),AND($F129&lt;&gt;"",SUMPRODUCT(('Van Stock'!$A$2:$A$501=$F129)*('Van Stock'!$B$2:$B$501=$C129))&lt;&gt;1)),"No stock line","OK"))))</f>
        <v/>
      </c>
    </row>
    <row r="130" spans="1:8" x14ac:dyDescent="0.25">
      <c r="A130" s="20"/>
      <c r="B130" s="12"/>
      <c r="C130" s="12"/>
      <c r="D130" s="19"/>
      <c r="E130" s="12"/>
      <c r="F130" s="12"/>
      <c r="G130" s="12"/>
      <c r="H130" s="16" t="str">
        <f>IF(COUNTA($A130:$G130)=0,"",IF(OR($C130="",SUMPRODUCT(--(Parts!$A$2:$A$201=$C130))=0,AND($E130&lt;&gt;"",SUMPRODUCT(--(Vans!$A$2:$A$51=$E130))=0),AND($F130&lt;&gt;"",SUMPRODUCT(--(Vans!$A$2:$A$51=$F130))=0)),"Check ID",IF(OR(NOT(AND(ISNUMBER(A130),N(A130)&gt;=18264,N(A130)&lt;=73050)),AND($B130&lt;&gt;"Used",$B130&lt;&gt;"Restock",$B130&lt;&gt;"Transfer"),NOT(AND(ISNUMBER(D130),N(D130)&gt;=1,N(D130)&lt;=10000,INT(N(D130))=N(D130))),AND($B130="Used",OR($E130="",$F130&lt;&gt;"")),AND($B130="Restock",OR($F130="",$E130&lt;&gt;"")),AND($B130="Transfer",OR($E130="",$F130="",$E130=$F130))),"Check inputs",IF(OR(AND($E130&lt;&gt;"",SUMPRODUCT(('Van Stock'!$A$2:$A$501=$E130)*('Van Stock'!$B$2:$B$501=$C130))&lt;&gt;1),AND($F130&lt;&gt;"",SUMPRODUCT(('Van Stock'!$A$2:$A$501=$F130)*('Van Stock'!$B$2:$B$501=$C130))&lt;&gt;1)),"No stock line","OK"))))</f>
        <v/>
      </c>
    </row>
    <row r="131" spans="1:8" x14ac:dyDescent="0.25">
      <c r="A131" s="20"/>
      <c r="B131" s="12"/>
      <c r="C131" s="12"/>
      <c r="D131" s="19"/>
      <c r="E131" s="12"/>
      <c r="F131" s="12"/>
      <c r="G131" s="12"/>
      <c r="H131" s="16" t="str">
        <f>IF(COUNTA($A131:$G131)=0,"",IF(OR($C131="",SUMPRODUCT(--(Parts!$A$2:$A$201=$C131))=0,AND($E131&lt;&gt;"",SUMPRODUCT(--(Vans!$A$2:$A$51=$E131))=0),AND($F131&lt;&gt;"",SUMPRODUCT(--(Vans!$A$2:$A$51=$F131))=0)),"Check ID",IF(OR(NOT(AND(ISNUMBER(A131),N(A131)&gt;=18264,N(A131)&lt;=73050)),AND($B131&lt;&gt;"Used",$B131&lt;&gt;"Restock",$B131&lt;&gt;"Transfer"),NOT(AND(ISNUMBER(D131),N(D131)&gt;=1,N(D131)&lt;=10000,INT(N(D131))=N(D131))),AND($B131="Used",OR($E131="",$F131&lt;&gt;"")),AND($B131="Restock",OR($F131="",$E131&lt;&gt;"")),AND($B131="Transfer",OR($E131="",$F131="",$E131=$F131))),"Check inputs",IF(OR(AND($E131&lt;&gt;"",SUMPRODUCT(('Van Stock'!$A$2:$A$501=$E131)*('Van Stock'!$B$2:$B$501=$C131))&lt;&gt;1),AND($F131&lt;&gt;"",SUMPRODUCT(('Van Stock'!$A$2:$A$501=$F131)*('Van Stock'!$B$2:$B$501=$C131))&lt;&gt;1)),"No stock line","OK"))))</f>
        <v/>
      </c>
    </row>
    <row r="132" spans="1:8" x14ac:dyDescent="0.25">
      <c r="A132" s="20"/>
      <c r="B132" s="12"/>
      <c r="C132" s="12"/>
      <c r="D132" s="19"/>
      <c r="E132" s="12"/>
      <c r="F132" s="12"/>
      <c r="G132" s="12"/>
      <c r="H132" s="16" t="str">
        <f>IF(COUNTA($A132:$G132)=0,"",IF(OR($C132="",SUMPRODUCT(--(Parts!$A$2:$A$201=$C132))=0,AND($E132&lt;&gt;"",SUMPRODUCT(--(Vans!$A$2:$A$51=$E132))=0),AND($F132&lt;&gt;"",SUMPRODUCT(--(Vans!$A$2:$A$51=$F132))=0)),"Check ID",IF(OR(NOT(AND(ISNUMBER(A132),N(A132)&gt;=18264,N(A132)&lt;=73050)),AND($B132&lt;&gt;"Used",$B132&lt;&gt;"Restock",$B132&lt;&gt;"Transfer"),NOT(AND(ISNUMBER(D132),N(D132)&gt;=1,N(D132)&lt;=10000,INT(N(D132))=N(D132))),AND($B132="Used",OR($E132="",$F132&lt;&gt;"")),AND($B132="Restock",OR($F132="",$E132&lt;&gt;"")),AND($B132="Transfer",OR($E132="",$F132="",$E132=$F132))),"Check inputs",IF(OR(AND($E132&lt;&gt;"",SUMPRODUCT(('Van Stock'!$A$2:$A$501=$E132)*('Van Stock'!$B$2:$B$501=$C132))&lt;&gt;1),AND($F132&lt;&gt;"",SUMPRODUCT(('Van Stock'!$A$2:$A$501=$F132)*('Van Stock'!$B$2:$B$501=$C132))&lt;&gt;1)),"No stock line","OK"))))</f>
        <v/>
      </c>
    </row>
    <row r="133" spans="1:8" x14ac:dyDescent="0.25">
      <c r="A133" s="20"/>
      <c r="B133" s="12"/>
      <c r="C133" s="12"/>
      <c r="D133" s="19"/>
      <c r="E133" s="12"/>
      <c r="F133" s="12"/>
      <c r="G133" s="12"/>
      <c r="H133" s="16" t="str">
        <f>IF(COUNTA($A133:$G133)=0,"",IF(OR($C133="",SUMPRODUCT(--(Parts!$A$2:$A$201=$C133))=0,AND($E133&lt;&gt;"",SUMPRODUCT(--(Vans!$A$2:$A$51=$E133))=0),AND($F133&lt;&gt;"",SUMPRODUCT(--(Vans!$A$2:$A$51=$F133))=0)),"Check ID",IF(OR(NOT(AND(ISNUMBER(A133),N(A133)&gt;=18264,N(A133)&lt;=73050)),AND($B133&lt;&gt;"Used",$B133&lt;&gt;"Restock",$B133&lt;&gt;"Transfer"),NOT(AND(ISNUMBER(D133),N(D133)&gt;=1,N(D133)&lt;=10000,INT(N(D133))=N(D133))),AND($B133="Used",OR($E133="",$F133&lt;&gt;"")),AND($B133="Restock",OR($F133="",$E133&lt;&gt;"")),AND($B133="Transfer",OR($E133="",$F133="",$E133=$F133))),"Check inputs",IF(OR(AND($E133&lt;&gt;"",SUMPRODUCT(('Van Stock'!$A$2:$A$501=$E133)*('Van Stock'!$B$2:$B$501=$C133))&lt;&gt;1),AND($F133&lt;&gt;"",SUMPRODUCT(('Van Stock'!$A$2:$A$501=$F133)*('Van Stock'!$B$2:$B$501=$C133))&lt;&gt;1)),"No stock line","OK"))))</f>
        <v/>
      </c>
    </row>
    <row r="134" spans="1:8" x14ac:dyDescent="0.25">
      <c r="A134" s="20"/>
      <c r="B134" s="12"/>
      <c r="C134" s="12"/>
      <c r="D134" s="19"/>
      <c r="E134" s="12"/>
      <c r="F134" s="12"/>
      <c r="G134" s="12"/>
      <c r="H134" s="16" t="str">
        <f>IF(COUNTA($A134:$G134)=0,"",IF(OR($C134="",SUMPRODUCT(--(Parts!$A$2:$A$201=$C134))=0,AND($E134&lt;&gt;"",SUMPRODUCT(--(Vans!$A$2:$A$51=$E134))=0),AND($F134&lt;&gt;"",SUMPRODUCT(--(Vans!$A$2:$A$51=$F134))=0)),"Check ID",IF(OR(NOT(AND(ISNUMBER(A134),N(A134)&gt;=18264,N(A134)&lt;=73050)),AND($B134&lt;&gt;"Used",$B134&lt;&gt;"Restock",$B134&lt;&gt;"Transfer"),NOT(AND(ISNUMBER(D134),N(D134)&gt;=1,N(D134)&lt;=10000,INT(N(D134))=N(D134))),AND($B134="Used",OR($E134="",$F134&lt;&gt;"")),AND($B134="Restock",OR($F134="",$E134&lt;&gt;"")),AND($B134="Transfer",OR($E134="",$F134="",$E134=$F134))),"Check inputs",IF(OR(AND($E134&lt;&gt;"",SUMPRODUCT(('Van Stock'!$A$2:$A$501=$E134)*('Van Stock'!$B$2:$B$501=$C134))&lt;&gt;1),AND($F134&lt;&gt;"",SUMPRODUCT(('Van Stock'!$A$2:$A$501=$F134)*('Van Stock'!$B$2:$B$501=$C134))&lt;&gt;1)),"No stock line","OK"))))</f>
        <v/>
      </c>
    </row>
    <row r="135" spans="1:8" x14ac:dyDescent="0.25">
      <c r="A135" s="20"/>
      <c r="B135" s="12"/>
      <c r="C135" s="12"/>
      <c r="D135" s="19"/>
      <c r="E135" s="12"/>
      <c r="F135" s="12"/>
      <c r="G135" s="12"/>
      <c r="H135" s="16" t="str">
        <f>IF(COUNTA($A135:$G135)=0,"",IF(OR($C135="",SUMPRODUCT(--(Parts!$A$2:$A$201=$C135))=0,AND($E135&lt;&gt;"",SUMPRODUCT(--(Vans!$A$2:$A$51=$E135))=0),AND($F135&lt;&gt;"",SUMPRODUCT(--(Vans!$A$2:$A$51=$F135))=0)),"Check ID",IF(OR(NOT(AND(ISNUMBER(A135),N(A135)&gt;=18264,N(A135)&lt;=73050)),AND($B135&lt;&gt;"Used",$B135&lt;&gt;"Restock",$B135&lt;&gt;"Transfer"),NOT(AND(ISNUMBER(D135),N(D135)&gt;=1,N(D135)&lt;=10000,INT(N(D135))=N(D135))),AND($B135="Used",OR($E135="",$F135&lt;&gt;"")),AND($B135="Restock",OR($F135="",$E135&lt;&gt;"")),AND($B135="Transfer",OR($E135="",$F135="",$E135=$F135))),"Check inputs",IF(OR(AND($E135&lt;&gt;"",SUMPRODUCT(('Van Stock'!$A$2:$A$501=$E135)*('Van Stock'!$B$2:$B$501=$C135))&lt;&gt;1),AND($F135&lt;&gt;"",SUMPRODUCT(('Van Stock'!$A$2:$A$501=$F135)*('Van Stock'!$B$2:$B$501=$C135))&lt;&gt;1)),"No stock line","OK"))))</f>
        <v/>
      </c>
    </row>
    <row r="136" spans="1:8" x14ac:dyDescent="0.25">
      <c r="A136" s="20"/>
      <c r="B136" s="12"/>
      <c r="C136" s="12"/>
      <c r="D136" s="19"/>
      <c r="E136" s="12"/>
      <c r="F136" s="12"/>
      <c r="G136" s="12"/>
      <c r="H136" s="16" t="str">
        <f>IF(COUNTA($A136:$G136)=0,"",IF(OR($C136="",SUMPRODUCT(--(Parts!$A$2:$A$201=$C136))=0,AND($E136&lt;&gt;"",SUMPRODUCT(--(Vans!$A$2:$A$51=$E136))=0),AND($F136&lt;&gt;"",SUMPRODUCT(--(Vans!$A$2:$A$51=$F136))=0)),"Check ID",IF(OR(NOT(AND(ISNUMBER(A136),N(A136)&gt;=18264,N(A136)&lt;=73050)),AND($B136&lt;&gt;"Used",$B136&lt;&gt;"Restock",$B136&lt;&gt;"Transfer"),NOT(AND(ISNUMBER(D136),N(D136)&gt;=1,N(D136)&lt;=10000,INT(N(D136))=N(D136))),AND($B136="Used",OR($E136="",$F136&lt;&gt;"")),AND($B136="Restock",OR($F136="",$E136&lt;&gt;"")),AND($B136="Transfer",OR($E136="",$F136="",$E136=$F136))),"Check inputs",IF(OR(AND($E136&lt;&gt;"",SUMPRODUCT(('Van Stock'!$A$2:$A$501=$E136)*('Van Stock'!$B$2:$B$501=$C136))&lt;&gt;1),AND($F136&lt;&gt;"",SUMPRODUCT(('Van Stock'!$A$2:$A$501=$F136)*('Van Stock'!$B$2:$B$501=$C136))&lt;&gt;1)),"No stock line","OK"))))</f>
        <v/>
      </c>
    </row>
    <row r="137" spans="1:8" x14ac:dyDescent="0.25">
      <c r="A137" s="20"/>
      <c r="B137" s="12"/>
      <c r="C137" s="12"/>
      <c r="D137" s="19"/>
      <c r="E137" s="12"/>
      <c r="F137" s="12"/>
      <c r="G137" s="12"/>
      <c r="H137" s="16" t="str">
        <f>IF(COUNTA($A137:$G137)=0,"",IF(OR($C137="",SUMPRODUCT(--(Parts!$A$2:$A$201=$C137))=0,AND($E137&lt;&gt;"",SUMPRODUCT(--(Vans!$A$2:$A$51=$E137))=0),AND($F137&lt;&gt;"",SUMPRODUCT(--(Vans!$A$2:$A$51=$F137))=0)),"Check ID",IF(OR(NOT(AND(ISNUMBER(A137),N(A137)&gt;=18264,N(A137)&lt;=73050)),AND($B137&lt;&gt;"Used",$B137&lt;&gt;"Restock",$B137&lt;&gt;"Transfer"),NOT(AND(ISNUMBER(D137),N(D137)&gt;=1,N(D137)&lt;=10000,INT(N(D137))=N(D137))),AND($B137="Used",OR($E137="",$F137&lt;&gt;"")),AND($B137="Restock",OR($F137="",$E137&lt;&gt;"")),AND($B137="Transfer",OR($E137="",$F137="",$E137=$F137))),"Check inputs",IF(OR(AND($E137&lt;&gt;"",SUMPRODUCT(('Van Stock'!$A$2:$A$501=$E137)*('Van Stock'!$B$2:$B$501=$C137))&lt;&gt;1),AND($F137&lt;&gt;"",SUMPRODUCT(('Van Stock'!$A$2:$A$501=$F137)*('Van Stock'!$B$2:$B$501=$C137))&lt;&gt;1)),"No stock line","OK"))))</f>
        <v/>
      </c>
    </row>
    <row r="138" spans="1:8" x14ac:dyDescent="0.25">
      <c r="A138" s="20"/>
      <c r="B138" s="12"/>
      <c r="C138" s="12"/>
      <c r="D138" s="19"/>
      <c r="E138" s="12"/>
      <c r="F138" s="12"/>
      <c r="G138" s="12"/>
      <c r="H138" s="16" t="str">
        <f>IF(COUNTA($A138:$G138)=0,"",IF(OR($C138="",SUMPRODUCT(--(Parts!$A$2:$A$201=$C138))=0,AND($E138&lt;&gt;"",SUMPRODUCT(--(Vans!$A$2:$A$51=$E138))=0),AND($F138&lt;&gt;"",SUMPRODUCT(--(Vans!$A$2:$A$51=$F138))=0)),"Check ID",IF(OR(NOT(AND(ISNUMBER(A138),N(A138)&gt;=18264,N(A138)&lt;=73050)),AND($B138&lt;&gt;"Used",$B138&lt;&gt;"Restock",$B138&lt;&gt;"Transfer"),NOT(AND(ISNUMBER(D138),N(D138)&gt;=1,N(D138)&lt;=10000,INT(N(D138))=N(D138))),AND($B138="Used",OR($E138="",$F138&lt;&gt;"")),AND($B138="Restock",OR($F138="",$E138&lt;&gt;"")),AND($B138="Transfer",OR($E138="",$F138="",$E138=$F138))),"Check inputs",IF(OR(AND($E138&lt;&gt;"",SUMPRODUCT(('Van Stock'!$A$2:$A$501=$E138)*('Van Stock'!$B$2:$B$501=$C138))&lt;&gt;1),AND($F138&lt;&gt;"",SUMPRODUCT(('Van Stock'!$A$2:$A$501=$F138)*('Van Stock'!$B$2:$B$501=$C138))&lt;&gt;1)),"No stock line","OK"))))</f>
        <v/>
      </c>
    </row>
    <row r="139" spans="1:8" x14ac:dyDescent="0.25">
      <c r="A139" s="20"/>
      <c r="B139" s="12"/>
      <c r="C139" s="12"/>
      <c r="D139" s="19"/>
      <c r="E139" s="12"/>
      <c r="F139" s="12"/>
      <c r="G139" s="12"/>
      <c r="H139" s="16" t="str">
        <f>IF(COUNTA($A139:$G139)=0,"",IF(OR($C139="",SUMPRODUCT(--(Parts!$A$2:$A$201=$C139))=0,AND($E139&lt;&gt;"",SUMPRODUCT(--(Vans!$A$2:$A$51=$E139))=0),AND($F139&lt;&gt;"",SUMPRODUCT(--(Vans!$A$2:$A$51=$F139))=0)),"Check ID",IF(OR(NOT(AND(ISNUMBER(A139),N(A139)&gt;=18264,N(A139)&lt;=73050)),AND($B139&lt;&gt;"Used",$B139&lt;&gt;"Restock",$B139&lt;&gt;"Transfer"),NOT(AND(ISNUMBER(D139),N(D139)&gt;=1,N(D139)&lt;=10000,INT(N(D139))=N(D139))),AND($B139="Used",OR($E139="",$F139&lt;&gt;"")),AND($B139="Restock",OR($F139="",$E139&lt;&gt;"")),AND($B139="Transfer",OR($E139="",$F139="",$E139=$F139))),"Check inputs",IF(OR(AND($E139&lt;&gt;"",SUMPRODUCT(('Van Stock'!$A$2:$A$501=$E139)*('Van Stock'!$B$2:$B$501=$C139))&lt;&gt;1),AND($F139&lt;&gt;"",SUMPRODUCT(('Van Stock'!$A$2:$A$501=$F139)*('Van Stock'!$B$2:$B$501=$C139))&lt;&gt;1)),"No stock line","OK"))))</f>
        <v/>
      </c>
    </row>
    <row r="140" spans="1:8" x14ac:dyDescent="0.25">
      <c r="A140" s="20"/>
      <c r="B140" s="12"/>
      <c r="C140" s="12"/>
      <c r="D140" s="19"/>
      <c r="E140" s="12"/>
      <c r="F140" s="12"/>
      <c r="G140" s="12"/>
      <c r="H140" s="16" t="str">
        <f>IF(COUNTA($A140:$G140)=0,"",IF(OR($C140="",SUMPRODUCT(--(Parts!$A$2:$A$201=$C140))=0,AND($E140&lt;&gt;"",SUMPRODUCT(--(Vans!$A$2:$A$51=$E140))=0),AND($F140&lt;&gt;"",SUMPRODUCT(--(Vans!$A$2:$A$51=$F140))=0)),"Check ID",IF(OR(NOT(AND(ISNUMBER(A140),N(A140)&gt;=18264,N(A140)&lt;=73050)),AND($B140&lt;&gt;"Used",$B140&lt;&gt;"Restock",$B140&lt;&gt;"Transfer"),NOT(AND(ISNUMBER(D140),N(D140)&gt;=1,N(D140)&lt;=10000,INT(N(D140))=N(D140))),AND($B140="Used",OR($E140="",$F140&lt;&gt;"")),AND($B140="Restock",OR($F140="",$E140&lt;&gt;"")),AND($B140="Transfer",OR($E140="",$F140="",$E140=$F140))),"Check inputs",IF(OR(AND($E140&lt;&gt;"",SUMPRODUCT(('Van Stock'!$A$2:$A$501=$E140)*('Van Stock'!$B$2:$B$501=$C140))&lt;&gt;1),AND($F140&lt;&gt;"",SUMPRODUCT(('Van Stock'!$A$2:$A$501=$F140)*('Van Stock'!$B$2:$B$501=$C140))&lt;&gt;1)),"No stock line","OK"))))</f>
        <v/>
      </c>
    </row>
    <row r="141" spans="1:8" x14ac:dyDescent="0.25">
      <c r="A141" s="20"/>
      <c r="B141" s="12"/>
      <c r="C141" s="12"/>
      <c r="D141" s="19"/>
      <c r="E141" s="12"/>
      <c r="F141" s="12"/>
      <c r="G141" s="12"/>
      <c r="H141" s="16" t="str">
        <f>IF(COUNTA($A141:$G141)=0,"",IF(OR($C141="",SUMPRODUCT(--(Parts!$A$2:$A$201=$C141))=0,AND($E141&lt;&gt;"",SUMPRODUCT(--(Vans!$A$2:$A$51=$E141))=0),AND($F141&lt;&gt;"",SUMPRODUCT(--(Vans!$A$2:$A$51=$F141))=0)),"Check ID",IF(OR(NOT(AND(ISNUMBER(A141),N(A141)&gt;=18264,N(A141)&lt;=73050)),AND($B141&lt;&gt;"Used",$B141&lt;&gt;"Restock",$B141&lt;&gt;"Transfer"),NOT(AND(ISNUMBER(D141),N(D141)&gt;=1,N(D141)&lt;=10000,INT(N(D141))=N(D141))),AND($B141="Used",OR($E141="",$F141&lt;&gt;"")),AND($B141="Restock",OR($F141="",$E141&lt;&gt;"")),AND($B141="Transfer",OR($E141="",$F141="",$E141=$F141))),"Check inputs",IF(OR(AND($E141&lt;&gt;"",SUMPRODUCT(('Van Stock'!$A$2:$A$501=$E141)*('Van Stock'!$B$2:$B$501=$C141))&lt;&gt;1),AND($F141&lt;&gt;"",SUMPRODUCT(('Van Stock'!$A$2:$A$501=$F141)*('Van Stock'!$B$2:$B$501=$C141))&lt;&gt;1)),"No stock line","OK"))))</f>
        <v/>
      </c>
    </row>
    <row r="142" spans="1:8" x14ac:dyDescent="0.25">
      <c r="A142" s="20"/>
      <c r="B142" s="12"/>
      <c r="C142" s="12"/>
      <c r="D142" s="19"/>
      <c r="E142" s="12"/>
      <c r="F142" s="12"/>
      <c r="G142" s="12"/>
      <c r="H142" s="16" t="str">
        <f>IF(COUNTA($A142:$G142)=0,"",IF(OR($C142="",SUMPRODUCT(--(Parts!$A$2:$A$201=$C142))=0,AND($E142&lt;&gt;"",SUMPRODUCT(--(Vans!$A$2:$A$51=$E142))=0),AND($F142&lt;&gt;"",SUMPRODUCT(--(Vans!$A$2:$A$51=$F142))=0)),"Check ID",IF(OR(NOT(AND(ISNUMBER(A142),N(A142)&gt;=18264,N(A142)&lt;=73050)),AND($B142&lt;&gt;"Used",$B142&lt;&gt;"Restock",$B142&lt;&gt;"Transfer"),NOT(AND(ISNUMBER(D142),N(D142)&gt;=1,N(D142)&lt;=10000,INT(N(D142))=N(D142))),AND($B142="Used",OR($E142="",$F142&lt;&gt;"")),AND($B142="Restock",OR($F142="",$E142&lt;&gt;"")),AND($B142="Transfer",OR($E142="",$F142="",$E142=$F142))),"Check inputs",IF(OR(AND($E142&lt;&gt;"",SUMPRODUCT(('Van Stock'!$A$2:$A$501=$E142)*('Van Stock'!$B$2:$B$501=$C142))&lt;&gt;1),AND($F142&lt;&gt;"",SUMPRODUCT(('Van Stock'!$A$2:$A$501=$F142)*('Van Stock'!$B$2:$B$501=$C142))&lt;&gt;1)),"No stock line","OK"))))</f>
        <v/>
      </c>
    </row>
    <row r="143" spans="1:8" x14ac:dyDescent="0.25">
      <c r="A143" s="20"/>
      <c r="B143" s="12"/>
      <c r="C143" s="12"/>
      <c r="D143" s="19"/>
      <c r="E143" s="12"/>
      <c r="F143" s="12"/>
      <c r="G143" s="12"/>
      <c r="H143" s="16" t="str">
        <f>IF(COUNTA($A143:$G143)=0,"",IF(OR($C143="",SUMPRODUCT(--(Parts!$A$2:$A$201=$C143))=0,AND($E143&lt;&gt;"",SUMPRODUCT(--(Vans!$A$2:$A$51=$E143))=0),AND($F143&lt;&gt;"",SUMPRODUCT(--(Vans!$A$2:$A$51=$F143))=0)),"Check ID",IF(OR(NOT(AND(ISNUMBER(A143),N(A143)&gt;=18264,N(A143)&lt;=73050)),AND($B143&lt;&gt;"Used",$B143&lt;&gt;"Restock",$B143&lt;&gt;"Transfer"),NOT(AND(ISNUMBER(D143),N(D143)&gt;=1,N(D143)&lt;=10000,INT(N(D143))=N(D143))),AND($B143="Used",OR($E143="",$F143&lt;&gt;"")),AND($B143="Restock",OR($F143="",$E143&lt;&gt;"")),AND($B143="Transfer",OR($E143="",$F143="",$E143=$F143))),"Check inputs",IF(OR(AND($E143&lt;&gt;"",SUMPRODUCT(('Van Stock'!$A$2:$A$501=$E143)*('Van Stock'!$B$2:$B$501=$C143))&lt;&gt;1),AND($F143&lt;&gt;"",SUMPRODUCT(('Van Stock'!$A$2:$A$501=$F143)*('Van Stock'!$B$2:$B$501=$C143))&lt;&gt;1)),"No stock line","OK"))))</f>
        <v/>
      </c>
    </row>
    <row r="144" spans="1:8" x14ac:dyDescent="0.25">
      <c r="A144" s="20"/>
      <c r="B144" s="12"/>
      <c r="C144" s="12"/>
      <c r="D144" s="19"/>
      <c r="E144" s="12"/>
      <c r="F144" s="12"/>
      <c r="G144" s="12"/>
      <c r="H144" s="16" t="str">
        <f>IF(COUNTA($A144:$G144)=0,"",IF(OR($C144="",SUMPRODUCT(--(Parts!$A$2:$A$201=$C144))=0,AND($E144&lt;&gt;"",SUMPRODUCT(--(Vans!$A$2:$A$51=$E144))=0),AND($F144&lt;&gt;"",SUMPRODUCT(--(Vans!$A$2:$A$51=$F144))=0)),"Check ID",IF(OR(NOT(AND(ISNUMBER(A144),N(A144)&gt;=18264,N(A144)&lt;=73050)),AND($B144&lt;&gt;"Used",$B144&lt;&gt;"Restock",$B144&lt;&gt;"Transfer"),NOT(AND(ISNUMBER(D144),N(D144)&gt;=1,N(D144)&lt;=10000,INT(N(D144))=N(D144))),AND($B144="Used",OR($E144="",$F144&lt;&gt;"")),AND($B144="Restock",OR($F144="",$E144&lt;&gt;"")),AND($B144="Transfer",OR($E144="",$F144="",$E144=$F144))),"Check inputs",IF(OR(AND($E144&lt;&gt;"",SUMPRODUCT(('Van Stock'!$A$2:$A$501=$E144)*('Van Stock'!$B$2:$B$501=$C144))&lt;&gt;1),AND($F144&lt;&gt;"",SUMPRODUCT(('Van Stock'!$A$2:$A$501=$F144)*('Van Stock'!$B$2:$B$501=$C144))&lt;&gt;1)),"No stock line","OK"))))</f>
        <v/>
      </c>
    </row>
    <row r="145" spans="1:8" x14ac:dyDescent="0.25">
      <c r="A145" s="20"/>
      <c r="B145" s="12"/>
      <c r="C145" s="12"/>
      <c r="D145" s="19"/>
      <c r="E145" s="12"/>
      <c r="F145" s="12"/>
      <c r="G145" s="12"/>
      <c r="H145" s="16" t="str">
        <f>IF(COUNTA($A145:$G145)=0,"",IF(OR($C145="",SUMPRODUCT(--(Parts!$A$2:$A$201=$C145))=0,AND($E145&lt;&gt;"",SUMPRODUCT(--(Vans!$A$2:$A$51=$E145))=0),AND($F145&lt;&gt;"",SUMPRODUCT(--(Vans!$A$2:$A$51=$F145))=0)),"Check ID",IF(OR(NOT(AND(ISNUMBER(A145),N(A145)&gt;=18264,N(A145)&lt;=73050)),AND($B145&lt;&gt;"Used",$B145&lt;&gt;"Restock",$B145&lt;&gt;"Transfer"),NOT(AND(ISNUMBER(D145),N(D145)&gt;=1,N(D145)&lt;=10000,INT(N(D145))=N(D145))),AND($B145="Used",OR($E145="",$F145&lt;&gt;"")),AND($B145="Restock",OR($F145="",$E145&lt;&gt;"")),AND($B145="Transfer",OR($E145="",$F145="",$E145=$F145))),"Check inputs",IF(OR(AND($E145&lt;&gt;"",SUMPRODUCT(('Van Stock'!$A$2:$A$501=$E145)*('Van Stock'!$B$2:$B$501=$C145))&lt;&gt;1),AND($F145&lt;&gt;"",SUMPRODUCT(('Van Stock'!$A$2:$A$501=$F145)*('Van Stock'!$B$2:$B$501=$C145))&lt;&gt;1)),"No stock line","OK"))))</f>
        <v/>
      </c>
    </row>
    <row r="146" spans="1:8" x14ac:dyDescent="0.25">
      <c r="A146" s="20"/>
      <c r="B146" s="12"/>
      <c r="C146" s="12"/>
      <c r="D146" s="19"/>
      <c r="E146" s="12"/>
      <c r="F146" s="12"/>
      <c r="G146" s="12"/>
      <c r="H146" s="16" t="str">
        <f>IF(COUNTA($A146:$G146)=0,"",IF(OR($C146="",SUMPRODUCT(--(Parts!$A$2:$A$201=$C146))=0,AND($E146&lt;&gt;"",SUMPRODUCT(--(Vans!$A$2:$A$51=$E146))=0),AND($F146&lt;&gt;"",SUMPRODUCT(--(Vans!$A$2:$A$51=$F146))=0)),"Check ID",IF(OR(NOT(AND(ISNUMBER(A146),N(A146)&gt;=18264,N(A146)&lt;=73050)),AND($B146&lt;&gt;"Used",$B146&lt;&gt;"Restock",$B146&lt;&gt;"Transfer"),NOT(AND(ISNUMBER(D146),N(D146)&gt;=1,N(D146)&lt;=10000,INT(N(D146))=N(D146))),AND($B146="Used",OR($E146="",$F146&lt;&gt;"")),AND($B146="Restock",OR($F146="",$E146&lt;&gt;"")),AND($B146="Transfer",OR($E146="",$F146="",$E146=$F146))),"Check inputs",IF(OR(AND($E146&lt;&gt;"",SUMPRODUCT(('Van Stock'!$A$2:$A$501=$E146)*('Van Stock'!$B$2:$B$501=$C146))&lt;&gt;1),AND($F146&lt;&gt;"",SUMPRODUCT(('Van Stock'!$A$2:$A$501=$F146)*('Van Stock'!$B$2:$B$501=$C146))&lt;&gt;1)),"No stock line","OK"))))</f>
        <v/>
      </c>
    </row>
    <row r="147" spans="1:8" x14ac:dyDescent="0.25">
      <c r="A147" s="20"/>
      <c r="B147" s="12"/>
      <c r="C147" s="12"/>
      <c r="D147" s="19"/>
      <c r="E147" s="12"/>
      <c r="F147" s="12"/>
      <c r="G147" s="12"/>
      <c r="H147" s="16" t="str">
        <f>IF(COUNTA($A147:$G147)=0,"",IF(OR($C147="",SUMPRODUCT(--(Parts!$A$2:$A$201=$C147))=0,AND($E147&lt;&gt;"",SUMPRODUCT(--(Vans!$A$2:$A$51=$E147))=0),AND($F147&lt;&gt;"",SUMPRODUCT(--(Vans!$A$2:$A$51=$F147))=0)),"Check ID",IF(OR(NOT(AND(ISNUMBER(A147),N(A147)&gt;=18264,N(A147)&lt;=73050)),AND($B147&lt;&gt;"Used",$B147&lt;&gt;"Restock",$B147&lt;&gt;"Transfer"),NOT(AND(ISNUMBER(D147),N(D147)&gt;=1,N(D147)&lt;=10000,INT(N(D147))=N(D147))),AND($B147="Used",OR($E147="",$F147&lt;&gt;"")),AND($B147="Restock",OR($F147="",$E147&lt;&gt;"")),AND($B147="Transfer",OR($E147="",$F147="",$E147=$F147))),"Check inputs",IF(OR(AND($E147&lt;&gt;"",SUMPRODUCT(('Van Stock'!$A$2:$A$501=$E147)*('Van Stock'!$B$2:$B$501=$C147))&lt;&gt;1),AND($F147&lt;&gt;"",SUMPRODUCT(('Van Stock'!$A$2:$A$501=$F147)*('Van Stock'!$B$2:$B$501=$C147))&lt;&gt;1)),"No stock line","OK"))))</f>
        <v/>
      </c>
    </row>
    <row r="148" spans="1:8" x14ac:dyDescent="0.25">
      <c r="A148" s="20"/>
      <c r="B148" s="12"/>
      <c r="C148" s="12"/>
      <c r="D148" s="19"/>
      <c r="E148" s="12"/>
      <c r="F148" s="12"/>
      <c r="G148" s="12"/>
      <c r="H148" s="16" t="str">
        <f>IF(COUNTA($A148:$G148)=0,"",IF(OR($C148="",SUMPRODUCT(--(Parts!$A$2:$A$201=$C148))=0,AND($E148&lt;&gt;"",SUMPRODUCT(--(Vans!$A$2:$A$51=$E148))=0),AND($F148&lt;&gt;"",SUMPRODUCT(--(Vans!$A$2:$A$51=$F148))=0)),"Check ID",IF(OR(NOT(AND(ISNUMBER(A148),N(A148)&gt;=18264,N(A148)&lt;=73050)),AND($B148&lt;&gt;"Used",$B148&lt;&gt;"Restock",$B148&lt;&gt;"Transfer"),NOT(AND(ISNUMBER(D148),N(D148)&gt;=1,N(D148)&lt;=10000,INT(N(D148))=N(D148))),AND($B148="Used",OR($E148="",$F148&lt;&gt;"")),AND($B148="Restock",OR($F148="",$E148&lt;&gt;"")),AND($B148="Transfer",OR($E148="",$F148="",$E148=$F148))),"Check inputs",IF(OR(AND($E148&lt;&gt;"",SUMPRODUCT(('Van Stock'!$A$2:$A$501=$E148)*('Van Stock'!$B$2:$B$501=$C148))&lt;&gt;1),AND($F148&lt;&gt;"",SUMPRODUCT(('Van Stock'!$A$2:$A$501=$F148)*('Van Stock'!$B$2:$B$501=$C148))&lt;&gt;1)),"No stock line","OK"))))</f>
        <v/>
      </c>
    </row>
    <row r="149" spans="1:8" x14ac:dyDescent="0.25">
      <c r="A149" s="20"/>
      <c r="B149" s="12"/>
      <c r="C149" s="12"/>
      <c r="D149" s="19"/>
      <c r="E149" s="12"/>
      <c r="F149" s="12"/>
      <c r="G149" s="12"/>
      <c r="H149" s="16" t="str">
        <f>IF(COUNTA($A149:$G149)=0,"",IF(OR($C149="",SUMPRODUCT(--(Parts!$A$2:$A$201=$C149))=0,AND($E149&lt;&gt;"",SUMPRODUCT(--(Vans!$A$2:$A$51=$E149))=0),AND($F149&lt;&gt;"",SUMPRODUCT(--(Vans!$A$2:$A$51=$F149))=0)),"Check ID",IF(OR(NOT(AND(ISNUMBER(A149),N(A149)&gt;=18264,N(A149)&lt;=73050)),AND($B149&lt;&gt;"Used",$B149&lt;&gt;"Restock",$B149&lt;&gt;"Transfer"),NOT(AND(ISNUMBER(D149),N(D149)&gt;=1,N(D149)&lt;=10000,INT(N(D149))=N(D149))),AND($B149="Used",OR($E149="",$F149&lt;&gt;"")),AND($B149="Restock",OR($F149="",$E149&lt;&gt;"")),AND($B149="Transfer",OR($E149="",$F149="",$E149=$F149))),"Check inputs",IF(OR(AND($E149&lt;&gt;"",SUMPRODUCT(('Van Stock'!$A$2:$A$501=$E149)*('Van Stock'!$B$2:$B$501=$C149))&lt;&gt;1),AND($F149&lt;&gt;"",SUMPRODUCT(('Van Stock'!$A$2:$A$501=$F149)*('Van Stock'!$B$2:$B$501=$C149))&lt;&gt;1)),"No stock line","OK"))))</f>
        <v/>
      </c>
    </row>
    <row r="150" spans="1:8" x14ac:dyDescent="0.25">
      <c r="A150" s="20"/>
      <c r="B150" s="12"/>
      <c r="C150" s="12"/>
      <c r="D150" s="19"/>
      <c r="E150" s="12"/>
      <c r="F150" s="12"/>
      <c r="G150" s="12"/>
      <c r="H150" s="16" t="str">
        <f>IF(COUNTA($A150:$G150)=0,"",IF(OR($C150="",SUMPRODUCT(--(Parts!$A$2:$A$201=$C150))=0,AND($E150&lt;&gt;"",SUMPRODUCT(--(Vans!$A$2:$A$51=$E150))=0),AND($F150&lt;&gt;"",SUMPRODUCT(--(Vans!$A$2:$A$51=$F150))=0)),"Check ID",IF(OR(NOT(AND(ISNUMBER(A150),N(A150)&gt;=18264,N(A150)&lt;=73050)),AND($B150&lt;&gt;"Used",$B150&lt;&gt;"Restock",$B150&lt;&gt;"Transfer"),NOT(AND(ISNUMBER(D150),N(D150)&gt;=1,N(D150)&lt;=10000,INT(N(D150))=N(D150))),AND($B150="Used",OR($E150="",$F150&lt;&gt;"")),AND($B150="Restock",OR($F150="",$E150&lt;&gt;"")),AND($B150="Transfer",OR($E150="",$F150="",$E150=$F150))),"Check inputs",IF(OR(AND($E150&lt;&gt;"",SUMPRODUCT(('Van Stock'!$A$2:$A$501=$E150)*('Van Stock'!$B$2:$B$501=$C150))&lt;&gt;1),AND($F150&lt;&gt;"",SUMPRODUCT(('Van Stock'!$A$2:$A$501=$F150)*('Van Stock'!$B$2:$B$501=$C150))&lt;&gt;1)),"No stock line","OK"))))</f>
        <v/>
      </c>
    </row>
    <row r="151" spans="1:8" x14ac:dyDescent="0.25">
      <c r="A151" s="20"/>
      <c r="B151" s="12"/>
      <c r="C151" s="12"/>
      <c r="D151" s="19"/>
      <c r="E151" s="12"/>
      <c r="F151" s="12"/>
      <c r="G151" s="12"/>
      <c r="H151" s="16" t="str">
        <f>IF(COUNTA($A151:$G151)=0,"",IF(OR($C151="",SUMPRODUCT(--(Parts!$A$2:$A$201=$C151))=0,AND($E151&lt;&gt;"",SUMPRODUCT(--(Vans!$A$2:$A$51=$E151))=0),AND($F151&lt;&gt;"",SUMPRODUCT(--(Vans!$A$2:$A$51=$F151))=0)),"Check ID",IF(OR(NOT(AND(ISNUMBER(A151),N(A151)&gt;=18264,N(A151)&lt;=73050)),AND($B151&lt;&gt;"Used",$B151&lt;&gt;"Restock",$B151&lt;&gt;"Transfer"),NOT(AND(ISNUMBER(D151),N(D151)&gt;=1,N(D151)&lt;=10000,INT(N(D151))=N(D151))),AND($B151="Used",OR($E151="",$F151&lt;&gt;"")),AND($B151="Restock",OR($F151="",$E151&lt;&gt;"")),AND($B151="Transfer",OR($E151="",$F151="",$E151=$F151))),"Check inputs",IF(OR(AND($E151&lt;&gt;"",SUMPRODUCT(('Van Stock'!$A$2:$A$501=$E151)*('Van Stock'!$B$2:$B$501=$C151))&lt;&gt;1),AND($F151&lt;&gt;"",SUMPRODUCT(('Van Stock'!$A$2:$A$501=$F151)*('Van Stock'!$B$2:$B$501=$C151))&lt;&gt;1)),"No stock line","OK"))))</f>
        <v/>
      </c>
    </row>
    <row r="152" spans="1:8" x14ac:dyDescent="0.25">
      <c r="A152" s="20"/>
      <c r="B152" s="12"/>
      <c r="C152" s="12"/>
      <c r="D152" s="19"/>
      <c r="E152" s="12"/>
      <c r="F152" s="12"/>
      <c r="G152" s="12"/>
      <c r="H152" s="16" t="str">
        <f>IF(COUNTA($A152:$G152)=0,"",IF(OR($C152="",SUMPRODUCT(--(Parts!$A$2:$A$201=$C152))=0,AND($E152&lt;&gt;"",SUMPRODUCT(--(Vans!$A$2:$A$51=$E152))=0),AND($F152&lt;&gt;"",SUMPRODUCT(--(Vans!$A$2:$A$51=$F152))=0)),"Check ID",IF(OR(NOT(AND(ISNUMBER(A152),N(A152)&gt;=18264,N(A152)&lt;=73050)),AND($B152&lt;&gt;"Used",$B152&lt;&gt;"Restock",$B152&lt;&gt;"Transfer"),NOT(AND(ISNUMBER(D152),N(D152)&gt;=1,N(D152)&lt;=10000,INT(N(D152))=N(D152))),AND($B152="Used",OR($E152="",$F152&lt;&gt;"")),AND($B152="Restock",OR($F152="",$E152&lt;&gt;"")),AND($B152="Transfer",OR($E152="",$F152="",$E152=$F152))),"Check inputs",IF(OR(AND($E152&lt;&gt;"",SUMPRODUCT(('Van Stock'!$A$2:$A$501=$E152)*('Van Stock'!$B$2:$B$501=$C152))&lt;&gt;1),AND($F152&lt;&gt;"",SUMPRODUCT(('Van Stock'!$A$2:$A$501=$F152)*('Van Stock'!$B$2:$B$501=$C152))&lt;&gt;1)),"No stock line","OK"))))</f>
        <v/>
      </c>
    </row>
    <row r="153" spans="1:8" x14ac:dyDescent="0.25">
      <c r="A153" s="20"/>
      <c r="B153" s="12"/>
      <c r="C153" s="12"/>
      <c r="D153" s="19"/>
      <c r="E153" s="12"/>
      <c r="F153" s="12"/>
      <c r="G153" s="12"/>
      <c r="H153" s="16" t="str">
        <f>IF(COUNTA($A153:$G153)=0,"",IF(OR($C153="",SUMPRODUCT(--(Parts!$A$2:$A$201=$C153))=0,AND($E153&lt;&gt;"",SUMPRODUCT(--(Vans!$A$2:$A$51=$E153))=0),AND($F153&lt;&gt;"",SUMPRODUCT(--(Vans!$A$2:$A$51=$F153))=0)),"Check ID",IF(OR(NOT(AND(ISNUMBER(A153),N(A153)&gt;=18264,N(A153)&lt;=73050)),AND($B153&lt;&gt;"Used",$B153&lt;&gt;"Restock",$B153&lt;&gt;"Transfer"),NOT(AND(ISNUMBER(D153),N(D153)&gt;=1,N(D153)&lt;=10000,INT(N(D153))=N(D153))),AND($B153="Used",OR($E153="",$F153&lt;&gt;"")),AND($B153="Restock",OR($F153="",$E153&lt;&gt;"")),AND($B153="Transfer",OR($E153="",$F153="",$E153=$F153))),"Check inputs",IF(OR(AND($E153&lt;&gt;"",SUMPRODUCT(('Van Stock'!$A$2:$A$501=$E153)*('Van Stock'!$B$2:$B$501=$C153))&lt;&gt;1),AND($F153&lt;&gt;"",SUMPRODUCT(('Van Stock'!$A$2:$A$501=$F153)*('Van Stock'!$B$2:$B$501=$C153))&lt;&gt;1)),"No stock line","OK"))))</f>
        <v/>
      </c>
    </row>
    <row r="154" spans="1:8" x14ac:dyDescent="0.25">
      <c r="A154" s="20"/>
      <c r="B154" s="12"/>
      <c r="C154" s="12"/>
      <c r="D154" s="19"/>
      <c r="E154" s="12"/>
      <c r="F154" s="12"/>
      <c r="G154" s="12"/>
      <c r="H154" s="16" t="str">
        <f>IF(COUNTA($A154:$G154)=0,"",IF(OR($C154="",SUMPRODUCT(--(Parts!$A$2:$A$201=$C154))=0,AND($E154&lt;&gt;"",SUMPRODUCT(--(Vans!$A$2:$A$51=$E154))=0),AND($F154&lt;&gt;"",SUMPRODUCT(--(Vans!$A$2:$A$51=$F154))=0)),"Check ID",IF(OR(NOT(AND(ISNUMBER(A154),N(A154)&gt;=18264,N(A154)&lt;=73050)),AND($B154&lt;&gt;"Used",$B154&lt;&gt;"Restock",$B154&lt;&gt;"Transfer"),NOT(AND(ISNUMBER(D154),N(D154)&gt;=1,N(D154)&lt;=10000,INT(N(D154))=N(D154))),AND($B154="Used",OR($E154="",$F154&lt;&gt;"")),AND($B154="Restock",OR($F154="",$E154&lt;&gt;"")),AND($B154="Transfer",OR($E154="",$F154="",$E154=$F154))),"Check inputs",IF(OR(AND($E154&lt;&gt;"",SUMPRODUCT(('Van Stock'!$A$2:$A$501=$E154)*('Van Stock'!$B$2:$B$501=$C154))&lt;&gt;1),AND($F154&lt;&gt;"",SUMPRODUCT(('Van Stock'!$A$2:$A$501=$F154)*('Van Stock'!$B$2:$B$501=$C154))&lt;&gt;1)),"No stock line","OK"))))</f>
        <v/>
      </c>
    </row>
    <row r="155" spans="1:8" x14ac:dyDescent="0.25">
      <c r="A155" s="20"/>
      <c r="B155" s="12"/>
      <c r="C155" s="12"/>
      <c r="D155" s="19"/>
      <c r="E155" s="12"/>
      <c r="F155" s="12"/>
      <c r="G155" s="12"/>
      <c r="H155" s="16" t="str">
        <f>IF(COUNTA($A155:$G155)=0,"",IF(OR($C155="",SUMPRODUCT(--(Parts!$A$2:$A$201=$C155))=0,AND($E155&lt;&gt;"",SUMPRODUCT(--(Vans!$A$2:$A$51=$E155))=0),AND($F155&lt;&gt;"",SUMPRODUCT(--(Vans!$A$2:$A$51=$F155))=0)),"Check ID",IF(OR(NOT(AND(ISNUMBER(A155),N(A155)&gt;=18264,N(A155)&lt;=73050)),AND($B155&lt;&gt;"Used",$B155&lt;&gt;"Restock",$B155&lt;&gt;"Transfer"),NOT(AND(ISNUMBER(D155),N(D155)&gt;=1,N(D155)&lt;=10000,INT(N(D155))=N(D155))),AND($B155="Used",OR($E155="",$F155&lt;&gt;"")),AND($B155="Restock",OR($F155="",$E155&lt;&gt;"")),AND($B155="Transfer",OR($E155="",$F155="",$E155=$F155))),"Check inputs",IF(OR(AND($E155&lt;&gt;"",SUMPRODUCT(('Van Stock'!$A$2:$A$501=$E155)*('Van Stock'!$B$2:$B$501=$C155))&lt;&gt;1),AND($F155&lt;&gt;"",SUMPRODUCT(('Van Stock'!$A$2:$A$501=$F155)*('Van Stock'!$B$2:$B$501=$C155))&lt;&gt;1)),"No stock line","OK"))))</f>
        <v/>
      </c>
    </row>
    <row r="156" spans="1:8" x14ac:dyDescent="0.25">
      <c r="A156" s="20"/>
      <c r="B156" s="12"/>
      <c r="C156" s="12"/>
      <c r="D156" s="19"/>
      <c r="E156" s="12"/>
      <c r="F156" s="12"/>
      <c r="G156" s="12"/>
      <c r="H156" s="16" t="str">
        <f>IF(COUNTA($A156:$G156)=0,"",IF(OR($C156="",SUMPRODUCT(--(Parts!$A$2:$A$201=$C156))=0,AND($E156&lt;&gt;"",SUMPRODUCT(--(Vans!$A$2:$A$51=$E156))=0),AND($F156&lt;&gt;"",SUMPRODUCT(--(Vans!$A$2:$A$51=$F156))=0)),"Check ID",IF(OR(NOT(AND(ISNUMBER(A156),N(A156)&gt;=18264,N(A156)&lt;=73050)),AND($B156&lt;&gt;"Used",$B156&lt;&gt;"Restock",$B156&lt;&gt;"Transfer"),NOT(AND(ISNUMBER(D156),N(D156)&gt;=1,N(D156)&lt;=10000,INT(N(D156))=N(D156))),AND($B156="Used",OR($E156="",$F156&lt;&gt;"")),AND($B156="Restock",OR($F156="",$E156&lt;&gt;"")),AND($B156="Transfer",OR($E156="",$F156="",$E156=$F156))),"Check inputs",IF(OR(AND($E156&lt;&gt;"",SUMPRODUCT(('Van Stock'!$A$2:$A$501=$E156)*('Van Stock'!$B$2:$B$501=$C156))&lt;&gt;1),AND($F156&lt;&gt;"",SUMPRODUCT(('Van Stock'!$A$2:$A$501=$F156)*('Van Stock'!$B$2:$B$501=$C156))&lt;&gt;1)),"No stock line","OK"))))</f>
        <v/>
      </c>
    </row>
    <row r="157" spans="1:8" x14ac:dyDescent="0.25">
      <c r="A157" s="20"/>
      <c r="B157" s="12"/>
      <c r="C157" s="12"/>
      <c r="D157" s="19"/>
      <c r="E157" s="12"/>
      <c r="F157" s="12"/>
      <c r="G157" s="12"/>
      <c r="H157" s="16" t="str">
        <f>IF(COUNTA($A157:$G157)=0,"",IF(OR($C157="",SUMPRODUCT(--(Parts!$A$2:$A$201=$C157))=0,AND($E157&lt;&gt;"",SUMPRODUCT(--(Vans!$A$2:$A$51=$E157))=0),AND($F157&lt;&gt;"",SUMPRODUCT(--(Vans!$A$2:$A$51=$F157))=0)),"Check ID",IF(OR(NOT(AND(ISNUMBER(A157),N(A157)&gt;=18264,N(A157)&lt;=73050)),AND($B157&lt;&gt;"Used",$B157&lt;&gt;"Restock",$B157&lt;&gt;"Transfer"),NOT(AND(ISNUMBER(D157),N(D157)&gt;=1,N(D157)&lt;=10000,INT(N(D157))=N(D157))),AND($B157="Used",OR($E157="",$F157&lt;&gt;"")),AND($B157="Restock",OR($F157="",$E157&lt;&gt;"")),AND($B157="Transfer",OR($E157="",$F157="",$E157=$F157))),"Check inputs",IF(OR(AND($E157&lt;&gt;"",SUMPRODUCT(('Van Stock'!$A$2:$A$501=$E157)*('Van Stock'!$B$2:$B$501=$C157))&lt;&gt;1),AND($F157&lt;&gt;"",SUMPRODUCT(('Van Stock'!$A$2:$A$501=$F157)*('Van Stock'!$B$2:$B$501=$C157))&lt;&gt;1)),"No stock line","OK"))))</f>
        <v/>
      </c>
    </row>
    <row r="158" spans="1:8" x14ac:dyDescent="0.25">
      <c r="A158" s="20"/>
      <c r="B158" s="12"/>
      <c r="C158" s="12"/>
      <c r="D158" s="19"/>
      <c r="E158" s="12"/>
      <c r="F158" s="12"/>
      <c r="G158" s="12"/>
      <c r="H158" s="16" t="str">
        <f>IF(COUNTA($A158:$G158)=0,"",IF(OR($C158="",SUMPRODUCT(--(Parts!$A$2:$A$201=$C158))=0,AND($E158&lt;&gt;"",SUMPRODUCT(--(Vans!$A$2:$A$51=$E158))=0),AND($F158&lt;&gt;"",SUMPRODUCT(--(Vans!$A$2:$A$51=$F158))=0)),"Check ID",IF(OR(NOT(AND(ISNUMBER(A158),N(A158)&gt;=18264,N(A158)&lt;=73050)),AND($B158&lt;&gt;"Used",$B158&lt;&gt;"Restock",$B158&lt;&gt;"Transfer"),NOT(AND(ISNUMBER(D158),N(D158)&gt;=1,N(D158)&lt;=10000,INT(N(D158))=N(D158))),AND($B158="Used",OR($E158="",$F158&lt;&gt;"")),AND($B158="Restock",OR($F158="",$E158&lt;&gt;"")),AND($B158="Transfer",OR($E158="",$F158="",$E158=$F158))),"Check inputs",IF(OR(AND($E158&lt;&gt;"",SUMPRODUCT(('Van Stock'!$A$2:$A$501=$E158)*('Van Stock'!$B$2:$B$501=$C158))&lt;&gt;1),AND($F158&lt;&gt;"",SUMPRODUCT(('Van Stock'!$A$2:$A$501=$F158)*('Van Stock'!$B$2:$B$501=$C158))&lt;&gt;1)),"No stock line","OK"))))</f>
        <v/>
      </c>
    </row>
    <row r="159" spans="1:8" x14ac:dyDescent="0.25">
      <c r="A159" s="20"/>
      <c r="B159" s="12"/>
      <c r="C159" s="12"/>
      <c r="D159" s="19"/>
      <c r="E159" s="12"/>
      <c r="F159" s="12"/>
      <c r="G159" s="12"/>
      <c r="H159" s="16" t="str">
        <f>IF(COUNTA($A159:$G159)=0,"",IF(OR($C159="",SUMPRODUCT(--(Parts!$A$2:$A$201=$C159))=0,AND($E159&lt;&gt;"",SUMPRODUCT(--(Vans!$A$2:$A$51=$E159))=0),AND($F159&lt;&gt;"",SUMPRODUCT(--(Vans!$A$2:$A$51=$F159))=0)),"Check ID",IF(OR(NOT(AND(ISNUMBER(A159),N(A159)&gt;=18264,N(A159)&lt;=73050)),AND($B159&lt;&gt;"Used",$B159&lt;&gt;"Restock",$B159&lt;&gt;"Transfer"),NOT(AND(ISNUMBER(D159),N(D159)&gt;=1,N(D159)&lt;=10000,INT(N(D159))=N(D159))),AND($B159="Used",OR($E159="",$F159&lt;&gt;"")),AND($B159="Restock",OR($F159="",$E159&lt;&gt;"")),AND($B159="Transfer",OR($E159="",$F159="",$E159=$F159))),"Check inputs",IF(OR(AND($E159&lt;&gt;"",SUMPRODUCT(('Van Stock'!$A$2:$A$501=$E159)*('Van Stock'!$B$2:$B$501=$C159))&lt;&gt;1),AND($F159&lt;&gt;"",SUMPRODUCT(('Van Stock'!$A$2:$A$501=$F159)*('Van Stock'!$B$2:$B$501=$C159))&lt;&gt;1)),"No stock line","OK"))))</f>
        <v/>
      </c>
    </row>
    <row r="160" spans="1:8" x14ac:dyDescent="0.25">
      <c r="A160" s="20"/>
      <c r="B160" s="12"/>
      <c r="C160" s="12"/>
      <c r="D160" s="19"/>
      <c r="E160" s="12"/>
      <c r="F160" s="12"/>
      <c r="G160" s="12"/>
      <c r="H160" s="16" t="str">
        <f>IF(COUNTA($A160:$G160)=0,"",IF(OR($C160="",SUMPRODUCT(--(Parts!$A$2:$A$201=$C160))=0,AND($E160&lt;&gt;"",SUMPRODUCT(--(Vans!$A$2:$A$51=$E160))=0),AND($F160&lt;&gt;"",SUMPRODUCT(--(Vans!$A$2:$A$51=$F160))=0)),"Check ID",IF(OR(NOT(AND(ISNUMBER(A160),N(A160)&gt;=18264,N(A160)&lt;=73050)),AND($B160&lt;&gt;"Used",$B160&lt;&gt;"Restock",$B160&lt;&gt;"Transfer"),NOT(AND(ISNUMBER(D160),N(D160)&gt;=1,N(D160)&lt;=10000,INT(N(D160))=N(D160))),AND($B160="Used",OR($E160="",$F160&lt;&gt;"")),AND($B160="Restock",OR($F160="",$E160&lt;&gt;"")),AND($B160="Transfer",OR($E160="",$F160="",$E160=$F160))),"Check inputs",IF(OR(AND($E160&lt;&gt;"",SUMPRODUCT(('Van Stock'!$A$2:$A$501=$E160)*('Van Stock'!$B$2:$B$501=$C160))&lt;&gt;1),AND($F160&lt;&gt;"",SUMPRODUCT(('Van Stock'!$A$2:$A$501=$F160)*('Van Stock'!$B$2:$B$501=$C160))&lt;&gt;1)),"No stock line","OK"))))</f>
        <v/>
      </c>
    </row>
    <row r="161" spans="1:8" x14ac:dyDescent="0.25">
      <c r="A161" s="20"/>
      <c r="B161" s="12"/>
      <c r="C161" s="12"/>
      <c r="D161" s="19"/>
      <c r="E161" s="12"/>
      <c r="F161" s="12"/>
      <c r="G161" s="12"/>
      <c r="H161" s="16" t="str">
        <f>IF(COUNTA($A161:$G161)=0,"",IF(OR($C161="",SUMPRODUCT(--(Parts!$A$2:$A$201=$C161))=0,AND($E161&lt;&gt;"",SUMPRODUCT(--(Vans!$A$2:$A$51=$E161))=0),AND($F161&lt;&gt;"",SUMPRODUCT(--(Vans!$A$2:$A$51=$F161))=0)),"Check ID",IF(OR(NOT(AND(ISNUMBER(A161),N(A161)&gt;=18264,N(A161)&lt;=73050)),AND($B161&lt;&gt;"Used",$B161&lt;&gt;"Restock",$B161&lt;&gt;"Transfer"),NOT(AND(ISNUMBER(D161),N(D161)&gt;=1,N(D161)&lt;=10000,INT(N(D161))=N(D161))),AND($B161="Used",OR($E161="",$F161&lt;&gt;"")),AND($B161="Restock",OR($F161="",$E161&lt;&gt;"")),AND($B161="Transfer",OR($E161="",$F161="",$E161=$F161))),"Check inputs",IF(OR(AND($E161&lt;&gt;"",SUMPRODUCT(('Van Stock'!$A$2:$A$501=$E161)*('Van Stock'!$B$2:$B$501=$C161))&lt;&gt;1),AND($F161&lt;&gt;"",SUMPRODUCT(('Van Stock'!$A$2:$A$501=$F161)*('Van Stock'!$B$2:$B$501=$C161))&lt;&gt;1)),"No stock line","OK"))))</f>
        <v/>
      </c>
    </row>
    <row r="162" spans="1:8" x14ac:dyDescent="0.25">
      <c r="A162" s="20"/>
      <c r="B162" s="12"/>
      <c r="C162" s="12"/>
      <c r="D162" s="19"/>
      <c r="E162" s="12"/>
      <c r="F162" s="12"/>
      <c r="G162" s="12"/>
      <c r="H162" s="16" t="str">
        <f>IF(COUNTA($A162:$G162)=0,"",IF(OR($C162="",SUMPRODUCT(--(Parts!$A$2:$A$201=$C162))=0,AND($E162&lt;&gt;"",SUMPRODUCT(--(Vans!$A$2:$A$51=$E162))=0),AND($F162&lt;&gt;"",SUMPRODUCT(--(Vans!$A$2:$A$51=$F162))=0)),"Check ID",IF(OR(NOT(AND(ISNUMBER(A162),N(A162)&gt;=18264,N(A162)&lt;=73050)),AND($B162&lt;&gt;"Used",$B162&lt;&gt;"Restock",$B162&lt;&gt;"Transfer"),NOT(AND(ISNUMBER(D162),N(D162)&gt;=1,N(D162)&lt;=10000,INT(N(D162))=N(D162))),AND($B162="Used",OR($E162="",$F162&lt;&gt;"")),AND($B162="Restock",OR($F162="",$E162&lt;&gt;"")),AND($B162="Transfer",OR($E162="",$F162="",$E162=$F162))),"Check inputs",IF(OR(AND($E162&lt;&gt;"",SUMPRODUCT(('Van Stock'!$A$2:$A$501=$E162)*('Van Stock'!$B$2:$B$501=$C162))&lt;&gt;1),AND($F162&lt;&gt;"",SUMPRODUCT(('Van Stock'!$A$2:$A$501=$F162)*('Van Stock'!$B$2:$B$501=$C162))&lt;&gt;1)),"No stock line","OK"))))</f>
        <v/>
      </c>
    </row>
    <row r="163" spans="1:8" x14ac:dyDescent="0.25">
      <c r="A163" s="20"/>
      <c r="B163" s="12"/>
      <c r="C163" s="12"/>
      <c r="D163" s="19"/>
      <c r="E163" s="12"/>
      <c r="F163" s="12"/>
      <c r="G163" s="12"/>
      <c r="H163" s="16" t="str">
        <f>IF(COUNTA($A163:$G163)=0,"",IF(OR($C163="",SUMPRODUCT(--(Parts!$A$2:$A$201=$C163))=0,AND($E163&lt;&gt;"",SUMPRODUCT(--(Vans!$A$2:$A$51=$E163))=0),AND($F163&lt;&gt;"",SUMPRODUCT(--(Vans!$A$2:$A$51=$F163))=0)),"Check ID",IF(OR(NOT(AND(ISNUMBER(A163),N(A163)&gt;=18264,N(A163)&lt;=73050)),AND($B163&lt;&gt;"Used",$B163&lt;&gt;"Restock",$B163&lt;&gt;"Transfer"),NOT(AND(ISNUMBER(D163),N(D163)&gt;=1,N(D163)&lt;=10000,INT(N(D163))=N(D163))),AND($B163="Used",OR($E163="",$F163&lt;&gt;"")),AND($B163="Restock",OR($F163="",$E163&lt;&gt;"")),AND($B163="Transfer",OR($E163="",$F163="",$E163=$F163))),"Check inputs",IF(OR(AND($E163&lt;&gt;"",SUMPRODUCT(('Van Stock'!$A$2:$A$501=$E163)*('Van Stock'!$B$2:$B$501=$C163))&lt;&gt;1),AND($F163&lt;&gt;"",SUMPRODUCT(('Van Stock'!$A$2:$A$501=$F163)*('Van Stock'!$B$2:$B$501=$C163))&lt;&gt;1)),"No stock line","OK"))))</f>
        <v/>
      </c>
    </row>
    <row r="164" spans="1:8" x14ac:dyDescent="0.25">
      <c r="A164" s="20"/>
      <c r="B164" s="12"/>
      <c r="C164" s="12"/>
      <c r="D164" s="19"/>
      <c r="E164" s="12"/>
      <c r="F164" s="12"/>
      <c r="G164" s="12"/>
      <c r="H164" s="16" t="str">
        <f>IF(COUNTA($A164:$G164)=0,"",IF(OR($C164="",SUMPRODUCT(--(Parts!$A$2:$A$201=$C164))=0,AND($E164&lt;&gt;"",SUMPRODUCT(--(Vans!$A$2:$A$51=$E164))=0),AND($F164&lt;&gt;"",SUMPRODUCT(--(Vans!$A$2:$A$51=$F164))=0)),"Check ID",IF(OR(NOT(AND(ISNUMBER(A164),N(A164)&gt;=18264,N(A164)&lt;=73050)),AND($B164&lt;&gt;"Used",$B164&lt;&gt;"Restock",$B164&lt;&gt;"Transfer"),NOT(AND(ISNUMBER(D164),N(D164)&gt;=1,N(D164)&lt;=10000,INT(N(D164))=N(D164))),AND($B164="Used",OR($E164="",$F164&lt;&gt;"")),AND($B164="Restock",OR($F164="",$E164&lt;&gt;"")),AND($B164="Transfer",OR($E164="",$F164="",$E164=$F164))),"Check inputs",IF(OR(AND($E164&lt;&gt;"",SUMPRODUCT(('Van Stock'!$A$2:$A$501=$E164)*('Van Stock'!$B$2:$B$501=$C164))&lt;&gt;1),AND($F164&lt;&gt;"",SUMPRODUCT(('Van Stock'!$A$2:$A$501=$F164)*('Van Stock'!$B$2:$B$501=$C164))&lt;&gt;1)),"No stock line","OK"))))</f>
        <v/>
      </c>
    </row>
    <row r="165" spans="1:8" x14ac:dyDescent="0.25">
      <c r="A165" s="20"/>
      <c r="B165" s="12"/>
      <c r="C165" s="12"/>
      <c r="D165" s="19"/>
      <c r="E165" s="12"/>
      <c r="F165" s="12"/>
      <c r="G165" s="12"/>
      <c r="H165" s="16" t="str">
        <f>IF(COUNTA($A165:$G165)=0,"",IF(OR($C165="",SUMPRODUCT(--(Parts!$A$2:$A$201=$C165))=0,AND($E165&lt;&gt;"",SUMPRODUCT(--(Vans!$A$2:$A$51=$E165))=0),AND($F165&lt;&gt;"",SUMPRODUCT(--(Vans!$A$2:$A$51=$F165))=0)),"Check ID",IF(OR(NOT(AND(ISNUMBER(A165),N(A165)&gt;=18264,N(A165)&lt;=73050)),AND($B165&lt;&gt;"Used",$B165&lt;&gt;"Restock",$B165&lt;&gt;"Transfer"),NOT(AND(ISNUMBER(D165),N(D165)&gt;=1,N(D165)&lt;=10000,INT(N(D165))=N(D165))),AND($B165="Used",OR($E165="",$F165&lt;&gt;"")),AND($B165="Restock",OR($F165="",$E165&lt;&gt;"")),AND($B165="Transfer",OR($E165="",$F165="",$E165=$F165))),"Check inputs",IF(OR(AND($E165&lt;&gt;"",SUMPRODUCT(('Van Stock'!$A$2:$A$501=$E165)*('Van Stock'!$B$2:$B$501=$C165))&lt;&gt;1),AND($F165&lt;&gt;"",SUMPRODUCT(('Van Stock'!$A$2:$A$501=$F165)*('Van Stock'!$B$2:$B$501=$C165))&lt;&gt;1)),"No stock line","OK"))))</f>
        <v/>
      </c>
    </row>
    <row r="166" spans="1:8" x14ac:dyDescent="0.25">
      <c r="A166" s="20"/>
      <c r="B166" s="12"/>
      <c r="C166" s="12"/>
      <c r="D166" s="19"/>
      <c r="E166" s="12"/>
      <c r="F166" s="12"/>
      <c r="G166" s="12"/>
      <c r="H166" s="16" t="str">
        <f>IF(COUNTA($A166:$G166)=0,"",IF(OR($C166="",SUMPRODUCT(--(Parts!$A$2:$A$201=$C166))=0,AND($E166&lt;&gt;"",SUMPRODUCT(--(Vans!$A$2:$A$51=$E166))=0),AND($F166&lt;&gt;"",SUMPRODUCT(--(Vans!$A$2:$A$51=$F166))=0)),"Check ID",IF(OR(NOT(AND(ISNUMBER(A166),N(A166)&gt;=18264,N(A166)&lt;=73050)),AND($B166&lt;&gt;"Used",$B166&lt;&gt;"Restock",$B166&lt;&gt;"Transfer"),NOT(AND(ISNUMBER(D166),N(D166)&gt;=1,N(D166)&lt;=10000,INT(N(D166))=N(D166))),AND($B166="Used",OR($E166="",$F166&lt;&gt;"")),AND($B166="Restock",OR($F166="",$E166&lt;&gt;"")),AND($B166="Transfer",OR($E166="",$F166="",$E166=$F166))),"Check inputs",IF(OR(AND($E166&lt;&gt;"",SUMPRODUCT(('Van Stock'!$A$2:$A$501=$E166)*('Van Stock'!$B$2:$B$501=$C166))&lt;&gt;1),AND($F166&lt;&gt;"",SUMPRODUCT(('Van Stock'!$A$2:$A$501=$F166)*('Van Stock'!$B$2:$B$501=$C166))&lt;&gt;1)),"No stock line","OK"))))</f>
        <v/>
      </c>
    </row>
    <row r="167" spans="1:8" x14ac:dyDescent="0.25">
      <c r="A167" s="20"/>
      <c r="B167" s="12"/>
      <c r="C167" s="12"/>
      <c r="D167" s="19"/>
      <c r="E167" s="12"/>
      <c r="F167" s="12"/>
      <c r="G167" s="12"/>
      <c r="H167" s="16" t="str">
        <f>IF(COUNTA($A167:$G167)=0,"",IF(OR($C167="",SUMPRODUCT(--(Parts!$A$2:$A$201=$C167))=0,AND($E167&lt;&gt;"",SUMPRODUCT(--(Vans!$A$2:$A$51=$E167))=0),AND($F167&lt;&gt;"",SUMPRODUCT(--(Vans!$A$2:$A$51=$F167))=0)),"Check ID",IF(OR(NOT(AND(ISNUMBER(A167),N(A167)&gt;=18264,N(A167)&lt;=73050)),AND($B167&lt;&gt;"Used",$B167&lt;&gt;"Restock",$B167&lt;&gt;"Transfer"),NOT(AND(ISNUMBER(D167),N(D167)&gt;=1,N(D167)&lt;=10000,INT(N(D167))=N(D167))),AND($B167="Used",OR($E167="",$F167&lt;&gt;"")),AND($B167="Restock",OR($F167="",$E167&lt;&gt;"")),AND($B167="Transfer",OR($E167="",$F167="",$E167=$F167))),"Check inputs",IF(OR(AND($E167&lt;&gt;"",SUMPRODUCT(('Van Stock'!$A$2:$A$501=$E167)*('Van Stock'!$B$2:$B$501=$C167))&lt;&gt;1),AND($F167&lt;&gt;"",SUMPRODUCT(('Van Stock'!$A$2:$A$501=$F167)*('Van Stock'!$B$2:$B$501=$C167))&lt;&gt;1)),"No stock line","OK"))))</f>
        <v/>
      </c>
    </row>
    <row r="168" spans="1:8" x14ac:dyDescent="0.25">
      <c r="A168" s="20"/>
      <c r="B168" s="12"/>
      <c r="C168" s="12"/>
      <c r="D168" s="19"/>
      <c r="E168" s="12"/>
      <c r="F168" s="12"/>
      <c r="G168" s="12"/>
      <c r="H168" s="16" t="str">
        <f>IF(COUNTA($A168:$G168)=0,"",IF(OR($C168="",SUMPRODUCT(--(Parts!$A$2:$A$201=$C168))=0,AND($E168&lt;&gt;"",SUMPRODUCT(--(Vans!$A$2:$A$51=$E168))=0),AND($F168&lt;&gt;"",SUMPRODUCT(--(Vans!$A$2:$A$51=$F168))=0)),"Check ID",IF(OR(NOT(AND(ISNUMBER(A168),N(A168)&gt;=18264,N(A168)&lt;=73050)),AND($B168&lt;&gt;"Used",$B168&lt;&gt;"Restock",$B168&lt;&gt;"Transfer"),NOT(AND(ISNUMBER(D168),N(D168)&gt;=1,N(D168)&lt;=10000,INT(N(D168))=N(D168))),AND($B168="Used",OR($E168="",$F168&lt;&gt;"")),AND($B168="Restock",OR($F168="",$E168&lt;&gt;"")),AND($B168="Transfer",OR($E168="",$F168="",$E168=$F168))),"Check inputs",IF(OR(AND($E168&lt;&gt;"",SUMPRODUCT(('Van Stock'!$A$2:$A$501=$E168)*('Van Stock'!$B$2:$B$501=$C168))&lt;&gt;1),AND($F168&lt;&gt;"",SUMPRODUCT(('Van Stock'!$A$2:$A$501=$F168)*('Van Stock'!$B$2:$B$501=$C168))&lt;&gt;1)),"No stock line","OK"))))</f>
        <v/>
      </c>
    </row>
    <row r="169" spans="1:8" x14ac:dyDescent="0.25">
      <c r="A169" s="20"/>
      <c r="B169" s="12"/>
      <c r="C169" s="12"/>
      <c r="D169" s="19"/>
      <c r="E169" s="12"/>
      <c r="F169" s="12"/>
      <c r="G169" s="12"/>
      <c r="H169" s="16" t="str">
        <f>IF(COUNTA($A169:$G169)=0,"",IF(OR($C169="",SUMPRODUCT(--(Parts!$A$2:$A$201=$C169))=0,AND($E169&lt;&gt;"",SUMPRODUCT(--(Vans!$A$2:$A$51=$E169))=0),AND($F169&lt;&gt;"",SUMPRODUCT(--(Vans!$A$2:$A$51=$F169))=0)),"Check ID",IF(OR(NOT(AND(ISNUMBER(A169),N(A169)&gt;=18264,N(A169)&lt;=73050)),AND($B169&lt;&gt;"Used",$B169&lt;&gt;"Restock",$B169&lt;&gt;"Transfer"),NOT(AND(ISNUMBER(D169),N(D169)&gt;=1,N(D169)&lt;=10000,INT(N(D169))=N(D169))),AND($B169="Used",OR($E169="",$F169&lt;&gt;"")),AND($B169="Restock",OR($F169="",$E169&lt;&gt;"")),AND($B169="Transfer",OR($E169="",$F169="",$E169=$F169))),"Check inputs",IF(OR(AND($E169&lt;&gt;"",SUMPRODUCT(('Van Stock'!$A$2:$A$501=$E169)*('Van Stock'!$B$2:$B$501=$C169))&lt;&gt;1),AND($F169&lt;&gt;"",SUMPRODUCT(('Van Stock'!$A$2:$A$501=$F169)*('Van Stock'!$B$2:$B$501=$C169))&lt;&gt;1)),"No stock line","OK"))))</f>
        <v/>
      </c>
    </row>
    <row r="170" spans="1:8" x14ac:dyDescent="0.25">
      <c r="A170" s="20"/>
      <c r="B170" s="12"/>
      <c r="C170" s="12"/>
      <c r="D170" s="19"/>
      <c r="E170" s="12"/>
      <c r="F170" s="12"/>
      <c r="G170" s="12"/>
      <c r="H170" s="16" t="str">
        <f>IF(COUNTA($A170:$G170)=0,"",IF(OR($C170="",SUMPRODUCT(--(Parts!$A$2:$A$201=$C170))=0,AND($E170&lt;&gt;"",SUMPRODUCT(--(Vans!$A$2:$A$51=$E170))=0),AND($F170&lt;&gt;"",SUMPRODUCT(--(Vans!$A$2:$A$51=$F170))=0)),"Check ID",IF(OR(NOT(AND(ISNUMBER(A170),N(A170)&gt;=18264,N(A170)&lt;=73050)),AND($B170&lt;&gt;"Used",$B170&lt;&gt;"Restock",$B170&lt;&gt;"Transfer"),NOT(AND(ISNUMBER(D170),N(D170)&gt;=1,N(D170)&lt;=10000,INT(N(D170))=N(D170))),AND($B170="Used",OR($E170="",$F170&lt;&gt;"")),AND($B170="Restock",OR($F170="",$E170&lt;&gt;"")),AND($B170="Transfer",OR($E170="",$F170="",$E170=$F170))),"Check inputs",IF(OR(AND($E170&lt;&gt;"",SUMPRODUCT(('Van Stock'!$A$2:$A$501=$E170)*('Van Stock'!$B$2:$B$501=$C170))&lt;&gt;1),AND($F170&lt;&gt;"",SUMPRODUCT(('Van Stock'!$A$2:$A$501=$F170)*('Van Stock'!$B$2:$B$501=$C170))&lt;&gt;1)),"No stock line","OK"))))</f>
        <v/>
      </c>
    </row>
    <row r="171" spans="1:8" x14ac:dyDescent="0.25">
      <c r="A171" s="20"/>
      <c r="B171" s="12"/>
      <c r="C171" s="12"/>
      <c r="D171" s="19"/>
      <c r="E171" s="12"/>
      <c r="F171" s="12"/>
      <c r="G171" s="12"/>
      <c r="H171" s="16" t="str">
        <f>IF(COUNTA($A171:$G171)=0,"",IF(OR($C171="",SUMPRODUCT(--(Parts!$A$2:$A$201=$C171))=0,AND($E171&lt;&gt;"",SUMPRODUCT(--(Vans!$A$2:$A$51=$E171))=0),AND($F171&lt;&gt;"",SUMPRODUCT(--(Vans!$A$2:$A$51=$F171))=0)),"Check ID",IF(OR(NOT(AND(ISNUMBER(A171),N(A171)&gt;=18264,N(A171)&lt;=73050)),AND($B171&lt;&gt;"Used",$B171&lt;&gt;"Restock",$B171&lt;&gt;"Transfer"),NOT(AND(ISNUMBER(D171),N(D171)&gt;=1,N(D171)&lt;=10000,INT(N(D171))=N(D171))),AND($B171="Used",OR($E171="",$F171&lt;&gt;"")),AND($B171="Restock",OR($F171="",$E171&lt;&gt;"")),AND($B171="Transfer",OR($E171="",$F171="",$E171=$F171))),"Check inputs",IF(OR(AND($E171&lt;&gt;"",SUMPRODUCT(('Van Stock'!$A$2:$A$501=$E171)*('Van Stock'!$B$2:$B$501=$C171))&lt;&gt;1),AND($F171&lt;&gt;"",SUMPRODUCT(('Van Stock'!$A$2:$A$501=$F171)*('Van Stock'!$B$2:$B$501=$C171))&lt;&gt;1)),"No stock line","OK"))))</f>
        <v/>
      </c>
    </row>
    <row r="172" spans="1:8" x14ac:dyDescent="0.25">
      <c r="A172" s="20"/>
      <c r="B172" s="12"/>
      <c r="C172" s="12"/>
      <c r="D172" s="19"/>
      <c r="E172" s="12"/>
      <c r="F172" s="12"/>
      <c r="G172" s="12"/>
      <c r="H172" s="16" t="str">
        <f>IF(COUNTA($A172:$G172)=0,"",IF(OR($C172="",SUMPRODUCT(--(Parts!$A$2:$A$201=$C172))=0,AND($E172&lt;&gt;"",SUMPRODUCT(--(Vans!$A$2:$A$51=$E172))=0),AND($F172&lt;&gt;"",SUMPRODUCT(--(Vans!$A$2:$A$51=$F172))=0)),"Check ID",IF(OR(NOT(AND(ISNUMBER(A172),N(A172)&gt;=18264,N(A172)&lt;=73050)),AND($B172&lt;&gt;"Used",$B172&lt;&gt;"Restock",$B172&lt;&gt;"Transfer"),NOT(AND(ISNUMBER(D172),N(D172)&gt;=1,N(D172)&lt;=10000,INT(N(D172))=N(D172))),AND($B172="Used",OR($E172="",$F172&lt;&gt;"")),AND($B172="Restock",OR($F172="",$E172&lt;&gt;"")),AND($B172="Transfer",OR($E172="",$F172="",$E172=$F172))),"Check inputs",IF(OR(AND($E172&lt;&gt;"",SUMPRODUCT(('Van Stock'!$A$2:$A$501=$E172)*('Van Stock'!$B$2:$B$501=$C172))&lt;&gt;1),AND($F172&lt;&gt;"",SUMPRODUCT(('Van Stock'!$A$2:$A$501=$F172)*('Van Stock'!$B$2:$B$501=$C172))&lt;&gt;1)),"No stock line","OK"))))</f>
        <v/>
      </c>
    </row>
    <row r="173" spans="1:8" x14ac:dyDescent="0.25">
      <c r="A173" s="20"/>
      <c r="B173" s="12"/>
      <c r="C173" s="12"/>
      <c r="D173" s="19"/>
      <c r="E173" s="12"/>
      <c r="F173" s="12"/>
      <c r="G173" s="12"/>
      <c r="H173" s="16" t="str">
        <f>IF(COUNTA($A173:$G173)=0,"",IF(OR($C173="",SUMPRODUCT(--(Parts!$A$2:$A$201=$C173))=0,AND($E173&lt;&gt;"",SUMPRODUCT(--(Vans!$A$2:$A$51=$E173))=0),AND($F173&lt;&gt;"",SUMPRODUCT(--(Vans!$A$2:$A$51=$F173))=0)),"Check ID",IF(OR(NOT(AND(ISNUMBER(A173),N(A173)&gt;=18264,N(A173)&lt;=73050)),AND($B173&lt;&gt;"Used",$B173&lt;&gt;"Restock",$B173&lt;&gt;"Transfer"),NOT(AND(ISNUMBER(D173),N(D173)&gt;=1,N(D173)&lt;=10000,INT(N(D173))=N(D173))),AND($B173="Used",OR($E173="",$F173&lt;&gt;"")),AND($B173="Restock",OR($F173="",$E173&lt;&gt;"")),AND($B173="Transfer",OR($E173="",$F173="",$E173=$F173))),"Check inputs",IF(OR(AND($E173&lt;&gt;"",SUMPRODUCT(('Van Stock'!$A$2:$A$501=$E173)*('Van Stock'!$B$2:$B$501=$C173))&lt;&gt;1),AND($F173&lt;&gt;"",SUMPRODUCT(('Van Stock'!$A$2:$A$501=$F173)*('Van Stock'!$B$2:$B$501=$C173))&lt;&gt;1)),"No stock line","OK"))))</f>
        <v/>
      </c>
    </row>
    <row r="174" spans="1:8" x14ac:dyDescent="0.25">
      <c r="A174" s="20"/>
      <c r="B174" s="12"/>
      <c r="C174" s="12"/>
      <c r="D174" s="19"/>
      <c r="E174" s="12"/>
      <c r="F174" s="12"/>
      <c r="G174" s="12"/>
      <c r="H174" s="16" t="str">
        <f>IF(COUNTA($A174:$G174)=0,"",IF(OR($C174="",SUMPRODUCT(--(Parts!$A$2:$A$201=$C174))=0,AND($E174&lt;&gt;"",SUMPRODUCT(--(Vans!$A$2:$A$51=$E174))=0),AND($F174&lt;&gt;"",SUMPRODUCT(--(Vans!$A$2:$A$51=$F174))=0)),"Check ID",IF(OR(NOT(AND(ISNUMBER(A174),N(A174)&gt;=18264,N(A174)&lt;=73050)),AND($B174&lt;&gt;"Used",$B174&lt;&gt;"Restock",$B174&lt;&gt;"Transfer"),NOT(AND(ISNUMBER(D174),N(D174)&gt;=1,N(D174)&lt;=10000,INT(N(D174))=N(D174))),AND($B174="Used",OR($E174="",$F174&lt;&gt;"")),AND($B174="Restock",OR($F174="",$E174&lt;&gt;"")),AND($B174="Transfer",OR($E174="",$F174="",$E174=$F174))),"Check inputs",IF(OR(AND($E174&lt;&gt;"",SUMPRODUCT(('Van Stock'!$A$2:$A$501=$E174)*('Van Stock'!$B$2:$B$501=$C174))&lt;&gt;1),AND($F174&lt;&gt;"",SUMPRODUCT(('Van Stock'!$A$2:$A$501=$F174)*('Van Stock'!$B$2:$B$501=$C174))&lt;&gt;1)),"No stock line","OK"))))</f>
        <v/>
      </c>
    </row>
    <row r="175" spans="1:8" x14ac:dyDescent="0.25">
      <c r="A175" s="20"/>
      <c r="B175" s="12"/>
      <c r="C175" s="12"/>
      <c r="D175" s="19"/>
      <c r="E175" s="12"/>
      <c r="F175" s="12"/>
      <c r="G175" s="12"/>
      <c r="H175" s="16" t="str">
        <f>IF(COUNTA($A175:$G175)=0,"",IF(OR($C175="",SUMPRODUCT(--(Parts!$A$2:$A$201=$C175))=0,AND($E175&lt;&gt;"",SUMPRODUCT(--(Vans!$A$2:$A$51=$E175))=0),AND($F175&lt;&gt;"",SUMPRODUCT(--(Vans!$A$2:$A$51=$F175))=0)),"Check ID",IF(OR(NOT(AND(ISNUMBER(A175),N(A175)&gt;=18264,N(A175)&lt;=73050)),AND($B175&lt;&gt;"Used",$B175&lt;&gt;"Restock",$B175&lt;&gt;"Transfer"),NOT(AND(ISNUMBER(D175),N(D175)&gt;=1,N(D175)&lt;=10000,INT(N(D175))=N(D175))),AND($B175="Used",OR($E175="",$F175&lt;&gt;"")),AND($B175="Restock",OR($F175="",$E175&lt;&gt;"")),AND($B175="Transfer",OR($E175="",$F175="",$E175=$F175))),"Check inputs",IF(OR(AND($E175&lt;&gt;"",SUMPRODUCT(('Van Stock'!$A$2:$A$501=$E175)*('Van Stock'!$B$2:$B$501=$C175))&lt;&gt;1),AND($F175&lt;&gt;"",SUMPRODUCT(('Van Stock'!$A$2:$A$501=$F175)*('Van Stock'!$B$2:$B$501=$C175))&lt;&gt;1)),"No stock line","OK"))))</f>
        <v/>
      </c>
    </row>
    <row r="176" spans="1:8" x14ac:dyDescent="0.25">
      <c r="A176" s="20"/>
      <c r="B176" s="12"/>
      <c r="C176" s="12"/>
      <c r="D176" s="19"/>
      <c r="E176" s="12"/>
      <c r="F176" s="12"/>
      <c r="G176" s="12"/>
      <c r="H176" s="16" t="str">
        <f>IF(COUNTA($A176:$G176)=0,"",IF(OR($C176="",SUMPRODUCT(--(Parts!$A$2:$A$201=$C176))=0,AND($E176&lt;&gt;"",SUMPRODUCT(--(Vans!$A$2:$A$51=$E176))=0),AND($F176&lt;&gt;"",SUMPRODUCT(--(Vans!$A$2:$A$51=$F176))=0)),"Check ID",IF(OR(NOT(AND(ISNUMBER(A176),N(A176)&gt;=18264,N(A176)&lt;=73050)),AND($B176&lt;&gt;"Used",$B176&lt;&gt;"Restock",$B176&lt;&gt;"Transfer"),NOT(AND(ISNUMBER(D176),N(D176)&gt;=1,N(D176)&lt;=10000,INT(N(D176))=N(D176))),AND($B176="Used",OR($E176="",$F176&lt;&gt;"")),AND($B176="Restock",OR($F176="",$E176&lt;&gt;"")),AND($B176="Transfer",OR($E176="",$F176="",$E176=$F176))),"Check inputs",IF(OR(AND($E176&lt;&gt;"",SUMPRODUCT(('Van Stock'!$A$2:$A$501=$E176)*('Van Stock'!$B$2:$B$501=$C176))&lt;&gt;1),AND($F176&lt;&gt;"",SUMPRODUCT(('Van Stock'!$A$2:$A$501=$F176)*('Van Stock'!$B$2:$B$501=$C176))&lt;&gt;1)),"No stock line","OK"))))</f>
        <v/>
      </c>
    </row>
    <row r="177" spans="1:8" x14ac:dyDescent="0.25">
      <c r="A177" s="20"/>
      <c r="B177" s="12"/>
      <c r="C177" s="12"/>
      <c r="D177" s="19"/>
      <c r="E177" s="12"/>
      <c r="F177" s="12"/>
      <c r="G177" s="12"/>
      <c r="H177" s="16" t="str">
        <f>IF(COUNTA($A177:$G177)=0,"",IF(OR($C177="",SUMPRODUCT(--(Parts!$A$2:$A$201=$C177))=0,AND($E177&lt;&gt;"",SUMPRODUCT(--(Vans!$A$2:$A$51=$E177))=0),AND($F177&lt;&gt;"",SUMPRODUCT(--(Vans!$A$2:$A$51=$F177))=0)),"Check ID",IF(OR(NOT(AND(ISNUMBER(A177),N(A177)&gt;=18264,N(A177)&lt;=73050)),AND($B177&lt;&gt;"Used",$B177&lt;&gt;"Restock",$B177&lt;&gt;"Transfer"),NOT(AND(ISNUMBER(D177),N(D177)&gt;=1,N(D177)&lt;=10000,INT(N(D177))=N(D177))),AND($B177="Used",OR($E177="",$F177&lt;&gt;"")),AND($B177="Restock",OR($F177="",$E177&lt;&gt;"")),AND($B177="Transfer",OR($E177="",$F177="",$E177=$F177))),"Check inputs",IF(OR(AND($E177&lt;&gt;"",SUMPRODUCT(('Van Stock'!$A$2:$A$501=$E177)*('Van Stock'!$B$2:$B$501=$C177))&lt;&gt;1),AND($F177&lt;&gt;"",SUMPRODUCT(('Van Stock'!$A$2:$A$501=$F177)*('Van Stock'!$B$2:$B$501=$C177))&lt;&gt;1)),"No stock line","OK"))))</f>
        <v/>
      </c>
    </row>
    <row r="178" spans="1:8" x14ac:dyDescent="0.25">
      <c r="A178" s="20"/>
      <c r="B178" s="12"/>
      <c r="C178" s="12"/>
      <c r="D178" s="19"/>
      <c r="E178" s="12"/>
      <c r="F178" s="12"/>
      <c r="G178" s="12"/>
      <c r="H178" s="16" t="str">
        <f>IF(COUNTA($A178:$G178)=0,"",IF(OR($C178="",SUMPRODUCT(--(Parts!$A$2:$A$201=$C178))=0,AND($E178&lt;&gt;"",SUMPRODUCT(--(Vans!$A$2:$A$51=$E178))=0),AND($F178&lt;&gt;"",SUMPRODUCT(--(Vans!$A$2:$A$51=$F178))=0)),"Check ID",IF(OR(NOT(AND(ISNUMBER(A178),N(A178)&gt;=18264,N(A178)&lt;=73050)),AND($B178&lt;&gt;"Used",$B178&lt;&gt;"Restock",$B178&lt;&gt;"Transfer"),NOT(AND(ISNUMBER(D178),N(D178)&gt;=1,N(D178)&lt;=10000,INT(N(D178))=N(D178))),AND($B178="Used",OR($E178="",$F178&lt;&gt;"")),AND($B178="Restock",OR($F178="",$E178&lt;&gt;"")),AND($B178="Transfer",OR($E178="",$F178="",$E178=$F178))),"Check inputs",IF(OR(AND($E178&lt;&gt;"",SUMPRODUCT(('Van Stock'!$A$2:$A$501=$E178)*('Van Stock'!$B$2:$B$501=$C178))&lt;&gt;1),AND($F178&lt;&gt;"",SUMPRODUCT(('Van Stock'!$A$2:$A$501=$F178)*('Van Stock'!$B$2:$B$501=$C178))&lt;&gt;1)),"No stock line","OK"))))</f>
        <v/>
      </c>
    </row>
    <row r="179" spans="1:8" x14ac:dyDescent="0.25">
      <c r="A179" s="20"/>
      <c r="B179" s="12"/>
      <c r="C179" s="12"/>
      <c r="D179" s="19"/>
      <c r="E179" s="12"/>
      <c r="F179" s="12"/>
      <c r="G179" s="12"/>
      <c r="H179" s="16" t="str">
        <f>IF(COUNTA($A179:$G179)=0,"",IF(OR($C179="",SUMPRODUCT(--(Parts!$A$2:$A$201=$C179))=0,AND($E179&lt;&gt;"",SUMPRODUCT(--(Vans!$A$2:$A$51=$E179))=0),AND($F179&lt;&gt;"",SUMPRODUCT(--(Vans!$A$2:$A$51=$F179))=0)),"Check ID",IF(OR(NOT(AND(ISNUMBER(A179),N(A179)&gt;=18264,N(A179)&lt;=73050)),AND($B179&lt;&gt;"Used",$B179&lt;&gt;"Restock",$B179&lt;&gt;"Transfer"),NOT(AND(ISNUMBER(D179),N(D179)&gt;=1,N(D179)&lt;=10000,INT(N(D179))=N(D179))),AND($B179="Used",OR($E179="",$F179&lt;&gt;"")),AND($B179="Restock",OR($F179="",$E179&lt;&gt;"")),AND($B179="Transfer",OR($E179="",$F179="",$E179=$F179))),"Check inputs",IF(OR(AND($E179&lt;&gt;"",SUMPRODUCT(('Van Stock'!$A$2:$A$501=$E179)*('Van Stock'!$B$2:$B$501=$C179))&lt;&gt;1),AND($F179&lt;&gt;"",SUMPRODUCT(('Van Stock'!$A$2:$A$501=$F179)*('Van Stock'!$B$2:$B$501=$C179))&lt;&gt;1)),"No stock line","OK"))))</f>
        <v/>
      </c>
    </row>
    <row r="180" spans="1:8" x14ac:dyDescent="0.25">
      <c r="A180" s="20"/>
      <c r="B180" s="12"/>
      <c r="C180" s="12"/>
      <c r="D180" s="19"/>
      <c r="E180" s="12"/>
      <c r="F180" s="12"/>
      <c r="G180" s="12"/>
      <c r="H180" s="16" t="str">
        <f>IF(COUNTA($A180:$G180)=0,"",IF(OR($C180="",SUMPRODUCT(--(Parts!$A$2:$A$201=$C180))=0,AND($E180&lt;&gt;"",SUMPRODUCT(--(Vans!$A$2:$A$51=$E180))=0),AND($F180&lt;&gt;"",SUMPRODUCT(--(Vans!$A$2:$A$51=$F180))=0)),"Check ID",IF(OR(NOT(AND(ISNUMBER(A180),N(A180)&gt;=18264,N(A180)&lt;=73050)),AND($B180&lt;&gt;"Used",$B180&lt;&gt;"Restock",$B180&lt;&gt;"Transfer"),NOT(AND(ISNUMBER(D180),N(D180)&gt;=1,N(D180)&lt;=10000,INT(N(D180))=N(D180))),AND($B180="Used",OR($E180="",$F180&lt;&gt;"")),AND($B180="Restock",OR($F180="",$E180&lt;&gt;"")),AND($B180="Transfer",OR($E180="",$F180="",$E180=$F180))),"Check inputs",IF(OR(AND($E180&lt;&gt;"",SUMPRODUCT(('Van Stock'!$A$2:$A$501=$E180)*('Van Stock'!$B$2:$B$501=$C180))&lt;&gt;1),AND($F180&lt;&gt;"",SUMPRODUCT(('Van Stock'!$A$2:$A$501=$F180)*('Van Stock'!$B$2:$B$501=$C180))&lt;&gt;1)),"No stock line","OK"))))</f>
        <v/>
      </c>
    </row>
    <row r="181" spans="1:8" x14ac:dyDescent="0.25">
      <c r="A181" s="20"/>
      <c r="B181" s="12"/>
      <c r="C181" s="12"/>
      <c r="D181" s="19"/>
      <c r="E181" s="12"/>
      <c r="F181" s="12"/>
      <c r="G181" s="12"/>
      <c r="H181" s="16" t="str">
        <f>IF(COUNTA($A181:$G181)=0,"",IF(OR($C181="",SUMPRODUCT(--(Parts!$A$2:$A$201=$C181))=0,AND($E181&lt;&gt;"",SUMPRODUCT(--(Vans!$A$2:$A$51=$E181))=0),AND($F181&lt;&gt;"",SUMPRODUCT(--(Vans!$A$2:$A$51=$F181))=0)),"Check ID",IF(OR(NOT(AND(ISNUMBER(A181),N(A181)&gt;=18264,N(A181)&lt;=73050)),AND($B181&lt;&gt;"Used",$B181&lt;&gt;"Restock",$B181&lt;&gt;"Transfer"),NOT(AND(ISNUMBER(D181),N(D181)&gt;=1,N(D181)&lt;=10000,INT(N(D181))=N(D181))),AND($B181="Used",OR($E181="",$F181&lt;&gt;"")),AND($B181="Restock",OR($F181="",$E181&lt;&gt;"")),AND($B181="Transfer",OR($E181="",$F181="",$E181=$F181))),"Check inputs",IF(OR(AND($E181&lt;&gt;"",SUMPRODUCT(('Van Stock'!$A$2:$A$501=$E181)*('Van Stock'!$B$2:$B$501=$C181))&lt;&gt;1),AND($F181&lt;&gt;"",SUMPRODUCT(('Van Stock'!$A$2:$A$501=$F181)*('Van Stock'!$B$2:$B$501=$C181))&lt;&gt;1)),"No stock line","OK"))))</f>
        <v/>
      </c>
    </row>
    <row r="182" spans="1:8" x14ac:dyDescent="0.25">
      <c r="A182" s="20"/>
      <c r="B182" s="12"/>
      <c r="C182" s="12"/>
      <c r="D182" s="19"/>
      <c r="E182" s="12"/>
      <c r="F182" s="12"/>
      <c r="G182" s="12"/>
      <c r="H182" s="16" t="str">
        <f>IF(COUNTA($A182:$G182)=0,"",IF(OR($C182="",SUMPRODUCT(--(Parts!$A$2:$A$201=$C182))=0,AND($E182&lt;&gt;"",SUMPRODUCT(--(Vans!$A$2:$A$51=$E182))=0),AND($F182&lt;&gt;"",SUMPRODUCT(--(Vans!$A$2:$A$51=$F182))=0)),"Check ID",IF(OR(NOT(AND(ISNUMBER(A182),N(A182)&gt;=18264,N(A182)&lt;=73050)),AND($B182&lt;&gt;"Used",$B182&lt;&gt;"Restock",$B182&lt;&gt;"Transfer"),NOT(AND(ISNUMBER(D182),N(D182)&gt;=1,N(D182)&lt;=10000,INT(N(D182))=N(D182))),AND($B182="Used",OR($E182="",$F182&lt;&gt;"")),AND($B182="Restock",OR($F182="",$E182&lt;&gt;"")),AND($B182="Transfer",OR($E182="",$F182="",$E182=$F182))),"Check inputs",IF(OR(AND($E182&lt;&gt;"",SUMPRODUCT(('Van Stock'!$A$2:$A$501=$E182)*('Van Stock'!$B$2:$B$501=$C182))&lt;&gt;1),AND($F182&lt;&gt;"",SUMPRODUCT(('Van Stock'!$A$2:$A$501=$F182)*('Van Stock'!$B$2:$B$501=$C182))&lt;&gt;1)),"No stock line","OK"))))</f>
        <v/>
      </c>
    </row>
    <row r="183" spans="1:8" x14ac:dyDescent="0.25">
      <c r="A183" s="20"/>
      <c r="B183" s="12"/>
      <c r="C183" s="12"/>
      <c r="D183" s="19"/>
      <c r="E183" s="12"/>
      <c r="F183" s="12"/>
      <c r="G183" s="12"/>
      <c r="H183" s="16" t="str">
        <f>IF(COUNTA($A183:$G183)=0,"",IF(OR($C183="",SUMPRODUCT(--(Parts!$A$2:$A$201=$C183))=0,AND($E183&lt;&gt;"",SUMPRODUCT(--(Vans!$A$2:$A$51=$E183))=0),AND($F183&lt;&gt;"",SUMPRODUCT(--(Vans!$A$2:$A$51=$F183))=0)),"Check ID",IF(OR(NOT(AND(ISNUMBER(A183),N(A183)&gt;=18264,N(A183)&lt;=73050)),AND($B183&lt;&gt;"Used",$B183&lt;&gt;"Restock",$B183&lt;&gt;"Transfer"),NOT(AND(ISNUMBER(D183),N(D183)&gt;=1,N(D183)&lt;=10000,INT(N(D183))=N(D183))),AND($B183="Used",OR($E183="",$F183&lt;&gt;"")),AND($B183="Restock",OR($F183="",$E183&lt;&gt;"")),AND($B183="Transfer",OR($E183="",$F183="",$E183=$F183))),"Check inputs",IF(OR(AND($E183&lt;&gt;"",SUMPRODUCT(('Van Stock'!$A$2:$A$501=$E183)*('Van Stock'!$B$2:$B$501=$C183))&lt;&gt;1),AND($F183&lt;&gt;"",SUMPRODUCT(('Van Stock'!$A$2:$A$501=$F183)*('Van Stock'!$B$2:$B$501=$C183))&lt;&gt;1)),"No stock line","OK"))))</f>
        <v/>
      </c>
    </row>
    <row r="184" spans="1:8" x14ac:dyDescent="0.25">
      <c r="A184" s="20"/>
      <c r="B184" s="12"/>
      <c r="C184" s="12"/>
      <c r="D184" s="19"/>
      <c r="E184" s="12"/>
      <c r="F184" s="12"/>
      <c r="G184" s="12"/>
      <c r="H184" s="16" t="str">
        <f>IF(COUNTA($A184:$G184)=0,"",IF(OR($C184="",SUMPRODUCT(--(Parts!$A$2:$A$201=$C184))=0,AND($E184&lt;&gt;"",SUMPRODUCT(--(Vans!$A$2:$A$51=$E184))=0),AND($F184&lt;&gt;"",SUMPRODUCT(--(Vans!$A$2:$A$51=$F184))=0)),"Check ID",IF(OR(NOT(AND(ISNUMBER(A184),N(A184)&gt;=18264,N(A184)&lt;=73050)),AND($B184&lt;&gt;"Used",$B184&lt;&gt;"Restock",$B184&lt;&gt;"Transfer"),NOT(AND(ISNUMBER(D184),N(D184)&gt;=1,N(D184)&lt;=10000,INT(N(D184))=N(D184))),AND($B184="Used",OR($E184="",$F184&lt;&gt;"")),AND($B184="Restock",OR($F184="",$E184&lt;&gt;"")),AND($B184="Transfer",OR($E184="",$F184="",$E184=$F184))),"Check inputs",IF(OR(AND($E184&lt;&gt;"",SUMPRODUCT(('Van Stock'!$A$2:$A$501=$E184)*('Van Stock'!$B$2:$B$501=$C184))&lt;&gt;1),AND($F184&lt;&gt;"",SUMPRODUCT(('Van Stock'!$A$2:$A$501=$F184)*('Van Stock'!$B$2:$B$501=$C184))&lt;&gt;1)),"No stock line","OK"))))</f>
        <v/>
      </c>
    </row>
    <row r="185" spans="1:8" x14ac:dyDescent="0.25">
      <c r="A185" s="20"/>
      <c r="B185" s="12"/>
      <c r="C185" s="12"/>
      <c r="D185" s="19"/>
      <c r="E185" s="12"/>
      <c r="F185" s="12"/>
      <c r="G185" s="12"/>
      <c r="H185" s="16" t="str">
        <f>IF(COUNTA($A185:$G185)=0,"",IF(OR($C185="",SUMPRODUCT(--(Parts!$A$2:$A$201=$C185))=0,AND($E185&lt;&gt;"",SUMPRODUCT(--(Vans!$A$2:$A$51=$E185))=0),AND($F185&lt;&gt;"",SUMPRODUCT(--(Vans!$A$2:$A$51=$F185))=0)),"Check ID",IF(OR(NOT(AND(ISNUMBER(A185),N(A185)&gt;=18264,N(A185)&lt;=73050)),AND($B185&lt;&gt;"Used",$B185&lt;&gt;"Restock",$B185&lt;&gt;"Transfer"),NOT(AND(ISNUMBER(D185),N(D185)&gt;=1,N(D185)&lt;=10000,INT(N(D185))=N(D185))),AND($B185="Used",OR($E185="",$F185&lt;&gt;"")),AND($B185="Restock",OR($F185="",$E185&lt;&gt;"")),AND($B185="Transfer",OR($E185="",$F185="",$E185=$F185))),"Check inputs",IF(OR(AND($E185&lt;&gt;"",SUMPRODUCT(('Van Stock'!$A$2:$A$501=$E185)*('Van Stock'!$B$2:$B$501=$C185))&lt;&gt;1),AND($F185&lt;&gt;"",SUMPRODUCT(('Van Stock'!$A$2:$A$501=$F185)*('Van Stock'!$B$2:$B$501=$C185))&lt;&gt;1)),"No stock line","OK"))))</f>
        <v/>
      </c>
    </row>
    <row r="186" spans="1:8" x14ac:dyDescent="0.25">
      <c r="A186" s="20"/>
      <c r="B186" s="12"/>
      <c r="C186" s="12"/>
      <c r="D186" s="19"/>
      <c r="E186" s="12"/>
      <c r="F186" s="12"/>
      <c r="G186" s="12"/>
      <c r="H186" s="16" t="str">
        <f>IF(COUNTA($A186:$G186)=0,"",IF(OR($C186="",SUMPRODUCT(--(Parts!$A$2:$A$201=$C186))=0,AND($E186&lt;&gt;"",SUMPRODUCT(--(Vans!$A$2:$A$51=$E186))=0),AND($F186&lt;&gt;"",SUMPRODUCT(--(Vans!$A$2:$A$51=$F186))=0)),"Check ID",IF(OR(NOT(AND(ISNUMBER(A186),N(A186)&gt;=18264,N(A186)&lt;=73050)),AND($B186&lt;&gt;"Used",$B186&lt;&gt;"Restock",$B186&lt;&gt;"Transfer"),NOT(AND(ISNUMBER(D186),N(D186)&gt;=1,N(D186)&lt;=10000,INT(N(D186))=N(D186))),AND($B186="Used",OR($E186="",$F186&lt;&gt;"")),AND($B186="Restock",OR($F186="",$E186&lt;&gt;"")),AND($B186="Transfer",OR($E186="",$F186="",$E186=$F186))),"Check inputs",IF(OR(AND($E186&lt;&gt;"",SUMPRODUCT(('Van Stock'!$A$2:$A$501=$E186)*('Van Stock'!$B$2:$B$501=$C186))&lt;&gt;1),AND($F186&lt;&gt;"",SUMPRODUCT(('Van Stock'!$A$2:$A$501=$F186)*('Van Stock'!$B$2:$B$501=$C186))&lt;&gt;1)),"No stock line","OK"))))</f>
        <v/>
      </c>
    </row>
    <row r="187" spans="1:8" x14ac:dyDescent="0.25">
      <c r="A187" s="20"/>
      <c r="B187" s="12"/>
      <c r="C187" s="12"/>
      <c r="D187" s="19"/>
      <c r="E187" s="12"/>
      <c r="F187" s="12"/>
      <c r="G187" s="12"/>
      <c r="H187" s="16" t="str">
        <f>IF(COUNTA($A187:$G187)=0,"",IF(OR($C187="",SUMPRODUCT(--(Parts!$A$2:$A$201=$C187))=0,AND($E187&lt;&gt;"",SUMPRODUCT(--(Vans!$A$2:$A$51=$E187))=0),AND($F187&lt;&gt;"",SUMPRODUCT(--(Vans!$A$2:$A$51=$F187))=0)),"Check ID",IF(OR(NOT(AND(ISNUMBER(A187),N(A187)&gt;=18264,N(A187)&lt;=73050)),AND($B187&lt;&gt;"Used",$B187&lt;&gt;"Restock",$B187&lt;&gt;"Transfer"),NOT(AND(ISNUMBER(D187),N(D187)&gt;=1,N(D187)&lt;=10000,INT(N(D187))=N(D187))),AND($B187="Used",OR($E187="",$F187&lt;&gt;"")),AND($B187="Restock",OR($F187="",$E187&lt;&gt;"")),AND($B187="Transfer",OR($E187="",$F187="",$E187=$F187))),"Check inputs",IF(OR(AND($E187&lt;&gt;"",SUMPRODUCT(('Van Stock'!$A$2:$A$501=$E187)*('Van Stock'!$B$2:$B$501=$C187))&lt;&gt;1),AND($F187&lt;&gt;"",SUMPRODUCT(('Van Stock'!$A$2:$A$501=$F187)*('Van Stock'!$B$2:$B$501=$C187))&lt;&gt;1)),"No stock line","OK"))))</f>
        <v/>
      </c>
    </row>
    <row r="188" spans="1:8" x14ac:dyDescent="0.25">
      <c r="A188" s="20"/>
      <c r="B188" s="12"/>
      <c r="C188" s="12"/>
      <c r="D188" s="19"/>
      <c r="E188" s="12"/>
      <c r="F188" s="12"/>
      <c r="G188" s="12"/>
      <c r="H188" s="16" t="str">
        <f>IF(COUNTA($A188:$G188)=0,"",IF(OR($C188="",SUMPRODUCT(--(Parts!$A$2:$A$201=$C188))=0,AND($E188&lt;&gt;"",SUMPRODUCT(--(Vans!$A$2:$A$51=$E188))=0),AND($F188&lt;&gt;"",SUMPRODUCT(--(Vans!$A$2:$A$51=$F188))=0)),"Check ID",IF(OR(NOT(AND(ISNUMBER(A188),N(A188)&gt;=18264,N(A188)&lt;=73050)),AND($B188&lt;&gt;"Used",$B188&lt;&gt;"Restock",$B188&lt;&gt;"Transfer"),NOT(AND(ISNUMBER(D188),N(D188)&gt;=1,N(D188)&lt;=10000,INT(N(D188))=N(D188))),AND($B188="Used",OR($E188="",$F188&lt;&gt;"")),AND($B188="Restock",OR($F188="",$E188&lt;&gt;"")),AND($B188="Transfer",OR($E188="",$F188="",$E188=$F188))),"Check inputs",IF(OR(AND($E188&lt;&gt;"",SUMPRODUCT(('Van Stock'!$A$2:$A$501=$E188)*('Van Stock'!$B$2:$B$501=$C188))&lt;&gt;1),AND($F188&lt;&gt;"",SUMPRODUCT(('Van Stock'!$A$2:$A$501=$F188)*('Van Stock'!$B$2:$B$501=$C188))&lt;&gt;1)),"No stock line","OK"))))</f>
        <v/>
      </c>
    </row>
    <row r="189" spans="1:8" x14ac:dyDescent="0.25">
      <c r="A189" s="20"/>
      <c r="B189" s="12"/>
      <c r="C189" s="12"/>
      <c r="D189" s="19"/>
      <c r="E189" s="12"/>
      <c r="F189" s="12"/>
      <c r="G189" s="12"/>
      <c r="H189" s="16" t="str">
        <f>IF(COUNTA($A189:$G189)=0,"",IF(OR($C189="",SUMPRODUCT(--(Parts!$A$2:$A$201=$C189))=0,AND($E189&lt;&gt;"",SUMPRODUCT(--(Vans!$A$2:$A$51=$E189))=0),AND($F189&lt;&gt;"",SUMPRODUCT(--(Vans!$A$2:$A$51=$F189))=0)),"Check ID",IF(OR(NOT(AND(ISNUMBER(A189),N(A189)&gt;=18264,N(A189)&lt;=73050)),AND($B189&lt;&gt;"Used",$B189&lt;&gt;"Restock",$B189&lt;&gt;"Transfer"),NOT(AND(ISNUMBER(D189),N(D189)&gt;=1,N(D189)&lt;=10000,INT(N(D189))=N(D189))),AND($B189="Used",OR($E189="",$F189&lt;&gt;"")),AND($B189="Restock",OR($F189="",$E189&lt;&gt;"")),AND($B189="Transfer",OR($E189="",$F189="",$E189=$F189))),"Check inputs",IF(OR(AND($E189&lt;&gt;"",SUMPRODUCT(('Van Stock'!$A$2:$A$501=$E189)*('Van Stock'!$B$2:$B$501=$C189))&lt;&gt;1),AND($F189&lt;&gt;"",SUMPRODUCT(('Van Stock'!$A$2:$A$501=$F189)*('Van Stock'!$B$2:$B$501=$C189))&lt;&gt;1)),"No stock line","OK"))))</f>
        <v/>
      </c>
    </row>
    <row r="190" spans="1:8" x14ac:dyDescent="0.25">
      <c r="A190" s="20"/>
      <c r="B190" s="12"/>
      <c r="C190" s="12"/>
      <c r="D190" s="19"/>
      <c r="E190" s="12"/>
      <c r="F190" s="12"/>
      <c r="G190" s="12"/>
      <c r="H190" s="16" t="str">
        <f>IF(COUNTA($A190:$G190)=0,"",IF(OR($C190="",SUMPRODUCT(--(Parts!$A$2:$A$201=$C190))=0,AND($E190&lt;&gt;"",SUMPRODUCT(--(Vans!$A$2:$A$51=$E190))=0),AND($F190&lt;&gt;"",SUMPRODUCT(--(Vans!$A$2:$A$51=$F190))=0)),"Check ID",IF(OR(NOT(AND(ISNUMBER(A190),N(A190)&gt;=18264,N(A190)&lt;=73050)),AND($B190&lt;&gt;"Used",$B190&lt;&gt;"Restock",$B190&lt;&gt;"Transfer"),NOT(AND(ISNUMBER(D190),N(D190)&gt;=1,N(D190)&lt;=10000,INT(N(D190))=N(D190))),AND($B190="Used",OR($E190="",$F190&lt;&gt;"")),AND($B190="Restock",OR($F190="",$E190&lt;&gt;"")),AND($B190="Transfer",OR($E190="",$F190="",$E190=$F190))),"Check inputs",IF(OR(AND($E190&lt;&gt;"",SUMPRODUCT(('Van Stock'!$A$2:$A$501=$E190)*('Van Stock'!$B$2:$B$501=$C190))&lt;&gt;1),AND($F190&lt;&gt;"",SUMPRODUCT(('Van Stock'!$A$2:$A$501=$F190)*('Van Stock'!$B$2:$B$501=$C190))&lt;&gt;1)),"No stock line","OK"))))</f>
        <v/>
      </c>
    </row>
    <row r="191" spans="1:8" x14ac:dyDescent="0.25">
      <c r="A191" s="20"/>
      <c r="B191" s="12"/>
      <c r="C191" s="12"/>
      <c r="D191" s="19"/>
      <c r="E191" s="12"/>
      <c r="F191" s="12"/>
      <c r="G191" s="12"/>
      <c r="H191" s="16" t="str">
        <f>IF(COUNTA($A191:$G191)=0,"",IF(OR($C191="",SUMPRODUCT(--(Parts!$A$2:$A$201=$C191))=0,AND($E191&lt;&gt;"",SUMPRODUCT(--(Vans!$A$2:$A$51=$E191))=0),AND($F191&lt;&gt;"",SUMPRODUCT(--(Vans!$A$2:$A$51=$F191))=0)),"Check ID",IF(OR(NOT(AND(ISNUMBER(A191),N(A191)&gt;=18264,N(A191)&lt;=73050)),AND($B191&lt;&gt;"Used",$B191&lt;&gt;"Restock",$B191&lt;&gt;"Transfer"),NOT(AND(ISNUMBER(D191),N(D191)&gt;=1,N(D191)&lt;=10000,INT(N(D191))=N(D191))),AND($B191="Used",OR($E191="",$F191&lt;&gt;"")),AND($B191="Restock",OR($F191="",$E191&lt;&gt;"")),AND($B191="Transfer",OR($E191="",$F191="",$E191=$F191))),"Check inputs",IF(OR(AND($E191&lt;&gt;"",SUMPRODUCT(('Van Stock'!$A$2:$A$501=$E191)*('Van Stock'!$B$2:$B$501=$C191))&lt;&gt;1),AND($F191&lt;&gt;"",SUMPRODUCT(('Van Stock'!$A$2:$A$501=$F191)*('Van Stock'!$B$2:$B$501=$C191))&lt;&gt;1)),"No stock line","OK"))))</f>
        <v/>
      </c>
    </row>
    <row r="192" spans="1:8" x14ac:dyDescent="0.25">
      <c r="A192" s="20"/>
      <c r="B192" s="12"/>
      <c r="C192" s="12"/>
      <c r="D192" s="19"/>
      <c r="E192" s="12"/>
      <c r="F192" s="12"/>
      <c r="G192" s="12"/>
      <c r="H192" s="16" t="str">
        <f>IF(COUNTA($A192:$G192)=0,"",IF(OR($C192="",SUMPRODUCT(--(Parts!$A$2:$A$201=$C192))=0,AND($E192&lt;&gt;"",SUMPRODUCT(--(Vans!$A$2:$A$51=$E192))=0),AND($F192&lt;&gt;"",SUMPRODUCT(--(Vans!$A$2:$A$51=$F192))=0)),"Check ID",IF(OR(NOT(AND(ISNUMBER(A192),N(A192)&gt;=18264,N(A192)&lt;=73050)),AND($B192&lt;&gt;"Used",$B192&lt;&gt;"Restock",$B192&lt;&gt;"Transfer"),NOT(AND(ISNUMBER(D192),N(D192)&gt;=1,N(D192)&lt;=10000,INT(N(D192))=N(D192))),AND($B192="Used",OR($E192="",$F192&lt;&gt;"")),AND($B192="Restock",OR($F192="",$E192&lt;&gt;"")),AND($B192="Transfer",OR($E192="",$F192="",$E192=$F192))),"Check inputs",IF(OR(AND($E192&lt;&gt;"",SUMPRODUCT(('Van Stock'!$A$2:$A$501=$E192)*('Van Stock'!$B$2:$B$501=$C192))&lt;&gt;1),AND($F192&lt;&gt;"",SUMPRODUCT(('Van Stock'!$A$2:$A$501=$F192)*('Van Stock'!$B$2:$B$501=$C192))&lt;&gt;1)),"No stock line","OK"))))</f>
        <v/>
      </c>
    </row>
    <row r="193" spans="1:8" x14ac:dyDescent="0.25">
      <c r="A193" s="20"/>
      <c r="B193" s="12"/>
      <c r="C193" s="12"/>
      <c r="D193" s="19"/>
      <c r="E193" s="12"/>
      <c r="F193" s="12"/>
      <c r="G193" s="12"/>
      <c r="H193" s="16" t="str">
        <f>IF(COUNTA($A193:$G193)=0,"",IF(OR($C193="",SUMPRODUCT(--(Parts!$A$2:$A$201=$C193))=0,AND($E193&lt;&gt;"",SUMPRODUCT(--(Vans!$A$2:$A$51=$E193))=0),AND($F193&lt;&gt;"",SUMPRODUCT(--(Vans!$A$2:$A$51=$F193))=0)),"Check ID",IF(OR(NOT(AND(ISNUMBER(A193),N(A193)&gt;=18264,N(A193)&lt;=73050)),AND($B193&lt;&gt;"Used",$B193&lt;&gt;"Restock",$B193&lt;&gt;"Transfer"),NOT(AND(ISNUMBER(D193),N(D193)&gt;=1,N(D193)&lt;=10000,INT(N(D193))=N(D193))),AND($B193="Used",OR($E193="",$F193&lt;&gt;"")),AND($B193="Restock",OR($F193="",$E193&lt;&gt;"")),AND($B193="Transfer",OR($E193="",$F193="",$E193=$F193))),"Check inputs",IF(OR(AND($E193&lt;&gt;"",SUMPRODUCT(('Van Stock'!$A$2:$A$501=$E193)*('Van Stock'!$B$2:$B$501=$C193))&lt;&gt;1),AND($F193&lt;&gt;"",SUMPRODUCT(('Van Stock'!$A$2:$A$501=$F193)*('Van Stock'!$B$2:$B$501=$C193))&lt;&gt;1)),"No stock line","OK"))))</f>
        <v/>
      </c>
    </row>
    <row r="194" spans="1:8" x14ac:dyDescent="0.25">
      <c r="A194" s="20"/>
      <c r="B194" s="12"/>
      <c r="C194" s="12"/>
      <c r="D194" s="19"/>
      <c r="E194" s="12"/>
      <c r="F194" s="12"/>
      <c r="G194" s="12"/>
      <c r="H194" s="16" t="str">
        <f>IF(COUNTA($A194:$G194)=0,"",IF(OR($C194="",SUMPRODUCT(--(Parts!$A$2:$A$201=$C194))=0,AND($E194&lt;&gt;"",SUMPRODUCT(--(Vans!$A$2:$A$51=$E194))=0),AND($F194&lt;&gt;"",SUMPRODUCT(--(Vans!$A$2:$A$51=$F194))=0)),"Check ID",IF(OR(NOT(AND(ISNUMBER(A194),N(A194)&gt;=18264,N(A194)&lt;=73050)),AND($B194&lt;&gt;"Used",$B194&lt;&gt;"Restock",$B194&lt;&gt;"Transfer"),NOT(AND(ISNUMBER(D194),N(D194)&gt;=1,N(D194)&lt;=10000,INT(N(D194))=N(D194))),AND($B194="Used",OR($E194="",$F194&lt;&gt;"")),AND($B194="Restock",OR($F194="",$E194&lt;&gt;"")),AND($B194="Transfer",OR($E194="",$F194="",$E194=$F194))),"Check inputs",IF(OR(AND($E194&lt;&gt;"",SUMPRODUCT(('Van Stock'!$A$2:$A$501=$E194)*('Van Stock'!$B$2:$B$501=$C194))&lt;&gt;1),AND($F194&lt;&gt;"",SUMPRODUCT(('Van Stock'!$A$2:$A$501=$F194)*('Van Stock'!$B$2:$B$501=$C194))&lt;&gt;1)),"No stock line","OK"))))</f>
        <v/>
      </c>
    </row>
    <row r="195" spans="1:8" x14ac:dyDescent="0.25">
      <c r="A195" s="20"/>
      <c r="B195" s="12"/>
      <c r="C195" s="12"/>
      <c r="D195" s="19"/>
      <c r="E195" s="12"/>
      <c r="F195" s="12"/>
      <c r="G195" s="12"/>
      <c r="H195" s="16" t="str">
        <f>IF(COUNTA($A195:$G195)=0,"",IF(OR($C195="",SUMPRODUCT(--(Parts!$A$2:$A$201=$C195))=0,AND($E195&lt;&gt;"",SUMPRODUCT(--(Vans!$A$2:$A$51=$E195))=0),AND($F195&lt;&gt;"",SUMPRODUCT(--(Vans!$A$2:$A$51=$F195))=0)),"Check ID",IF(OR(NOT(AND(ISNUMBER(A195),N(A195)&gt;=18264,N(A195)&lt;=73050)),AND($B195&lt;&gt;"Used",$B195&lt;&gt;"Restock",$B195&lt;&gt;"Transfer"),NOT(AND(ISNUMBER(D195),N(D195)&gt;=1,N(D195)&lt;=10000,INT(N(D195))=N(D195))),AND($B195="Used",OR($E195="",$F195&lt;&gt;"")),AND($B195="Restock",OR($F195="",$E195&lt;&gt;"")),AND($B195="Transfer",OR($E195="",$F195="",$E195=$F195))),"Check inputs",IF(OR(AND($E195&lt;&gt;"",SUMPRODUCT(('Van Stock'!$A$2:$A$501=$E195)*('Van Stock'!$B$2:$B$501=$C195))&lt;&gt;1),AND($F195&lt;&gt;"",SUMPRODUCT(('Van Stock'!$A$2:$A$501=$F195)*('Van Stock'!$B$2:$B$501=$C195))&lt;&gt;1)),"No stock line","OK"))))</f>
        <v/>
      </c>
    </row>
    <row r="196" spans="1:8" x14ac:dyDescent="0.25">
      <c r="A196" s="20"/>
      <c r="B196" s="12"/>
      <c r="C196" s="12"/>
      <c r="D196" s="19"/>
      <c r="E196" s="12"/>
      <c r="F196" s="12"/>
      <c r="G196" s="12"/>
      <c r="H196" s="16" t="str">
        <f>IF(COUNTA($A196:$G196)=0,"",IF(OR($C196="",SUMPRODUCT(--(Parts!$A$2:$A$201=$C196))=0,AND($E196&lt;&gt;"",SUMPRODUCT(--(Vans!$A$2:$A$51=$E196))=0),AND($F196&lt;&gt;"",SUMPRODUCT(--(Vans!$A$2:$A$51=$F196))=0)),"Check ID",IF(OR(NOT(AND(ISNUMBER(A196),N(A196)&gt;=18264,N(A196)&lt;=73050)),AND($B196&lt;&gt;"Used",$B196&lt;&gt;"Restock",$B196&lt;&gt;"Transfer"),NOT(AND(ISNUMBER(D196),N(D196)&gt;=1,N(D196)&lt;=10000,INT(N(D196))=N(D196))),AND($B196="Used",OR($E196="",$F196&lt;&gt;"")),AND($B196="Restock",OR($F196="",$E196&lt;&gt;"")),AND($B196="Transfer",OR($E196="",$F196="",$E196=$F196))),"Check inputs",IF(OR(AND($E196&lt;&gt;"",SUMPRODUCT(('Van Stock'!$A$2:$A$501=$E196)*('Van Stock'!$B$2:$B$501=$C196))&lt;&gt;1),AND($F196&lt;&gt;"",SUMPRODUCT(('Van Stock'!$A$2:$A$501=$F196)*('Van Stock'!$B$2:$B$501=$C196))&lt;&gt;1)),"No stock line","OK"))))</f>
        <v/>
      </c>
    </row>
    <row r="197" spans="1:8" x14ac:dyDescent="0.25">
      <c r="A197" s="20"/>
      <c r="B197" s="12"/>
      <c r="C197" s="12"/>
      <c r="D197" s="19"/>
      <c r="E197" s="12"/>
      <c r="F197" s="12"/>
      <c r="G197" s="12"/>
      <c r="H197" s="16" t="str">
        <f>IF(COUNTA($A197:$G197)=0,"",IF(OR($C197="",SUMPRODUCT(--(Parts!$A$2:$A$201=$C197))=0,AND($E197&lt;&gt;"",SUMPRODUCT(--(Vans!$A$2:$A$51=$E197))=0),AND($F197&lt;&gt;"",SUMPRODUCT(--(Vans!$A$2:$A$51=$F197))=0)),"Check ID",IF(OR(NOT(AND(ISNUMBER(A197),N(A197)&gt;=18264,N(A197)&lt;=73050)),AND($B197&lt;&gt;"Used",$B197&lt;&gt;"Restock",$B197&lt;&gt;"Transfer"),NOT(AND(ISNUMBER(D197),N(D197)&gt;=1,N(D197)&lt;=10000,INT(N(D197))=N(D197))),AND($B197="Used",OR($E197="",$F197&lt;&gt;"")),AND($B197="Restock",OR($F197="",$E197&lt;&gt;"")),AND($B197="Transfer",OR($E197="",$F197="",$E197=$F197))),"Check inputs",IF(OR(AND($E197&lt;&gt;"",SUMPRODUCT(('Van Stock'!$A$2:$A$501=$E197)*('Van Stock'!$B$2:$B$501=$C197))&lt;&gt;1),AND($F197&lt;&gt;"",SUMPRODUCT(('Van Stock'!$A$2:$A$501=$F197)*('Van Stock'!$B$2:$B$501=$C197))&lt;&gt;1)),"No stock line","OK"))))</f>
        <v/>
      </c>
    </row>
    <row r="198" spans="1:8" x14ac:dyDescent="0.25">
      <c r="A198" s="20"/>
      <c r="B198" s="12"/>
      <c r="C198" s="12"/>
      <c r="D198" s="19"/>
      <c r="E198" s="12"/>
      <c r="F198" s="12"/>
      <c r="G198" s="12"/>
      <c r="H198" s="16" t="str">
        <f>IF(COUNTA($A198:$G198)=0,"",IF(OR($C198="",SUMPRODUCT(--(Parts!$A$2:$A$201=$C198))=0,AND($E198&lt;&gt;"",SUMPRODUCT(--(Vans!$A$2:$A$51=$E198))=0),AND($F198&lt;&gt;"",SUMPRODUCT(--(Vans!$A$2:$A$51=$F198))=0)),"Check ID",IF(OR(NOT(AND(ISNUMBER(A198),N(A198)&gt;=18264,N(A198)&lt;=73050)),AND($B198&lt;&gt;"Used",$B198&lt;&gt;"Restock",$B198&lt;&gt;"Transfer"),NOT(AND(ISNUMBER(D198),N(D198)&gt;=1,N(D198)&lt;=10000,INT(N(D198))=N(D198))),AND($B198="Used",OR($E198="",$F198&lt;&gt;"")),AND($B198="Restock",OR($F198="",$E198&lt;&gt;"")),AND($B198="Transfer",OR($E198="",$F198="",$E198=$F198))),"Check inputs",IF(OR(AND($E198&lt;&gt;"",SUMPRODUCT(('Van Stock'!$A$2:$A$501=$E198)*('Van Stock'!$B$2:$B$501=$C198))&lt;&gt;1),AND($F198&lt;&gt;"",SUMPRODUCT(('Van Stock'!$A$2:$A$501=$F198)*('Van Stock'!$B$2:$B$501=$C198))&lt;&gt;1)),"No stock line","OK"))))</f>
        <v/>
      </c>
    </row>
    <row r="199" spans="1:8" x14ac:dyDescent="0.25">
      <c r="A199" s="20"/>
      <c r="B199" s="12"/>
      <c r="C199" s="12"/>
      <c r="D199" s="19"/>
      <c r="E199" s="12"/>
      <c r="F199" s="12"/>
      <c r="G199" s="12"/>
      <c r="H199" s="16" t="str">
        <f>IF(COUNTA($A199:$G199)=0,"",IF(OR($C199="",SUMPRODUCT(--(Parts!$A$2:$A$201=$C199))=0,AND($E199&lt;&gt;"",SUMPRODUCT(--(Vans!$A$2:$A$51=$E199))=0),AND($F199&lt;&gt;"",SUMPRODUCT(--(Vans!$A$2:$A$51=$F199))=0)),"Check ID",IF(OR(NOT(AND(ISNUMBER(A199),N(A199)&gt;=18264,N(A199)&lt;=73050)),AND($B199&lt;&gt;"Used",$B199&lt;&gt;"Restock",$B199&lt;&gt;"Transfer"),NOT(AND(ISNUMBER(D199),N(D199)&gt;=1,N(D199)&lt;=10000,INT(N(D199))=N(D199))),AND($B199="Used",OR($E199="",$F199&lt;&gt;"")),AND($B199="Restock",OR($F199="",$E199&lt;&gt;"")),AND($B199="Transfer",OR($E199="",$F199="",$E199=$F199))),"Check inputs",IF(OR(AND($E199&lt;&gt;"",SUMPRODUCT(('Van Stock'!$A$2:$A$501=$E199)*('Van Stock'!$B$2:$B$501=$C199))&lt;&gt;1),AND($F199&lt;&gt;"",SUMPRODUCT(('Van Stock'!$A$2:$A$501=$F199)*('Van Stock'!$B$2:$B$501=$C199))&lt;&gt;1)),"No stock line","OK"))))</f>
        <v/>
      </c>
    </row>
    <row r="200" spans="1:8" x14ac:dyDescent="0.25">
      <c r="A200" s="20"/>
      <c r="B200" s="12"/>
      <c r="C200" s="12"/>
      <c r="D200" s="19"/>
      <c r="E200" s="12"/>
      <c r="F200" s="12"/>
      <c r="G200" s="12"/>
      <c r="H200" s="16" t="str">
        <f>IF(COUNTA($A200:$G200)=0,"",IF(OR($C200="",SUMPRODUCT(--(Parts!$A$2:$A$201=$C200))=0,AND($E200&lt;&gt;"",SUMPRODUCT(--(Vans!$A$2:$A$51=$E200))=0),AND($F200&lt;&gt;"",SUMPRODUCT(--(Vans!$A$2:$A$51=$F200))=0)),"Check ID",IF(OR(NOT(AND(ISNUMBER(A200),N(A200)&gt;=18264,N(A200)&lt;=73050)),AND($B200&lt;&gt;"Used",$B200&lt;&gt;"Restock",$B200&lt;&gt;"Transfer"),NOT(AND(ISNUMBER(D200),N(D200)&gt;=1,N(D200)&lt;=10000,INT(N(D200))=N(D200))),AND($B200="Used",OR($E200="",$F200&lt;&gt;"")),AND($B200="Restock",OR($F200="",$E200&lt;&gt;"")),AND($B200="Transfer",OR($E200="",$F200="",$E200=$F200))),"Check inputs",IF(OR(AND($E200&lt;&gt;"",SUMPRODUCT(('Van Stock'!$A$2:$A$501=$E200)*('Van Stock'!$B$2:$B$501=$C200))&lt;&gt;1),AND($F200&lt;&gt;"",SUMPRODUCT(('Van Stock'!$A$2:$A$501=$F200)*('Van Stock'!$B$2:$B$501=$C200))&lt;&gt;1)),"No stock line","OK"))))</f>
        <v/>
      </c>
    </row>
    <row r="201" spans="1:8" x14ac:dyDescent="0.25">
      <c r="A201" s="20"/>
      <c r="B201" s="12"/>
      <c r="C201" s="12"/>
      <c r="D201" s="19"/>
      <c r="E201" s="12"/>
      <c r="F201" s="12"/>
      <c r="G201" s="12"/>
      <c r="H201" s="16" t="str">
        <f>IF(COUNTA($A201:$G201)=0,"",IF(OR($C201="",SUMPRODUCT(--(Parts!$A$2:$A$201=$C201))=0,AND($E201&lt;&gt;"",SUMPRODUCT(--(Vans!$A$2:$A$51=$E201))=0),AND($F201&lt;&gt;"",SUMPRODUCT(--(Vans!$A$2:$A$51=$F201))=0)),"Check ID",IF(OR(NOT(AND(ISNUMBER(A201),N(A201)&gt;=18264,N(A201)&lt;=73050)),AND($B201&lt;&gt;"Used",$B201&lt;&gt;"Restock",$B201&lt;&gt;"Transfer"),NOT(AND(ISNUMBER(D201),N(D201)&gt;=1,N(D201)&lt;=10000,INT(N(D201))=N(D201))),AND($B201="Used",OR($E201="",$F201&lt;&gt;"")),AND($B201="Restock",OR($F201="",$E201&lt;&gt;"")),AND($B201="Transfer",OR($E201="",$F201="",$E201=$F201))),"Check inputs",IF(OR(AND($E201&lt;&gt;"",SUMPRODUCT(('Van Stock'!$A$2:$A$501=$E201)*('Van Stock'!$B$2:$B$501=$C201))&lt;&gt;1),AND($F201&lt;&gt;"",SUMPRODUCT(('Van Stock'!$A$2:$A$501=$F201)*('Van Stock'!$B$2:$B$501=$C201))&lt;&gt;1)),"No stock line","OK"))))</f>
        <v/>
      </c>
    </row>
    <row r="202" spans="1:8" x14ac:dyDescent="0.25">
      <c r="A202" s="20"/>
      <c r="B202" s="12"/>
      <c r="C202" s="12"/>
      <c r="D202" s="19"/>
      <c r="E202" s="12"/>
      <c r="F202" s="12"/>
      <c r="G202" s="12"/>
      <c r="H202" s="16" t="str">
        <f>IF(COUNTA($A202:$G202)=0,"",IF(OR($C202="",SUMPRODUCT(--(Parts!$A$2:$A$201=$C202))=0,AND($E202&lt;&gt;"",SUMPRODUCT(--(Vans!$A$2:$A$51=$E202))=0),AND($F202&lt;&gt;"",SUMPRODUCT(--(Vans!$A$2:$A$51=$F202))=0)),"Check ID",IF(OR(NOT(AND(ISNUMBER(A202),N(A202)&gt;=18264,N(A202)&lt;=73050)),AND($B202&lt;&gt;"Used",$B202&lt;&gt;"Restock",$B202&lt;&gt;"Transfer"),NOT(AND(ISNUMBER(D202),N(D202)&gt;=1,N(D202)&lt;=10000,INT(N(D202))=N(D202))),AND($B202="Used",OR($E202="",$F202&lt;&gt;"")),AND($B202="Restock",OR($F202="",$E202&lt;&gt;"")),AND($B202="Transfer",OR($E202="",$F202="",$E202=$F202))),"Check inputs",IF(OR(AND($E202&lt;&gt;"",SUMPRODUCT(('Van Stock'!$A$2:$A$501=$E202)*('Van Stock'!$B$2:$B$501=$C202))&lt;&gt;1),AND($F202&lt;&gt;"",SUMPRODUCT(('Van Stock'!$A$2:$A$501=$F202)*('Van Stock'!$B$2:$B$501=$C202))&lt;&gt;1)),"No stock line","OK"))))</f>
        <v/>
      </c>
    </row>
    <row r="203" spans="1:8" x14ac:dyDescent="0.25">
      <c r="A203" s="20"/>
      <c r="B203" s="12"/>
      <c r="C203" s="12"/>
      <c r="D203" s="19"/>
      <c r="E203" s="12"/>
      <c r="F203" s="12"/>
      <c r="G203" s="12"/>
      <c r="H203" s="16" t="str">
        <f>IF(COUNTA($A203:$G203)=0,"",IF(OR($C203="",SUMPRODUCT(--(Parts!$A$2:$A$201=$C203))=0,AND($E203&lt;&gt;"",SUMPRODUCT(--(Vans!$A$2:$A$51=$E203))=0),AND($F203&lt;&gt;"",SUMPRODUCT(--(Vans!$A$2:$A$51=$F203))=0)),"Check ID",IF(OR(NOT(AND(ISNUMBER(A203),N(A203)&gt;=18264,N(A203)&lt;=73050)),AND($B203&lt;&gt;"Used",$B203&lt;&gt;"Restock",$B203&lt;&gt;"Transfer"),NOT(AND(ISNUMBER(D203),N(D203)&gt;=1,N(D203)&lt;=10000,INT(N(D203))=N(D203))),AND($B203="Used",OR($E203="",$F203&lt;&gt;"")),AND($B203="Restock",OR($F203="",$E203&lt;&gt;"")),AND($B203="Transfer",OR($E203="",$F203="",$E203=$F203))),"Check inputs",IF(OR(AND($E203&lt;&gt;"",SUMPRODUCT(('Van Stock'!$A$2:$A$501=$E203)*('Van Stock'!$B$2:$B$501=$C203))&lt;&gt;1),AND($F203&lt;&gt;"",SUMPRODUCT(('Van Stock'!$A$2:$A$501=$F203)*('Van Stock'!$B$2:$B$501=$C203))&lt;&gt;1)),"No stock line","OK"))))</f>
        <v/>
      </c>
    </row>
    <row r="204" spans="1:8" x14ac:dyDescent="0.25">
      <c r="A204" s="20"/>
      <c r="B204" s="12"/>
      <c r="C204" s="12"/>
      <c r="D204" s="19"/>
      <c r="E204" s="12"/>
      <c r="F204" s="12"/>
      <c r="G204" s="12"/>
      <c r="H204" s="16" t="str">
        <f>IF(COUNTA($A204:$G204)=0,"",IF(OR($C204="",SUMPRODUCT(--(Parts!$A$2:$A$201=$C204))=0,AND($E204&lt;&gt;"",SUMPRODUCT(--(Vans!$A$2:$A$51=$E204))=0),AND($F204&lt;&gt;"",SUMPRODUCT(--(Vans!$A$2:$A$51=$F204))=0)),"Check ID",IF(OR(NOT(AND(ISNUMBER(A204),N(A204)&gt;=18264,N(A204)&lt;=73050)),AND($B204&lt;&gt;"Used",$B204&lt;&gt;"Restock",$B204&lt;&gt;"Transfer"),NOT(AND(ISNUMBER(D204),N(D204)&gt;=1,N(D204)&lt;=10000,INT(N(D204))=N(D204))),AND($B204="Used",OR($E204="",$F204&lt;&gt;"")),AND($B204="Restock",OR($F204="",$E204&lt;&gt;"")),AND($B204="Transfer",OR($E204="",$F204="",$E204=$F204))),"Check inputs",IF(OR(AND($E204&lt;&gt;"",SUMPRODUCT(('Van Stock'!$A$2:$A$501=$E204)*('Van Stock'!$B$2:$B$501=$C204))&lt;&gt;1),AND($F204&lt;&gt;"",SUMPRODUCT(('Van Stock'!$A$2:$A$501=$F204)*('Van Stock'!$B$2:$B$501=$C204))&lt;&gt;1)),"No stock line","OK"))))</f>
        <v/>
      </c>
    </row>
    <row r="205" spans="1:8" x14ac:dyDescent="0.25">
      <c r="A205" s="20"/>
      <c r="B205" s="12"/>
      <c r="C205" s="12"/>
      <c r="D205" s="19"/>
      <c r="E205" s="12"/>
      <c r="F205" s="12"/>
      <c r="G205" s="12"/>
      <c r="H205" s="16" t="str">
        <f>IF(COUNTA($A205:$G205)=0,"",IF(OR($C205="",SUMPRODUCT(--(Parts!$A$2:$A$201=$C205))=0,AND($E205&lt;&gt;"",SUMPRODUCT(--(Vans!$A$2:$A$51=$E205))=0),AND($F205&lt;&gt;"",SUMPRODUCT(--(Vans!$A$2:$A$51=$F205))=0)),"Check ID",IF(OR(NOT(AND(ISNUMBER(A205),N(A205)&gt;=18264,N(A205)&lt;=73050)),AND($B205&lt;&gt;"Used",$B205&lt;&gt;"Restock",$B205&lt;&gt;"Transfer"),NOT(AND(ISNUMBER(D205),N(D205)&gt;=1,N(D205)&lt;=10000,INT(N(D205))=N(D205))),AND($B205="Used",OR($E205="",$F205&lt;&gt;"")),AND($B205="Restock",OR($F205="",$E205&lt;&gt;"")),AND($B205="Transfer",OR($E205="",$F205="",$E205=$F205))),"Check inputs",IF(OR(AND($E205&lt;&gt;"",SUMPRODUCT(('Van Stock'!$A$2:$A$501=$E205)*('Van Stock'!$B$2:$B$501=$C205))&lt;&gt;1),AND($F205&lt;&gt;"",SUMPRODUCT(('Van Stock'!$A$2:$A$501=$F205)*('Van Stock'!$B$2:$B$501=$C205))&lt;&gt;1)),"No stock line","OK"))))</f>
        <v/>
      </c>
    </row>
    <row r="206" spans="1:8" x14ac:dyDescent="0.25">
      <c r="A206" s="20"/>
      <c r="B206" s="12"/>
      <c r="C206" s="12"/>
      <c r="D206" s="19"/>
      <c r="E206" s="12"/>
      <c r="F206" s="12"/>
      <c r="G206" s="12"/>
      <c r="H206" s="16" t="str">
        <f>IF(COUNTA($A206:$G206)=0,"",IF(OR($C206="",SUMPRODUCT(--(Parts!$A$2:$A$201=$C206))=0,AND($E206&lt;&gt;"",SUMPRODUCT(--(Vans!$A$2:$A$51=$E206))=0),AND($F206&lt;&gt;"",SUMPRODUCT(--(Vans!$A$2:$A$51=$F206))=0)),"Check ID",IF(OR(NOT(AND(ISNUMBER(A206),N(A206)&gt;=18264,N(A206)&lt;=73050)),AND($B206&lt;&gt;"Used",$B206&lt;&gt;"Restock",$B206&lt;&gt;"Transfer"),NOT(AND(ISNUMBER(D206),N(D206)&gt;=1,N(D206)&lt;=10000,INT(N(D206))=N(D206))),AND($B206="Used",OR($E206="",$F206&lt;&gt;"")),AND($B206="Restock",OR($F206="",$E206&lt;&gt;"")),AND($B206="Transfer",OR($E206="",$F206="",$E206=$F206))),"Check inputs",IF(OR(AND($E206&lt;&gt;"",SUMPRODUCT(('Van Stock'!$A$2:$A$501=$E206)*('Van Stock'!$B$2:$B$501=$C206))&lt;&gt;1),AND($F206&lt;&gt;"",SUMPRODUCT(('Van Stock'!$A$2:$A$501=$F206)*('Van Stock'!$B$2:$B$501=$C206))&lt;&gt;1)),"No stock line","OK"))))</f>
        <v/>
      </c>
    </row>
    <row r="207" spans="1:8" x14ac:dyDescent="0.25">
      <c r="A207" s="20"/>
      <c r="B207" s="12"/>
      <c r="C207" s="12"/>
      <c r="D207" s="19"/>
      <c r="E207" s="12"/>
      <c r="F207" s="12"/>
      <c r="G207" s="12"/>
      <c r="H207" s="16" t="str">
        <f>IF(COUNTA($A207:$G207)=0,"",IF(OR($C207="",SUMPRODUCT(--(Parts!$A$2:$A$201=$C207))=0,AND($E207&lt;&gt;"",SUMPRODUCT(--(Vans!$A$2:$A$51=$E207))=0),AND($F207&lt;&gt;"",SUMPRODUCT(--(Vans!$A$2:$A$51=$F207))=0)),"Check ID",IF(OR(NOT(AND(ISNUMBER(A207),N(A207)&gt;=18264,N(A207)&lt;=73050)),AND($B207&lt;&gt;"Used",$B207&lt;&gt;"Restock",$B207&lt;&gt;"Transfer"),NOT(AND(ISNUMBER(D207),N(D207)&gt;=1,N(D207)&lt;=10000,INT(N(D207))=N(D207))),AND($B207="Used",OR($E207="",$F207&lt;&gt;"")),AND($B207="Restock",OR($F207="",$E207&lt;&gt;"")),AND($B207="Transfer",OR($E207="",$F207="",$E207=$F207))),"Check inputs",IF(OR(AND($E207&lt;&gt;"",SUMPRODUCT(('Van Stock'!$A$2:$A$501=$E207)*('Van Stock'!$B$2:$B$501=$C207))&lt;&gt;1),AND($F207&lt;&gt;"",SUMPRODUCT(('Van Stock'!$A$2:$A$501=$F207)*('Van Stock'!$B$2:$B$501=$C207))&lt;&gt;1)),"No stock line","OK"))))</f>
        <v/>
      </c>
    </row>
    <row r="208" spans="1:8" x14ac:dyDescent="0.25">
      <c r="A208" s="20"/>
      <c r="B208" s="12"/>
      <c r="C208" s="12"/>
      <c r="D208" s="19"/>
      <c r="E208" s="12"/>
      <c r="F208" s="12"/>
      <c r="G208" s="12"/>
      <c r="H208" s="16" t="str">
        <f>IF(COUNTA($A208:$G208)=0,"",IF(OR($C208="",SUMPRODUCT(--(Parts!$A$2:$A$201=$C208))=0,AND($E208&lt;&gt;"",SUMPRODUCT(--(Vans!$A$2:$A$51=$E208))=0),AND($F208&lt;&gt;"",SUMPRODUCT(--(Vans!$A$2:$A$51=$F208))=0)),"Check ID",IF(OR(NOT(AND(ISNUMBER(A208),N(A208)&gt;=18264,N(A208)&lt;=73050)),AND($B208&lt;&gt;"Used",$B208&lt;&gt;"Restock",$B208&lt;&gt;"Transfer"),NOT(AND(ISNUMBER(D208),N(D208)&gt;=1,N(D208)&lt;=10000,INT(N(D208))=N(D208))),AND($B208="Used",OR($E208="",$F208&lt;&gt;"")),AND($B208="Restock",OR($F208="",$E208&lt;&gt;"")),AND($B208="Transfer",OR($E208="",$F208="",$E208=$F208))),"Check inputs",IF(OR(AND($E208&lt;&gt;"",SUMPRODUCT(('Van Stock'!$A$2:$A$501=$E208)*('Van Stock'!$B$2:$B$501=$C208))&lt;&gt;1),AND($F208&lt;&gt;"",SUMPRODUCT(('Van Stock'!$A$2:$A$501=$F208)*('Van Stock'!$B$2:$B$501=$C208))&lt;&gt;1)),"No stock line","OK"))))</f>
        <v/>
      </c>
    </row>
    <row r="209" spans="1:8" x14ac:dyDescent="0.25">
      <c r="A209" s="20"/>
      <c r="B209" s="12"/>
      <c r="C209" s="12"/>
      <c r="D209" s="19"/>
      <c r="E209" s="12"/>
      <c r="F209" s="12"/>
      <c r="G209" s="12"/>
      <c r="H209" s="16" t="str">
        <f>IF(COUNTA($A209:$G209)=0,"",IF(OR($C209="",SUMPRODUCT(--(Parts!$A$2:$A$201=$C209))=0,AND($E209&lt;&gt;"",SUMPRODUCT(--(Vans!$A$2:$A$51=$E209))=0),AND($F209&lt;&gt;"",SUMPRODUCT(--(Vans!$A$2:$A$51=$F209))=0)),"Check ID",IF(OR(NOT(AND(ISNUMBER(A209),N(A209)&gt;=18264,N(A209)&lt;=73050)),AND($B209&lt;&gt;"Used",$B209&lt;&gt;"Restock",$B209&lt;&gt;"Transfer"),NOT(AND(ISNUMBER(D209),N(D209)&gt;=1,N(D209)&lt;=10000,INT(N(D209))=N(D209))),AND($B209="Used",OR($E209="",$F209&lt;&gt;"")),AND($B209="Restock",OR($F209="",$E209&lt;&gt;"")),AND($B209="Transfer",OR($E209="",$F209="",$E209=$F209))),"Check inputs",IF(OR(AND($E209&lt;&gt;"",SUMPRODUCT(('Van Stock'!$A$2:$A$501=$E209)*('Van Stock'!$B$2:$B$501=$C209))&lt;&gt;1),AND($F209&lt;&gt;"",SUMPRODUCT(('Van Stock'!$A$2:$A$501=$F209)*('Van Stock'!$B$2:$B$501=$C209))&lt;&gt;1)),"No stock line","OK"))))</f>
        <v/>
      </c>
    </row>
    <row r="210" spans="1:8" x14ac:dyDescent="0.25">
      <c r="A210" s="20"/>
      <c r="B210" s="12"/>
      <c r="C210" s="12"/>
      <c r="D210" s="19"/>
      <c r="E210" s="12"/>
      <c r="F210" s="12"/>
      <c r="G210" s="12"/>
      <c r="H210" s="16" t="str">
        <f>IF(COUNTA($A210:$G210)=0,"",IF(OR($C210="",SUMPRODUCT(--(Parts!$A$2:$A$201=$C210))=0,AND($E210&lt;&gt;"",SUMPRODUCT(--(Vans!$A$2:$A$51=$E210))=0),AND($F210&lt;&gt;"",SUMPRODUCT(--(Vans!$A$2:$A$51=$F210))=0)),"Check ID",IF(OR(NOT(AND(ISNUMBER(A210),N(A210)&gt;=18264,N(A210)&lt;=73050)),AND($B210&lt;&gt;"Used",$B210&lt;&gt;"Restock",$B210&lt;&gt;"Transfer"),NOT(AND(ISNUMBER(D210),N(D210)&gt;=1,N(D210)&lt;=10000,INT(N(D210))=N(D210))),AND($B210="Used",OR($E210="",$F210&lt;&gt;"")),AND($B210="Restock",OR($F210="",$E210&lt;&gt;"")),AND($B210="Transfer",OR($E210="",$F210="",$E210=$F210))),"Check inputs",IF(OR(AND($E210&lt;&gt;"",SUMPRODUCT(('Van Stock'!$A$2:$A$501=$E210)*('Van Stock'!$B$2:$B$501=$C210))&lt;&gt;1),AND($F210&lt;&gt;"",SUMPRODUCT(('Van Stock'!$A$2:$A$501=$F210)*('Van Stock'!$B$2:$B$501=$C210))&lt;&gt;1)),"No stock line","OK"))))</f>
        <v/>
      </c>
    </row>
    <row r="211" spans="1:8" x14ac:dyDescent="0.25">
      <c r="A211" s="20"/>
      <c r="B211" s="12"/>
      <c r="C211" s="12"/>
      <c r="D211" s="19"/>
      <c r="E211" s="12"/>
      <c r="F211" s="12"/>
      <c r="G211" s="12"/>
      <c r="H211" s="16" t="str">
        <f>IF(COUNTA($A211:$G211)=0,"",IF(OR($C211="",SUMPRODUCT(--(Parts!$A$2:$A$201=$C211))=0,AND($E211&lt;&gt;"",SUMPRODUCT(--(Vans!$A$2:$A$51=$E211))=0),AND($F211&lt;&gt;"",SUMPRODUCT(--(Vans!$A$2:$A$51=$F211))=0)),"Check ID",IF(OR(NOT(AND(ISNUMBER(A211),N(A211)&gt;=18264,N(A211)&lt;=73050)),AND($B211&lt;&gt;"Used",$B211&lt;&gt;"Restock",$B211&lt;&gt;"Transfer"),NOT(AND(ISNUMBER(D211),N(D211)&gt;=1,N(D211)&lt;=10000,INT(N(D211))=N(D211))),AND($B211="Used",OR($E211="",$F211&lt;&gt;"")),AND($B211="Restock",OR($F211="",$E211&lt;&gt;"")),AND($B211="Transfer",OR($E211="",$F211="",$E211=$F211))),"Check inputs",IF(OR(AND($E211&lt;&gt;"",SUMPRODUCT(('Van Stock'!$A$2:$A$501=$E211)*('Van Stock'!$B$2:$B$501=$C211))&lt;&gt;1),AND($F211&lt;&gt;"",SUMPRODUCT(('Van Stock'!$A$2:$A$501=$F211)*('Van Stock'!$B$2:$B$501=$C211))&lt;&gt;1)),"No stock line","OK"))))</f>
        <v/>
      </c>
    </row>
    <row r="212" spans="1:8" x14ac:dyDescent="0.25">
      <c r="A212" s="20"/>
      <c r="B212" s="12"/>
      <c r="C212" s="12"/>
      <c r="D212" s="19"/>
      <c r="E212" s="12"/>
      <c r="F212" s="12"/>
      <c r="G212" s="12"/>
      <c r="H212" s="16" t="str">
        <f>IF(COUNTA($A212:$G212)=0,"",IF(OR($C212="",SUMPRODUCT(--(Parts!$A$2:$A$201=$C212))=0,AND($E212&lt;&gt;"",SUMPRODUCT(--(Vans!$A$2:$A$51=$E212))=0),AND($F212&lt;&gt;"",SUMPRODUCT(--(Vans!$A$2:$A$51=$F212))=0)),"Check ID",IF(OR(NOT(AND(ISNUMBER(A212),N(A212)&gt;=18264,N(A212)&lt;=73050)),AND($B212&lt;&gt;"Used",$B212&lt;&gt;"Restock",$B212&lt;&gt;"Transfer"),NOT(AND(ISNUMBER(D212),N(D212)&gt;=1,N(D212)&lt;=10000,INT(N(D212))=N(D212))),AND($B212="Used",OR($E212="",$F212&lt;&gt;"")),AND($B212="Restock",OR($F212="",$E212&lt;&gt;"")),AND($B212="Transfer",OR($E212="",$F212="",$E212=$F212))),"Check inputs",IF(OR(AND($E212&lt;&gt;"",SUMPRODUCT(('Van Stock'!$A$2:$A$501=$E212)*('Van Stock'!$B$2:$B$501=$C212))&lt;&gt;1),AND($F212&lt;&gt;"",SUMPRODUCT(('Van Stock'!$A$2:$A$501=$F212)*('Van Stock'!$B$2:$B$501=$C212))&lt;&gt;1)),"No stock line","OK"))))</f>
        <v/>
      </c>
    </row>
    <row r="213" spans="1:8" x14ac:dyDescent="0.25">
      <c r="A213" s="20"/>
      <c r="B213" s="12"/>
      <c r="C213" s="12"/>
      <c r="D213" s="19"/>
      <c r="E213" s="12"/>
      <c r="F213" s="12"/>
      <c r="G213" s="12"/>
      <c r="H213" s="16" t="str">
        <f>IF(COUNTA($A213:$G213)=0,"",IF(OR($C213="",SUMPRODUCT(--(Parts!$A$2:$A$201=$C213))=0,AND($E213&lt;&gt;"",SUMPRODUCT(--(Vans!$A$2:$A$51=$E213))=0),AND($F213&lt;&gt;"",SUMPRODUCT(--(Vans!$A$2:$A$51=$F213))=0)),"Check ID",IF(OR(NOT(AND(ISNUMBER(A213),N(A213)&gt;=18264,N(A213)&lt;=73050)),AND($B213&lt;&gt;"Used",$B213&lt;&gt;"Restock",$B213&lt;&gt;"Transfer"),NOT(AND(ISNUMBER(D213),N(D213)&gt;=1,N(D213)&lt;=10000,INT(N(D213))=N(D213))),AND($B213="Used",OR($E213="",$F213&lt;&gt;"")),AND($B213="Restock",OR($F213="",$E213&lt;&gt;"")),AND($B213="Transfer",OR($E213="",$F213="",$E213=$F213))),"Check inputs",IF(OR(AND($E213&lt;&gt;"",SUMPRODUCT(('Van Stock'!$A$2:$A$501=$E213)*('Van Stock'!$B$2:$B$501=$C213))&lt;&gt;1),AND($F213&lt;&gt;"",SUMPRODUCT(('Van Stock'!$A$2:$A$501=$F213)*('Van Stock'!$B$2:$B$501=$C213))&lt;&gt;1)),"No stock line","OK"))))</f>
        <v/>
      </c>
    </row>
    <row r="214" spans="1:8" x14ac:dyDescent="0.25">
      <c r="A214" s="20"/>
      <c r="B214" s="12"/>
      <c r="C214" s="12"/>
      <c r="D214" s="19"/>
      <c r="E214" s="12"/>
      <c r="F214" s="12"/>
      <c r="G214" s="12"/>
      <c r="H214" s="16" t="str">
        <f>IF(COUNTA($A214:$G214)=0,"",IF(OR($C214="",SUMPRODUCT(--(Parts!$A$2:$A$201=$C214))=0,AND($E214&lt;&gt;"",SUMPRODUCT(--(Vans!$A$2:$A$51=$E214))=0),AND($F214&lt;&gt;"",SUMPRODUCT(--(Vans!$A$2:$A$51=$F214))=0)),"Check ID",IF(OR(NOT(AND(ISNUMBER(A214),N(A214)&gt;=18264,N(A214)&lt;=73050)),AND($B214&lt;&gt;"Used",$B214&lt;&gt;"Restock",$B214&lt;&gt;"Transfer"),NOT(AND(ISNUMBER(D214),N(D214)&gt;=1,N(D214)&lt;=10000,INT(N(D214))=N(D214))),AND($B214="Used",OR($E214="",$F214&lt;&gt;"")),AND($B214="Restock",OR($F214="",$E214&lt;&gt;"")),AND($B214="Transfer",OR($E214="",$F214="",$E214=$F214))),"Check inputs",IF(OR(AND($E214&lt;&gt;"",SUMPRODUCT(('Van Stock'!$A$2:$A$501=$E214)*('Van Stock'!$B$2:$B$501=$C214))&lt;&gt;1),AND($F214&lt;&gt;"",SUMPRODUCT(('Van Stock'!$A$2:$A$501=$F214)*('Van Stock'!$B$2:$B$501=$C214))&lt;&gt;1)),"No stock line","OK"))))</f>
        <v/>
      </c>
    </row>
    <row r="215" spans="1:8" x14ac:dyDescent="0.25">
      <c r="A215" s="20"/>
      <c r="B215" s="12"/>
      <c r="C215" s="12"/>
      <c r="D215" s="19"/>
      <c r="E215" s="12"/>
      <c r="F215" s="12"/>
      <c r="G215" s="12"/>
      <c r="H215" s="16" t="str">
        <f>IF(COUNTA($A215:$G215)=0,"",IF(OR($C215="",SUMPRODUCT(--(Parts!$A$2:$A$201=$C215))=0,AND($E215&lt;&gt;"",SUMPRODUCT(--(Vans!$A$2:$A$51=$E215))=0),AND($F215&lt;&gt;"",SUMPRODUCT(--(Vans!$A$2:$A$51=$F215))=0)),"Check ID",IF(OR(NOT(AND(ISNUMBER(A215),N(A215)&gt;=18264,N(A215)&lt;=73050)),AND($B215&lt;&gt;"Used",$B215&lt;&gt;"Restock",$B215&lt;&gt;"Transfer"),NOT(AND(ISNUMBER(D215),N(D215)&gt;=1,N(D215)&lt;=10000,INT(N(D215))=N(D215))),AND($B215="Used",OR($E215="",$F215&lt;&gt;"")),AND($B215="Restock",OR($F215="",$E215&lt;&gt;"")),AND($B215="Transfer",OR($E215="",$F215="",$E215=$F215))),"Check inputs",IF(OR(AND($E215&lt;&gt;"",SUMPRODUCT(('Van Stock'!$A$2:$A$501=$E215)*('Van Stock'!$B$2:$B$501=$C215))&lt;&gt;1),AND($F215&lt;&gt;"",SUMPRODUCT(('Van Stock'!$A$2:$A$501=$F215)*('Van Stock'!$B$2:$B$501=$C215))&lt;&gt;1)),"No stock line","OK"))))</f>
        <v/>
      </c>
    </row>
    <row r="216" spans="1:8" x14ac:dyDescent="0.25">
      <c r="A216" s="20"/>
      <c r="B216" s="12"/>
      <c r="C216" s="12"/>
      <c r="D216" s="19"/>
      <c r="E216" s="12"/>
      <c r="F216" s="12"/>
      <c r="G216" s="12"/>
      <c r="H216" s="16" t="str">
        <f>IF(COUNTA($A216:$G216)=0,"",IF(OR($C216="",SUMPRODUCT(--(Parts!$A$2:$A$201=$C216))=0,AND($E216&lt;&gt;"",SUMPRODUCT(--(Vans!$A$2:$A$51=$E216))=0),AND($F216&lt;&gt;"",SUMPRODUCT(--(Vans!$A$2:$A$51=$F216))=0)),"Check ID",IF(OR(NOT(AND(ISNUMBER(A216),N(A216)&gt;=18264,N(A216)&lt;=73050)),AND($B216&lt;&gt;"Used",$B216&lt;&gt;"Restock",$B216&lt;&gt;"Transfer"),NOT(AND(ISNUMBER(D216),N(D216)&gt;=1,N(D216)&lt;=10000,INT(N(D216))=N(D216))),AND($B216="Used",OR($E216="",$F216&lt;&gt;"")),AND($B216="Restock",OR($F216="",$E216&lt;&gt;"")),AND($B216="Transfer",OR($E216="",$F216="",$E216=$F216))),"Check inputs",IF(OR(AND($E216&lt;&gt;"",SUMPRODUCT(('Van Stock'!$A$2:$A$501=$E216)*('Van Stock'!$B$2:$B$501=$C216))&lt;&gt;1),AND($F216&lt;&gt;"",SUMPRODUCT(('Van Stock'!$A$2:$A$501=$F216)*('Van Stock'!$B$2:$B$501=$C216))&lt;&gt;1)),"No stock line","OK"))))</f>
        <v/>
      </c>
    </row>
    <row r="217" spans="1:8" x14ac:dyDescent="0.25">
      <c r="A217" s="20"/>
      <c r="B217" s="12"/>
      <c r="C217" s="12"/>
      <c r="D217" s="19"/>
      <c r="E217" s="12"/>
      <c r="F217" s="12"/>
      <c r="G217" s="12"/>
      <c r="H217" s="16" t="str">
        <f>IF(COUNTA($A217:$G217)=0,"",IF(OR($C217="",SUMPRODUCT(--(Parts!$A$2:$A$201=$C217))=0,AND($E217&lt;&gt;"",SUMPRODUCT(--(Vans!$A$2:$A$51=$E217))=0),AND($F217&lt;&gt;"",SUMPRODUCT(--(Vans!$A$2:$A$51=$F217))=0)),"Check ID",IF(OR(NOT(AND(ISNUMBER(A217),N(A217)&gt;=18264,N(A217)&lt;=73050)),AND($B217&lt;&gt;"Used",$B217&lt;&gt;"Restock",$B217&lt;&gt;"Transfer"),NOT(AND(ISNUMBER(D217),N(D217)&gt;=1,N(D217)&lt;=10000,INT(N(D217))=N(D217))),AND($B217="Used",OR($E217="",$F217&lt;&gt;"")),AND($B217="Restock",OR($F217="",$E217&lt;&gt;"")),AND($B217="Transfer",OR($E217="",$F217="",$E217=$F217))),"Check inputs",IF(OR(AND($E217&lt;&gt;"",SUMPRODUCT(('Van Stock'!$A$2:$A$501=$E217)*('Van Stock'!$B$2:$B$501=$C217))&lt;&gt;1),AND($F217&lt;&gt;"",SUMPRODUCT(('Van Stock'!$A$2:$A$501=$F217)*('Van Stock'!$B$2:$B$501=$C217))&lt;&gt;1)),"No stock line","OK"))))</f>
        <v/>
      </c>
    </row>
    <row r="218" spans="1:8" x14ac:dyDescent="0.25">
      <c r="A218" s="20"/>
      <c r="B218" s="12"/>
      <c r="C218" s="12"/>
      <c r="D218" s="19"/>
      <c r="E218" s="12"/>
      <c r="F218" s="12"/>
      <c r="G218" s="12"/>
      <c r="H218" s="16" t="str">
        <f>IF(COUNTA($A218:$G218)=0,"",IF(OR($C218="",SUMPRODUCT(--(Parts!$A$2:$A$201=$C218))=0,AND($E218&lt;&gt;"",SUMPRODUCT(--(Vans!$A$2:$A$51=$E218))=0),AND($F218&lt;&gt;"",SUMPRODUCT(--(Vans!$A$2:$A$51=$F218))=0)),"Check ID",IF(OR(NOT(AND(ISNUMBER(A218),N(A218)&gt;=18264,N(A218)&lt;=73050)),AND($B218&lt;&gt;"Used",$B218&lt;&gt;"Restock",$B218&lt;&gt;"Transfer"),NOT(AND(ISNUMBER(D218),N(D218)&gt;=1,N(D218)&lt;=10000,INT(N(D218))=N(D218))),AND($B218="Used",OR($E218="",$F218&lt;&gt;"")),AND($B218="Restock",OR($F218="",$E218&lt;&gt;"")),AND($B218="Transfer",OR($E218="",$F218="",$E218=$F218))),"Check inputs",IF(OR(AND($E218&lt;&gt;"",SUMPRODUCT(('Van Stock'!$A$2:$A$501=$E218)*('Van Stock'!$B$2:$B$501=$C218))&lt;&gt;1),AND($F218&lt;&gt;"",SUMPRODUCT(('Van Stock'!$A$2:$A$501=$F218)*('Van Stock'!$B$2:$B$501=$C218))&lt;&gt;1)),"No stock line","OK"))))</f>
        <v/>
      </c>
    </row>
    <row r="219" spans="1:8" x14ac:dyDescent="0.25">
      <c r="A219" s="20"/>
      <c r="B219" s="12"/>
      <c r="C219" s="12"/>
      <c r="D219" s="19"/>
      <c r="E219" s="12"/>
      <c r="F219" s="12"/>
      <c r="G219" s="12"/>
      <c r="H219" s="16" t="str">
        <f>IF(COUNTA($A219:$G219)=0,"",IF(OR($C219="",SUMPRODUCT(--(Parts!$A$2:$A$201=$C219))=0,AND($E219&lt;&gt;"",SUMPRODUCT(--(Vans!$A$2:$A$51=$E219))=0),AND($F219&lt;&gt;"",SUMPRODUCT(--(Vans!$A$2:$A$51=$F219))=0)),"Check ID",IF(OR(NOT(AND(ISNUMBER(A219),N(A219)&gt;=18264,N(A219)&lt;=73050)),AND($B219&lt;&gt;"Used",$B219&lt;&gt;"Restock",$B219&lt;&gt;"Transfer"),NOT(AND(ISNUMBER(D219),N(D219)&gt;=1,N(D219)&lt;=10000,INT(N(D219))=N(D219))),AND($B219="Used",OR($E219="",$F219&lt;&gt;"")),AND($B219="Restock",OR($F219="",$E219&lt;&gt;"")),AND($B219="Transfer",OR($E219="",$F219="",$E219=$F219))),"Check inputs",IF(OR(AND($E219&lt;&gt;"",SUMPRODUCT(('Van Stock'!$A$2:$A$501=$E219)*('Van Stock'!$B$2:$B$501=$C219))&lt;&gt;1),AND($F219&lt;&gt;"",SUMPRODUCT(('Van Stock'!$A$2:$A$501=$F219)*('Van Stock'!$B$2:$B$501=$C219))&lt;&gt;1)),"No stock line","OK"))))</f>
        <v/>
      </c>
    </row>
    <row r="220" spans="1:8" x14ac:dyDescent="0.25">
      <c r="A220" s="20"/>
      <c r="B220" s="12"/>
      <c r="C220" s="12"/>
      <c r="D220" s="19"/>
      <c r="E220" s="12"/>
      <c r="F220" s="12"/>
      <c r="G220" s="12"/>
      <c r="H220" s="16" t="str">
        <f>IF(COUNTA($A220:$G220)=0,"",IF(OR($C220="",SUMPRODUCT(--(Parts!$A$2:$A$201=$C220))=0,AND($E220&lt;&gt;"",SUMPRODUCT(--(Vans!$A$2:$A$51=$E220))=0),AND($F220&lt;&gt;"",SUMPRODUCT(--(Vans!$A$2:$A$51=$F220))=0)),"Check ID",IF(OR(NOT(AND(ISNUMBER(A220),N(A220)&gt;=18264,N(A220)&lt;=73050)),AND($B220&lt;&gt;"Used",$B220&lt;&gt;"Restock",$B220&lt;&gt;"Transfer"),NOT(AND(ISNUMBER(D220),N(D220)&gt;=1,N(D220)&lt;=10000,INT(N(D220))=N(D220))),AND($B220="Used",OR($E220="",$F220&lt;&gt;"")),AND($B220="Restock",OR($F220="",$E220&lt;&gt;"")),AND($B220="Transfer",OR($E220="",$F220="",$E220=$F220))),"Check inputs",IF(OR(AND($E220&lt;&gt;"",SUMPRODUCT(('Van Stock'!$A$2:$A$501=$E220)*('Van Stock'!$B$2:$B$501=$C220))&lt;&gt;1),AND($F220&lt;&gt;"",SUMPRODUCT(('Van Stock'!$A$2:$A$501=$F220)*('Van Stock'!$B$2:$B$501=$C220))&lt;&gt;1)),"No stock line","OK"))))</f>
        <v/>
      </c>
    </row>
    <row r="221" spans="1:8" x14ac:dyDescent="0.25">
      <c r="A221" s="20"/>
      <c r="B221" s="12"/>
      <c r="C221" s="12"/>
      <c r="D221" s="19"/>
      <c r="E221" s="12"/>
      <c r="F221" s="12"/>
      <c r="G221" s="12"/>
      <c r="H221" s="16" t="str">
        <f>IF(COUNTA($A221:$G221)=0,"",IF(OR($C221="",SUMPRODUCT(--(Parts!$A$2:$A$201=$C221))=0,AND($E221&lt;&gt;"",SUMPRODUCT(--(Vans!$A$2:$A$51=$E221))=0),AND($F221&lt;&gt;"",SUMPRODUCT(--(Vans!$A$2:$A$51=$F221))=0)),"Check ID",IF(OR(NOT(AND(ISNUMBER(A221),N(A221)&gt;=18264,N(A221)&lt;=73050)),AND($B221&lt;&gt;"Used",$B221&lt;&gt;"Restock",$B221&lt;&gt;"Transfer"),NOT(AND(ISNUMBER(D221),N(D221)&gt;=1,N(D221)&lt;=10000,INT(N(D221))=N(D221))),AND($B221="Used",OR($E221="",$F221&lt;&gt;"")),AND($B221="Restock",OR($F221="",$E221&lt;&gt;"")),AND($B221="Transfer",OR($E221="",$F221="",$E221=$F221))),"Check inputs",IF(OR(AND($E221&lt;&gt;"",SUMPRODUCT(('Van Stock'!$A$2:$A$501=$E221)*('Van Stock'!$B$2:$B$501=$C221))&lt;&gt;1),AND($F221&lt;&gt;"",SUMPRODUCT(('Van Stock'!$A$2:$A$501=$F221)*('Van Stock'!$B$2:$B$501=$C221))&lt;&gt;1)),"No stock line","OK"))))</f>
        <v/>
      </c>
    </row>
    <row r="222" spans="1:8" x14ac:dyDescent="0.25">
      <c r="A222" s="20"/>
      <c r="B222" s="12"/>
      <c r="C222" s="12"/>
      <c r="D222" s="19"/>
      <c r="E222" s="12"/>
      <c r="F222" s="12"/>
      <c r="G222" s="12"/>
      <c r="H222" s="16" t="str">
        <f>IF(COUNTA($A222:$G222)=0,"",IF(OR($C222="",SUMPRODUCT(--(Parts!$A$2:$A$201=$C222))=0,AND($E222&lt;&gt;"",SUMPRODUCT(--(Vans!$A$2:$A$51=$E222))=0),AND($F222&lt;&gt;"",SUMPRODUCT(--(Vans!$A$2:$A$51=$F222))=0)),"Check ID",IF(OR(NOT(AND(ISNUMBER(A222),N(A222)&gt;=18264,N(A222)&lt;=73050)),AND($B222&lt;&gt;"Used",$B222&lt;&gt;"Restock",$B222&lt;&gt;"Transfer"),NOT(AND(ISNUMBER(D222),N(D222)&gt;=1,N(D222)&lt;=10000,INT(N(D222))=N(D222))),AND($B222="Used",OR($E222="",$F222&lt;&gt;"")),AND($B222="Restock",OR($F222="",$E222&lt;&gt;"")),AND($B222="Transfer",OR($E222="",$F222="",$E222=$F222))),"Check inputs",IF(OR(AND($E222&lt;&gt;"",SUMPRODUCT(('Van Stock'!$A$2:$A$501=$E222)*('Van Stock'!$B$2:$B$501=$C222))&lt;&gt;1),AND($F222&lt;&gt;"",SUMPRODUCT(('Van Stock'!$A$2:$A$501=$F222)*('Van Stock'!$B$2:$B$501=$C222))&lt;&gt;1)),"No stock line","OK"))))</f>
        <v/>
      </c>
    </row>
    <row r="223" spans="1:8" x14ac:dyDescent="0.25">
      <c r="A223" s="20"/>
      <c r="B223" s="12"/>
      <c r="C223" s="12"/>
      <c r="D223" s="19"/>
      <c r="E223" s="12"/>
      <c r="F223" s="12"/>
      <c r="G223" s="12"/>
      <c r="H223" s="16" t="str">
        <f>IF(COUNTA($A223:$G223)=0,"",IF(OR($C223="",SUMPRODUCT(--(Parts!$A$2:$A$201=$C223))=0,AND($E223&lt;&gt;"",SUMPRODUCT(--(Vans!$A$2:$A$51=$E223))=0),AND($F223&lt;&gt;"",SUMPRODUCT(--(Vans!$A$2:$A$51=$F223))=0)),"Check ID",IF(OR(NOT(AND(ISNUMBER(A223),N(A223)&gt;=18264,N(A223)&lt;=73050)),AND($B223&lt;&gt;"Used",$B223&lt;&gt;"Restock",$B223&lt;&gt;"Transfer"),NOT(AND(ISNUMBER(D223),N(D223)&gt;=1,N(D223)&lt;=10000,INT(N(D223))=N(D223))),AND($B223="Used",OR($E223="",$F223&lt;&gt;"")),AND($B223="Restock",OR($F223="",$E223&lt;&gt;"")),AND($B223="Transfer",OR($E223="",$F223="",$E223=$F223))),"Check inputs",IF(OR(AND($E223&lt;&gt;"",SUMPRODUCT(('Van Stock'!$A$2:$A$501=$E223)*('Van Stock'!$B$2:$B$501=$C223))&lt;&gt;1),AND($F223&lt;&gt;"",SUMPRODUCT(('Van Stock'!$A$2:$A$501=$F223)*('Van Stock'!$B$2:$B$501=$C223))&lt;&gt;1)),"No stock line","OK"))))</f>
        <v/>
      </c>
    </row>
    <row r="224" spans="1:8" x14ac:dyDescent="0.25">
      <c r="A224" s="20"/>
      <c r="B224" s="12"/>
      <c r="C224" s="12"/>
      <c r="D224" s="19"/>
      <c r="E224" s="12"/>
      <c r="F224" s="12"/>
      <c r="G224" s="12"/>
      <c r="H224" s="16" t="str">
        <f>IF(COUNTA($A224:$G224)=0,"",IF(OR($C224="",SUMPRODUCT(--(Parts!$A$2:$A$201=$C224))=0,AND($E224&lt;&gt;"",SUMPRODUCT(--(Vans!$A$2:$A$51=$E224))=0),AND($F224&lt;&gt;"",SUMPRODUCT(--(Vans!$A$2:$A$51=$F224))=0)),"Check ID",IF(OR(NOT(AND(ISNUMBER(A224),N(A224)&gt;=18264,N(A224)&lt;=73050)),AND($B224&lt;&gt;"Used",$B224&lt;&gt;"Restock",$B224&lt;&gt;"Transfer"),NOT(AND(ISNUMBER(D224),N(D224)&gt;=1,N(D224)&lt;=10000,INT(N(D224))=N(D224))),AND($B224="Used",OR($E224="",$F224&lt;&gt;"")),AND($B224="Restock",OR($F224="",$E224&lt;&gt;"")),AND($B224="Transfer",OR($E224="",$F224="",$E224=$F224))),"Check inputs",IF(OR(AND($E224&lt;&gt;"",SUMPRODUCT(('Van Stock'!$A$2:$A$501=$E224)*('Van Stock'!$B$2:$B$501=$C224))&lt;&gt;1),AND($F224&lt;&gt;"",SUMPRODUCT(('Van Stock'!$A$2:$A$501=$F224)*('Van Stock'!$B$2:$B$501=$C224))&lt;&gt;1)),"No stock line","OK"))))</f>
        <v/>
      </c>
    </row>
    <row r="225" spans="1:8" x14ac:dyDescent="0.25">
      <c r="A225" s="20"/>
      <c r="B225" s="12"/>
      <c r="C225" s="12"/>
      <c r="D225" s="19"/>
      <c r="E225" s="12"/>
      <c r="F225" s="12"/>
      <c r="G225" s="12"/>
      <c r="H225" s="16" t="str">
        <f>IF(COUNTA($A225:$G225)=0,"",IF(OR($C225="",SUMPRODUCT(--(Parts!$A$2:$A$201=$C225))=0,AND($E225&lt;&gt;"",SUMPRODUCT(--(Vans!$A$2:$A$51=$E225))=0),AND($F225&lt;&gt;"",SUMPRODUCT(--(Vans!$A$2:$A$51=$F225))=0)),"Check ID",IF(OR(NOT(AND(ISNUMBER(A225),N(A225)&gt;=18264,N(A225)&lt;=73050)),AND($B225&lt;&gt;"Used",$B225&lt;&gt;"Restock",$B225&lt;&gt;"Transfer"),NOT(AND(ISNUMBER(D225),N(D225)&gt;=1,N(D225)&lt;=10000,INT(N(D225))=N(D225))),AND($B225="Used",OR($E225="",$F225&lt;&gt;"")),AND($B225="Restock",OR($F225="",$E225&lt;&gt;"")),AND($B225="Transfer",OR($E225="",$F225="",$E225=$F225))),"Check inputs",IF(OR(AND($E225&lt;&gt;"",SUMPRODUCT(('Van Stock'!$A$2:$A$501=$E225)*('Van Stock'!$B$2:$B$501=$C225))&lt;&gt;1),AND($F225&lt;&gt;"",SUMPRODUCT(('Van Stock'!$A$2:$A$501=$F225)*('Van Stock'!$B$2:$B$501=$C225))&lt;&gt;1)),"No stock line","OK"))))</f>
        <v/>
      </c>
    </row>
    <row r="226" spans="1:8" x14ac:dyDescent="0.25">
      <c r="A226" s="20"/>
      <c r="B226" s="12"/>
      <c r="C226" s="12"/>
      <c r="D226" s="19"/>
      <c r="E226" s="12"/>
      <c r="F226" s="12"/>
      <c r="G226" s="12"/>
      <c r="H226" s="16" t="str">
        <f>IF(COUNTA($A226:$G226)=0,"",IF(OR($C226="",SUMPRODUCT(--(Parts!$A$2:$A$201=$C226))=0,AND($E226&lt;&gt;"",SUMPRODUCT(--(Vans!$A$2:$A$51=$E226))=0),AND($F226&lt;&gt;"",SUMPRODUCT(--(Vans!$A$2:$A$51=$F226))=0)),"Check ID",IF(OR(NOT(AND(ISNUMBER(A226),N(A226)&gt;=18264,N(A226)&lt;=73050)),AND($B226&lt;&gt;"Used",$B226&lt;&gt;"Restock",$B226&lt;&gt;"Transfer"),NOT(AND(ISNUMBER(D226),N(D226)&gt;=1,N(D226)&lt;=10000,INT(N(D226))=N(D226))),AND($B226="Used",OR($E226="",$F226&lt;&gt;"")),AND($B226="Restock",OR($F226="",$E226&lt;&gt;"")),AND($B226="Transfer",OR($E226="",$F226="",$E226=$F226))),"Check inputs",IF(OR(AND($E226&lt;&gt;"",SUMPRODUCT(('Van Stock'!$A$2:$A$501=$E226)*('Van Stock'!$B$2:$B$501=$C226))&lt;&gt;1),AND($F226&lt;&gt;"",SUMPRODUCT(('Van Stock'!$A$2:$A$501=$F226)*('Van Stock'!$B$2:$B$501=$C226))&lt;&gt;1)),"No stock line","OK"))))</f>
        <v/>
      </c>
    </row>
    <row r="227" spans="1:8" x14ac:dyDescent="0.25">
      <c r="A227" s="20"/>
      <c r="B227" s="12"/>
      <c r="C227" s="12"/>
      <c r="D227" s="19"/>
      <c r="E227" s="12"/>
      <c r="F227" s="12"/>
      <c r="G227" s="12"/>
      <c r="H227" s="16" t="str">
        <f>IF(COUNTA($A227:$G227)=0,"",IF(OR($C227="",SUMPRODUCT(--(Parts!$A$2:$A$201=$C227))=0,AND($E227&lt;&gt;"",SUMPRODUCT(--(Vans!$A$2:$A$51=$E227))=0),AND($F227&lt;&gt;"",SUMPRODUCT(--(Vans!$A$2:$A$51=$F227))=0)),"Check ID",IF(OR(NOT(AND(ISNUMBER(A227),N(A227)&gt;=18264,N(A227)&lt;=73050)),AND($B227&lt;&gt;"Used",$B227&lt;&gt;"Restock",$B227&lt;&gt;"Transfer"),NOT(AND(ISNUMBER(D227),N(D227)&gt;=1,N(D227)&lt;=10000,INT(N(D227))=N(D227))),AND($B227="Used",OR($E227="",$F227&lt;&gt;"")),AND($B227="Restock",OR($F227="",$E227&lt;&gt;"")),AND($B227="Transfer",OR($E227="",$F227="",$E227=$F227))),"Check inputs",IF(OR(AND($E227&lt;&gt;"",SUMPRODUCT(('Van Stock'!$A$2:$A$501=$E227)*('Van Stock'!$B$2:$B$501=$C227))&lt;&gt;1),AND($F227&lt;&gt;"",SUMPRODUCT(('Van Stock'!$A$2:$A$501=$F227)*('Van Stock'!$B$2:$B$501=$C227))&lt;&gt;1)),"No stock line","OK"))))</f>
        <v/>
      </c>
    </row>
    <row r="228" spans="1:8" x14ac:dyDescent="0.25">
      <c r="A228" s="20"/>
      <c r="B228" s="12"/>
      <c r="C228" s="12"/>
      <c r="D228" s="19"/>
      <c r="E228" s="12"/>
      <c r="F228" s="12"/>
      <c r="G228" s="12"/>
      <c r="H228" s="16" t="str">
        <f>IF(COUNTA($A228:$G228)=0,"",IF(OR($C228="",SUMPRODUCT(--(Parts!$A$2:$A$201=$C228))=0,AND($E228&lt;&gt;"",SUMPRODUCT(--(Vans!$A$2:$A$51=$E228))=0),AND($F228&lt;&gt;"",SUMPRODUCT(--(Vans!$A$2:$A$51=$F228))=0)),"Check ID",IF(OR(NOT(AND(ISNUMBER(A228),N(A228)&gt;=18264,N(A228)&lt;=73050)),AND($B228&lt;&gt;"Used",$B228&lt;&gt;"Restock",$B228&lt;&gt;"Transfer"),NOT(AND(ISNUMBER(D228),N(D228)&gt;=1,N(D228)&lt;=10000,INT(N(D228))=N(D228))),AND($B228="Used",OR($E228="",$F228&lt;&gt;"")),AND($B228="Restock",OR($F228="",$E228&lt;&gt;"")),AND($B228="Transfer",OR($E228="",$F228="",$E228=$F228))),"Check inputs",IF(OR(AND($E228&lt;&gt;"",SUMPRODUCT(('Van Stock'!$A$2:$A$501=$E228)*('Van Stock'!$B$2:$B$501=$C228))&lt;&gt;1),AND($F228&lt;&gt;"",SUMPRODUCT(('Van Stock'!$A$2:$A$501=$F228)*('Van Stock'!$B$2:$B$501=$C228))&lt;&gt;1)),"No stock line","OK"))))</f>
        <v/>
      </c>
    </row>
    <row r="229" spans="1:8" x14ac:dyDescent="0.25">
      <c r="A229" s="20"/>
      <c r="B229" s="12"/>
      <c r="C229" s="12"/>
      <c r="D229" s="19"/>
      <c r="E229" s="12"/>
      <c r="F229" s="12"/>
      <c r="G229" s="12"/>
      <c r="H229" s="16" t="str">
        <f>IF(COUNTA($A229:$G229)=0,"",IF(OR($C229="",SUMPRODUCT(--(Parts!$A$2:$A$201=$C229))=0,AND($E229&lt;&gt;"",SUMPRODUCT(--(Vans!$A$2:$A$51=$E229))=0),AND($F229&lt;&gt;"",SUMPRODUCT(--(Vans!$A$2:$A$51=$F229))=0)),"Check ID",IF(OR(NOT(AND(ISNUMBER(A229),N(A229)&gt;=18264,N(A229)&lt;=73050)),AND($B229&lt;&gt;"Used",$B229&lt;&gt;"Restock",$B229&lt;&gt;"Transfer"),NOT(AND(ISNUMBER(D229),N(D229)&gt;=1,N(D229)&lt;=10000,INT(N(D229))=N(D229))),AND($B229="Used",OR($E229="",$F229&lt;&gt;"")),AND($B229="Restock",OR($F229="",$E229&lt;&gt;"")),AND($B229="Transfer",OR($E229="",$F229="",$E229=$F229))),"Check inputs",IF(OR(AND($E229&lt;&gt;"",SUMPRODUCT(('Van Stock'!$A$2:$A$501=$E229)*('Van Stock'!$B$2:$B$501=$C229))&lt;&gt;1),AND($F229&lt;&gt;"",SUMPRODUCT(('Van Stock'!$A$2:$A$501=$F229)*('Van Stock'!$B$2:$B$501=$C229))&lt;&gt;1)),"No stock line","OK"))))</f>
        <v/>
      </c>
    </row>
    <row r="230" spans="1:8" x14ac:dyDescent="0.25">
      <c r="A230" s="20"/>
      <c r="B230" s="12"/>
      <c r="C230" s="12"/>
      <c r="D230" s="19"/>
      <c r="E230" s="12"/>
      <c r="F230" s="12"/>
      <c r="G230" s="12"/>
      <c r="H230" s="16" t="str">
        <f>IF(COUNTA($A230:$G230)=0,"",IF(OR($C230="",SUMPRODUCT(--(Parts!$A$2:$A$201=$C230))=0,AND($E230&lt;&gt;"",SUMPRODUCT(--(Vans!$A$2:$A$51=$E230))=0),AND($F230&lt;&gt;"",SUMPRODUCT(--(Vans!$A$2:$A$51=$F230))=0)),"Check ID",IF(OR(NOT(AND(ISNUMBER(A230),N(A230)&gt;=18264,N(A230)&lt;=73050)),AND($B230&lt;&gt;"Used",$B230&lt;&gt;"Restock",$B230&lt;&gt;"Transfer"),NOT(AND(ISNUMBER(D230),N(D230)&gt;=1,N(D230)&lt;=10000,INT(N(D230))=N(D230))),AND($B230="Used",OR($E230="",$F230&lt;&gt;"")),AND($B230="Restock",OR($F230="",$E230&lt;&gt;"")),AND($B230="Transfer",OR($E230="",$F230="",$E230=$F230))),"Check inputs",IF(OR(AND($E230&lt;&gt;"",SUMPRODUCT(('Van Stock'!$A$2:$A$501=$E230)*('Van Stock'!$B$2:$B$501=$C230))&lt;&gt;1),AND($F230&lt;&gt;"",SUMPRODUCT(('Van Stock'!$A$2:$A$501=$F230)*('Van Stock'!$B$2:$B$501=$C230))&lt;&gt;1)),"No stock line","OK"))))</f>
        <v/>
      </c>
    </row>
    <row r="231" spans="1:8" x14ac:dyDescent="0.25">
      <c r="A231" s="20"/>
      <c r="B231" s="12"/>
      <c r="C231" s="12"/>
      <c r="D231" s="19"/>
      <c r="E231" s="12"/>
      <c r="F231" s="12"/>
      <c r="G231" s="12"/>
      <c r="H231" s="16" t="str">
        <f>IF(COUNTA($A231:$G231)=0,"",IF(OR($C231="",SUMPRODUCT(--(Parts!$A$2:$A$201=$C231))=0,AND($E231&lt;&gt;"",SUMPRODUCT(--(Vans!$A$2:$A$51=$E231))=0),AND($F231&lt;&gt;"",SUMPRODUCT(--(Vans!$A$2:$A$51=$F231))=0)),"Check ID",IF(OR(NOT(AND(ISNUMBER(A231),N(A231)&gt;=18264,N(A231)&lt;=73050)),AND($B231&lt;&gt;"Used",$B231&lt;&gt;"Restock",$B231&lt;&gt;"Transfer"),NOT(AND(ISNUMBER(D231),N(D231)&gt;=1,N(D231)&lt;=10000,INT(N(D231))=N(D231))),AND($B231="Used",OR($E231="",$F231&lt;&gt;"")),AND($B231="Restock",OR($F231="",$E231&lt;&gt;"")),AND($B231="Transfer",OR($E231="",$F231="",$E231=$F231))),"Check inputs",IF(OR(AND($E231&lt;&gt;"",SUMPRODUCT(('Van Stock'!$A$2:$A$501=$E231)*('Van Stock'!$B$2:$B$501=$C231))&lt;&gt;1),AND($F231&lt;&gt;"",SUMPRODUCT(('Van Stock'!$A$2:$A$501=$F231)*('Van Stock'!$B$2:$B$501=$C231))&lt;&gt;1)),"No stock line","OK"))))</f>
        <v/>
      </c>
    </row>
    <row r="232" spans="1:8" x14ac:dyDescent="0.25">
      <c r="A232" s="20"/>
      <c r="B232" s="12"/>
      <c r="C232" s="12"/>
      <c r="D232" s="19"/>
      <c r="E232" s="12"/>
      <c r="F232" s="12"/>
      <c r="G232" s="12"/>
      <c r="H232" s="16" t="str">
        <f>IF(COUNTA($A232:$G232)=0,"",IF(OR($C232="",SUMPRODUCT(--(Parts!$A$2:$A$201=$C232))=0,AND($E232&lt;&gt;"",SUMPRODUCT(--(Vans!$A$2:$A$51=$E232))=0),AND($F232&lt;&gt;"",SUMPRODUCT(--(Vans!$A$2:$A$51=$F232))=0)),"Check ID",IF(OR(NOT(AND(ISNUMBER(A232),N(A232)&gt;=18264,N(A232)&lt;=73050)),AND($B232&lt;&gt;"Used",$B232&lt;&gt;"Restock",$B232&lt;&gt;"Transfer"),NOT(AND(ISNUMBER(D232),N(D232)&gt;=1,N(D232)&lt;=10000,INT(N(D232))=N(D232))),AND($B232="Used",OR($E232="",$F232&lt;&gt;"")),AND($B232="Restock",OR($F232="",$E232&lt;&gt;"")),AND($B232="Transfer",OR($E232="",$F232="",$E232=$F232))),"Check inputs",IF(OR(AND($E232&lt;&gt;"",SUMPRODUCT(('Van Stock'!$A$2:$A$501=$E232)*('Van Stock'!$B$2:$B$501=$C232))&lt;&gt;1),AND($F232&lt;&gt;"",SUMPRODUCT(('Van Stock'!$A$2:$A$501=$F232)*('Van Stock'!$B$2:$B$501=$C232))&lt;&gt;1)),"No stock line","OK"))))</f>
        <v/>
      </c>
    </row>
    <row r="233" spans="1:8" x14ac:dyDescent="0.25">
      <c r="A233" s="20"/>
      <c r="B233" s="12"/>
      <c r="C233" s="12"/>
      <c r="D233" s="19"/>
      <c r="E233" s="12"/>
      <c r="F233" s="12"/>
      <c r="G233" s="12"/>
      <c r="H233" s="16" t="str">
        <f>IF(COUNTA($A233:$G233)=0,"",IF(OR($C233="",SUMPRODUCT(--(Parts!$A$2:$A$201=$C233))=0,AND($E233&lt;&gt;"",SUMPRODUCT(--(Vans!$A$2:$A$51=$E233))=0),AND($F233&lt;&gt;"",SUMPRODUCT(--(Vans!$A$2:$A$51=$F233))=0)),"Check ID",IF(OR(NOT(AND(ISNUMBER(A233),N(A233)&gt;=18264,N(A233)&lt;=73050)),AND($B233&lt;&gt;"Used",$B233&lt;&gt;"Restock",$B233&lt;&gt;"Transfer"),NOT(AND(ISNUMBER(D233),N(D233)&gt;=1,N(D233)&lt;=10000,INT(N(D233))=N(D233))),AND($B233="Used",OR($E233="",$F233&lt;&gt;"")),AND($B233="Restock",OR($F233="",$E233&lt;&gt;"")),AND($B233="Transfer",OR($E233="",$F233="",$E233=$F233))),"Check inputs",IF(OR(AND($E233&lt;&gt;"",SUMPRODUCT(('Van Stock'!$A$2:$A$501=$E233)*('Van Stock'!$B$2:$B$501=$C233))&lt;&gt;1),AND($F233&lt;&gt;"",SUMPRODUCT(('Van Stock'!$A$2:$A$501=$F233)*('Van Stock'!$B$2:$B$501=$C233))&lt;&gt;1)),"No stock line","OK"))))</f>
        <v/>
      </c>
    </row>
    <row r="234" spans="1:8" x14ac:dyDescent="0.25">
      <c r="A234" s="20"/>
      <c r="B234" s="12"/>
      <c r="C234" s="12"/>
      <c r="D234" s="19"/>
      <c r="E234" s="12"/>
      <c r="F234" s="12"/>
      <c r="G234" s="12"/>
      <c r="H234" s="16" t="str">
        <f>IF(COUNTA($A234:$G234)=0,"",IF(OR($C234="",SUMPRODUCT(--(Parts!$A$2:$A$201=$C234))=0,AND($E234&lt;&gt;"",SUMPRODUCT(--(Vans!$A$2:$A$51=$E234))=0),AND($F234&lt;&gt;"",SUMPRODUCT(--(Vans!$A$2:$A$51=$F234))=0)),"Check ID",IF(OR(NOT(AND(ISNUMBER(A234),N(A234)&gt;=18264,N(A234)&lt;=73050)),AND($B234&lt;&gt;"Used",$B234&lt;&gt;"Restock",$B234&lt;&gt;"Transfer"),NOT(AND(ISNUMBER(D234),N(D234)&gt;=1,N(D234)&lt;=10000,INT(N(D234))=N(D234))),AND($B234="Used",OR($E234="",$F234&lt;&gt;"")),AND($B234="Restock",OR($F234="",$E234&lt;&gt;"")),AND($B234="Transfer",OR($E234="",$F234="",$E234=$F234))),"Check inputs",IF(OR(AND($E234&lt;&gt;"",SUMPRODUCT(('Van Stock'!$A$2:$A$501=$E234)*('Van Stock'!$B$2:$B$501=$C234))&lt;&gt;1),AND($F234&lt;&gt;"",SUMPRODUCT(('Van Stock'!$A$2:$A$501=$F234)*('Van Stock'!$B$2:$B$501=$C234))&lt;&gt;1)),"No stock line","OK"))))</f>
        <v/>
      </c>
    </row>
    <row r="235" spans="1:8" x14ac:dyDescent="0.25">
      <c r="A235" s="20"/>
      <c r="B235" s="12"/>
      <c r="C235" s="12"/>
      <c r="D235" s="19"/>
      <c r="E235" s="12"/>
      <c r="F235" s="12"/>
      <c r="G235" s="12"/>
      <c r="H235" s="16" t="str">
        <f>IF(COUNTA($A235:$G235)=0,"",IF(OR($C235="",SUMPRODUCT(--(Parts!$A$2:$A$201=$C235))=0,AND($E235&lt;&gt;"",SUMPRODUCT(--(Vans!$A$2:$A$51=$E235))=0),AND($F235&lt;&gt;"",SUMPRODUCT(--(Vans!$A$2:$A$51=$F235))=0)),"Check ID",IF(OR(NOT(AND(ISNUMBER(A235),N(A235)&gt;=18264,N(A235)&lt;=73050)),AND($B235&lt;&gt;"Used",$B235&lt;&gt;"Restock",$B235&lt;&gt;"Transfer"),NOT(AND(ISNUMBER(D235),N(D235)&gt;=1,N(D235)&lt;=10000,INT(N(D235))=N(D235))),AND($B235="Used",OR($E235="",$F235&lt;&gt;"")),AND($B235="Restock",OR($F235="",$E235&lt;&gt;"")),AND($B235="Transfer",OR($E235="",$F235="",$E235=$F235))),"Check inputs",IF(OR(AND($E235&lt;&gt;"",SUMPRODUCT(('Van Stock'!$A$2:$A$501=$E235)*('Van Stock'!$B$2:$B$501=$C235))&lt;&gt;1),AND($F235&lt;&gt;"",SUMPRODUCT(('Van Stock'!$A$2:$A$501=$F235)*('Van Stock'!$B$2:$B$501=$C235))&lt;&gt;1)),"No stock line","OK"))))</f>
        <v/>
      </c>
    </row>
    <row r="236" spans="1:8" x14ac:dyDescent="0.25">
      <c r="A236" s="20"/>
      <c r="B236" s="12"/>
      <c r="C236" s="12"/>
      <c r="D236" s="19"/>
      <c r="E236" s="12"/>
      <c r="F236" s="12"/>
      <c r="G236" s="12"/>
      <c r="H236" s="16" t="str">
        <f>IF(COUNTA($A236:$G236)=0,"",IF(OR($C236="",SUMPRODUCT(--(Parts!$A$2:$A$201=$C236))=0,AND($E236&lt;&gt;"",SUMPRODUCT(--(Vans!$A$2:$A$51=$E236))=0),AND($F236&lt;&gt;"",SUMPRODUCT(--(Vans!$A$2:$A$51=$F236))=0)),"Check ID",IF(OR(NOT(AND(ISNUMBER(A236),N(A236)&gt;=18264,N(A236)&lt;=73050)),AND($B236&lt;&gt;"Used",$B236&lt;&gt;"Restock",$B236&lt;&gt;"Transfer"),NOT(AND(ISNUMBER(D236),N(D236)&gt;=1,N(D236)&lt;=10000,INT(N(D236))=N(D236))),AND($B236="Used",OR($E236="",$F236&lt;&gt;"")),AND($B236="Restock",OR($F236="",$E236&lt;&gt;"")),AND($B236="Transfer",OR($E236="",$F236="",$E236=$F236))),"Check inputs",IF(OR(AND($E236&lt;&gt;"",SUMPRODUCT(('Van Stock'!$A$2:$A$501=$E236)*('Van Stock'!$B$2:$B$501=$C236))&lt;&gt;1),AND($F236&lt;&gt;"",SUMPRODUCT(('Van Stock'!$A$2:$A$501=$F236)*('Van Stock'!$B$2:$B$501=$C236))&lt;&gt;1)),"No stock line","OK"))))</f>
        <v/>
      </c>
    </row>
    <row r="237" spans="1:8" x14ac:dyDescent="0.25">
      <c r="A237" s="20"/>
      <c r="B237" s="12"/>
      <c r="C237" s="12"/>
      <c r="D237" s="19"/>
      <c r="E237" s="12"/>
      <c r="F237" s="12"/>
      <c r="G237" s="12"/>
      <c r="H237" s="16" t="str">
        <f>IF(COUNTA($A237:$G237)=0,"",IF(OR($C237="",SUMPRODUCT(--(Parts!$A$2:$A$201=$C237))=0,AND($E237&lt;&gt;"",SUMPRODUCT(--(Vans!$A$2:$A$51=$E237))=0),AND($F237&lt;&gt;"",SUMPRODUCT(--(Vans!$A$2:$A$51=$F237))=0)),"Check ID",IF(OR(NOT(AND(ISNUMBER(A237),N(A237)&gt;=18264,N(A237)&lt;=73050)),AND($B237&lt;&gt;"Used",$B237&lt;&gt;"Restock",$B237&lt;&gt;"Transfer"),NOT(AND(ISNUMBER(D237),N(D237)&gt;=1,N(D237)&lt;=10000,INT(N(D237))=N(D237))),AND($B237="Used",OR($E237="",$F237&lt;&gt;"")),AND($B237="Restock",OR($F237="",$E237&lt;&gt;"")),AND($B237="Transfer",OR($E237="",$F237="",$E237=$F237))),"Check inputs",IF(OR(AND($E237&lt;&gt;"",SUMPRODUCT(('Van Stock'!$A$2:$A$501=$E237)*('Van Stock'!$B$2:$B$501=$C237))&lt;&gt;1),AND($F237&lt;&gt;"",SUMPRODUCT(('Van Stock'!$A$2:$A$501=$F237)*('Van Stock'!$B$2:$B$501=$C237))&lt;&gt;1)),"No stock line","OK"))))</f>
        <v/>
      </c>
    </row>
    <row r="238" spans="1:8" x14ac:dyDescent="0.25">
      <c r="A238" s="20"/>
      <c r="B238" s="12"/>
      <c r="C238" s="12"/>
      <c r="D238" s="19"/>
      <c r="E238" s="12"/>
      <c r="F238" s="12"/>
      <c r="G238" s="12"/>
      <c r="H238" s="16" t="str">
        <f>IF(COUNTA($A238:$G238)=0,"",IF(OR($C238="",SUMPRODUCT(--(Parts!$A$2:$A$201=$C238))=0,AND($E238&lt;&gt;"",SUMPRODUCT(--(Vans!$A$2:$A$51=$E238))=0),AND($F238&lt;&gt;"",SUMPRODUCT(--(Vans!$A$2:$A$51=$F238))=0)),"Check ID",IF(OR(NOT(AND(ISNUMBER(A238),N(A238)&gt;=18264,N(A238)&lt;=73050)),AND($B238&lt;&gt;"Used",$B238&lt;&gt;"Restock",$B238&lt;&gt;"Transfer"),NOT(AND(ISNUMBER(D238),N(D238)&gt;=1,N(D238)&lt;=10000,INT(N(D238))=N(D238))),AND($B238="Used",OR($E238="",$F238&lt;&gt;"")),AND($B238="Restock",OR($F238="",$E238&lt;&gt;"")),AND($B238="Transfer",OR($E238="",$F238="",$E238=$F238))),"Check inputs",IF(OR(AND($E238&lt;&gt;"",SUMPRODUCT(('Van Stock'!$A$2:$A$501=$E238)*('Van Stock'!$B$2:$B$501=$C238))&lt;&gt;1),AND($F238&lt;&gt;"",SUMPRODUCT(('Van Stock'!$A$2:$A$501=$F238)*('Van Stock'!$B$2:$B$501=$C238))&lt;&gt;1)),"No stock line","OK"))))</f>
        <v/>
      </c>
    </row>
    <row r="239" spans="1:8" x14ac:dyDescent="0.25">
      <c r="A239" s="20"/>
      <c r="B239" s="12"/>
      <c r="C239" s="12"/>
      <c r="D239" s="19"/>
      <c r="E239" s="12"/>
      <c r="F239" s="12"/>
      <c r="G239" s="12"/>
      <c r="H239" s="16" t="str">
        <f>IF(COUNTA($A239:$G239)=0,"",IF(OR($C239="",SUMPRODUCT(--(Parts!$A$2:$A$201=$C239))=0,AND($E239&lt;&gt;"",SUMPRODUCT(--(Vans!$A$2:$A$51=$E239))=0),AND($F239&lt;&gt;"",SUMPRODUCT(--(Vans!$A$2:$A$51=$F239))=0)),"Check ID",IF(OR(NOT(AND(ISNUMBER(A239),N(A239)&gt;=18264,N(A239)&lt;=73050)),AND($B239&lt;&gt;"Used",$B239&lt;&gt;"Restock",$B239&lt;&gt;"Transfer"),NOT(AND(ISNUMBER(D239),N(D239)&gt;=1,N(D239)&lt;=10000,INT(N(D239))=N(D239))),AND($B239="Used",OR($E239="",$F239&lt;&gt;"")),AND($B239="Restock",OR($F239="",$E239&lt;&gt;"")),AND($B239="Transfer",OR($E239="",$F239="",$E239=$F239))),"Check inputs",IF(OR(AND($E239&lt;&gt;"",SUMPRODUCT(('Van Stock'!$A$2:$A$501=$E239)*('Van Stock'!$B$2:$B$501=$C239))&lt;&gt;1),AND($F239&lt;&gt;"",SUMPRODUCT(('Van Stock'!$A$2:$A$501=$F239)*('Van Stock'!$B$2:$B$501=$C239))&lt;&gt;1)),"No stock line","OK"))))</f>
        <v/>
      </c>
    </row>
    <row r="240" spans="1:8" x14ac:dyDescent="0.25">
      <c r="A240" s="20"/>
      <c r="B240" s="12"/>
      <c r="C240" s="12"/>
      <c r="D240" s="19"/>
      <c r="E240" s="12"/>
      <c r="F240" s="12"/>
      <c r="G240" s="12"/>
      <c r="H240" s="16" t="str">
        <f>IF(COUNTA($A240:$G240)=0,"",IF(OR($C240="",SUMPRODUCT(--(Parts!$A$2:$A$201=$C240))=0,AND($E240&lt;&gt;"",SUMPRODUCT(--(Vans!$A$2:$A$51=$E240))=0),AND($F240&lt;&gt;"",SUMPRODUCT(--(Vans!$A$2:$A$51=$F240))=0)),"Check ID",IF(OR(NOT(AND(ISNUMBER(A240),N(A240)&gt;=18264,N(A240)&lt;=73050)),AND($B240&lt;&gt;"Used",$B240&lt;&gt;"Restock",$B240&lt;&gt;"Transfer"),NOT(AND(ISNUMBER(D240),N(D240)&gt;=1,N(D240)&lt;=10000,INT(N(D240))=N(D240))),AND($B240="Used",OR($E240="",$F240&lt;&gt;"")),AND($B240="Restock",OR($F240="",$E240&lt;&gt;"")),AND($B240="Transfer",OR($E240="",$F240="",$E240=$F240))),"Check inputs",IF(OR(AND($E240&lt;&gt;"",SUMPRODUCT(('Van Stock'!$A$2:$A$501=$E240)*('Van Stock'!$B$2:$B$501=$C240))&lt;&gt;1),AND($F240&lt;&gt;"",SUMPRODUCT(('Van Stock'!$A$2:$A$501=$F240)*('Van Stock'!$B$2:$B$501=$C240))&lt;&gt;1)),"No stock line","OK"))))</f>
        <v/>
      </c>
    </row>
    <row r="241" spans="1:8" x14ac:dyDescent="0.25">
      <c r="A241" s="20"/>
      <c r="B241" s="12"/>
      <c r="C241" s="12"/>
      <c r="D241" s="19"/>
      <c r="E241" s="12"/>
      <c r="F241" s="12"/>
      <c r="G241" s="12"/>
      <c r="H241" s="16" t="str">
        <f>IF(COUNTA($A241:$G241)=0,"",IF(OR($C241="",SUMPRODUCT(--(Parts!$A$2:$A$201=$C241))=0,AND($E241&lt;&gt;"",SUMPRODUCT(--(Vans!$A$2:$A$51=$E241))=0),AND($F241&lt;&gt;"",SUMPRODUCT(--(Vans!$A$2:$A$51=$F241))=0)),"Check ID",IF(OR(NOT(AND(ISNUMBER(A241),N(A241)&gt;=18264,N(A241)&lt;=73050)),AND($B241&lt;&gt;"Used",$B241&lt;&gt;"Restock",$B241&lt;&gt;"Transfer"),NOT(AND(ISNUMBER(D241),N(D241)&gt;=1,N(D241)&lt;=10000,INT(N(D241))=N(D241))),AND($B241="Used",OR($E241="",$F241&lt;&gt;"")),AND($B241="Restock",OR($F241="",$E241&lt;&gt;"")),AND($B241="Transfer",OR($E241="",$F241="",$E241=$F241))),"Check inputs",IF(OR(AND($E241&lt;&gt;"",SUMPRODUCT(('Van Stock'!$A$2:$A$501=$E241)*('Van Stock'!$B$2:$B$501=$C241))&lt;&gt;1),AND($F241&lt;&gt;"",SUMPRODUCT(('Van Stock'!$A$2:$A$501=$F241)*('Van Stock'!$B$2:$B$501=$C241))&lt;&gt;1)),"No stock line","OK"))))</f>
        <v/>
      </c>
    </row>
    <row r="242" spans="1:8" x14ac:dyDescent="0.25">
      <c r="A242" s="20"/>
      <c r="B242" s="12"/>
      <c r="C242" s="12"/>
      <c r="D242" s="19"/>
      <c r="E242" s="12"/>
      <c r="F242" s="12"/>
      <c r="G242" s="12"/>
      <c r="H242" s="16" t="str">
        <f>IF(COUNTA($A242:$G242)=0,"",IF(OR($C242="",SUMPRODUCT(--(Parts!$A$2:$A$201=$C242))=0,AND($E242&lt;&gt;"",SUMPRODUCT(--(Vans!$A$2:$A$51=$E242))=0),AND($F242&lt;&gt;"",SUMPRODUCT(--(Vans!$A$2:$A$51=$F242))=0)),"Check ID",IF(OR(NOT(AND(ISNUMBER(A242),N(A242)&gt;=18264,N(A242)&lt;=73050)),AND($B242&lt;&gt;"Used",$B242&lt;&gt;"Restock",$B242&lt;&gt;"Transfer"),NOT(AND(ISNUMBER(D242),N(D242)&gt;=1,N(D242)&lt;=10000,INT(N(D242))=N(D242))),AND($B242="Used",OR($E242="",$F242&lt;&gt;"")),AND($B242="Restock",OR($F242="",$E242&lt;&gt;"")),AND($B242="Transfer",OR($E242="",$F242="",$E242=$F242))),"Check inputs",IF(OR(AND($E242&lt;&gt;"",SUMPRODUCT(('Van Stock'!$A$2:$A$501=$E242)*('Van Stock'!$B$2:$B$501=$C242))&lt;&gt;1),AND($F242&lt;&gt;"",SUMPRODUCT(('Van Stock'!$A$2:$A$501=$F242)*('Van Stock'!$B$2:$B$501=$C242))&lt;&gt;1)),"No stock line","OK"))))</f>
        <v/>
      </c>
    </row>
    <row r="243" spans="1:8" x14ac:dyDescent="0.25">
      <c r="A243" s="20"/>
      <c r="B243" s="12"/>
      <c r="C243" s="12"/>
      <c r="D243" s="19"/>
      <c r="E243" s="12"/>
      <c r="F243" s="12"/>
      <c r="G243" s="12"/>
      <c r="H243" s="16" t="str">
        <f>IF(COUNTA($A243:$G243)=0,"",IF(OR($C243="",SUMPRODUCT(--(Parts!$A$2:$A$201=$C243))=0,AND($E243&lt;&gt;"",SUMPRODUCT(--(Vans!$A$2:$A$51=$E243))=0),AND($F243&lt;&gt;"",SUMPRODUCT(--(Vans!$A$2:$A$51=$F243))=0)),"Check ID",IF(OR(NOT(AND(ISNUMBER(A243),N(A243)&gt;=18264,N(A243)&lt;=73050)),AND($B243&lt;&gt;"Used",$B243&lt;&gt;"Restock",$B243&lt;&gt;"Transfer"),NOT(AND(ISNUMBER(D243),N(D243)&gt;=1,N(D243)&lt;=10000,INT(N(D243))=N(D243))),AND($B243="Used",OR($E243="",$F243&lt;&gt;"")),AND($B243="Restock",OR($F243="",$E243&lt;&gt;"")),AND($B243="Transfer",OR($E243="",$F243="",$E243=$F243))),"Check inputs",IF(OR(AND($E243&lt;&gt;"",SUMPRODUCT(('Van Stock'!$A$2:$A$501=$E243)*('Van Stock'!$B$2:$B$501=$C243))&lt;&gt;1),AND($F243&lt;&gt;"",SUMPRODUCT(('Van Stock'!$A$2:$A$501=$F243)*('Van Stock'!$B$2:$B$501=$C243))&lt;&gt;1)),"No stock line","OK"))))</f>
        <v/>
      </c>
    </row>
    <row r="244" spans="1:8" x14ac:dyDescent="0.25">
      <c r="A244" s="20"/>
      <c r="B244" s="12"/>
      <c r="C244" s="12"/>
      <c r="D244" s="19"/>
      <c r="E244" s="12"/>
      <c r="F244" s="12"/>
      <c r="G244" s="12"/>
      <c r="H244" s="16" t="str">
        <f>IF(COUNTA($A244:$G244)=0,"",IF(OR($C244="",SUMPRODUCT(--(Parts!$A$2:$A$201=$C244))=0,AND($E244&lt;&gt;"",SUMPRODUCT(--(Vans!$A$2:$A$51=$E244))=0),AND($F244&lt;&gt;"",SUMPRODUCT(--(Vans!$A$2:$A$51=$F244))=0)),"Check ID",IF(OR(NOT(AND(ISNUMBER(A244),N(A244)&gt;=18264,N(A244)&lt;=73050)),AND($B244&lt;&gt;"Used",$B244&lt;&gt;"Restock",$B244&lt;&gt;"Transfer"),NOT(AND(ISNUMBER(D244),N(D244)&gt;=1,N(D244)&lt;=10000,INT(N(D244))=N(D244))),AND($B244="Used",OR($E244="",$F244&lt;&gt;"")),AND($B244="Restock",OR($F244="",$E244&lt;&gt;"")),AND($B244="Transfer",OR($E244="",$F244="",$E244=$F244))),"Check inputs",IF(OR(AND($E244&lt;&gt;"",SUMPRODUCT(('Van Stock'!$A$2:$A$501=$E244)*('Van Stock'!$B$2:$B$501=$C244))&lt;&gt;1),AND($F244&lt;&gt;"",SUMPRODUCT(('Van Stock'!$A$2:$A$501=$F244)*('Van Stock'!$B$2:$B$501=$C244))&lt;&gt;1)),"No stock line","OK"))))</f>
        <v/>
      </c>
    </row>
    <row r="245" spans="1:8" x14ac:dyDescent="0.25">
      <c r="A245" s="20"/>
      <c r="B245" s="12"/>
      <c r="C245" s="12"/>
      <c r="D245" s="19"/>
      <c r="E245" s="12"/>
      <c r="F245" s="12"/>
      <c r="G245" s="12"/>
      <c r="H245" s="16" t="str">
        <f>IF(COUNTA($A245:$G245)=0,"",IF(OR($C245="",SUMPRODUCT(--(Parts!$A$2:$A$201=$C245))=0,AND($E245&lt;&gt;"",SUMPRODUCT(--(Vans!$A$2:$A$51=$E245))=0),AND($F245&lt;&gt;"",SUMPRODUCT(--(Vans!$A$2:$A$51=$F245))=0)),"Check ID",IF(OR(NOT(AND(ISNUMBER(A245),N(A245)&gt;=18264,N(A245)&lt;=73050)),AND($B245&lt;&gt;"Used",$B245&lt;&gt;"Restock",$B245&lt;&gt;"Transfer"),NOT(AND(ISNUMBER(D245),N(D245)&gt;=1,N(D245)&lt;=10000,INT(N(D245))=N(D245))),AND($B245="Used",OR($E245="",$F245&lt;&gt;"")),AND($B245="Restock",OR($F245="",$E245&lt;&gt;"")),AND($B245="Transfer",OR($E245="",$F245="",$E245=$F245))),"Check inputs",IF(OR(AND($E245&lt;&gt;"",SUMPRODUCT(('Van Stock'!$A$2:$A$501=$E245)*('Van Stock'!$B$2:$B$501=$C245))&lt;&gt;1),AND($F245&lt;&gt;"",SUMPRODUCT(('Van Stock'!$A$2:$A$501=$F245)*('Van Stock'!$B$2:$B$501=$C245))&lt;&gt;1)),"No stock line","OK"))))</f>
        <v/>
      </c>
    </row>
    <row r="246" spans="1:8" x14ac:dyDescent="0.25">
      <c r="A246" s="20"/>
      <c r="B246" s="12"/>
      <c r="C246" s="12"/>
      <c r="D246" s="19"/>
      <c r="E246" s="12"/>
      <c r="F246" s="12"/>
      <c r="G246" s="12"/>
      <c r="H246" s="16" t="str">
        <f>IF(COUNTA($A246:$G246)=0,"",IF(OR($C246="",SUMPRODUCT(--(Parts!$A$2:$A$201=$C246))=0,AND($E246&lt;&gt;"",SUMPRODUCT(--(Vans!$A$2:$A$51=$E246))=0),AND($F246&lt;&gt;"",SUMPRODUCT(--(Vans!$A$2:$A$51=$F246))=0)),"Check ID",IF(OR(NOT(AND(ISNUMBER(A246),N(A246)&gt;=18264,N(A246)&lt;=73050)),AND($B246&lt;&gt;"Used",$B246&lt;&gt;"Restock",$B246&lt;&gt;"Transfer"),NOT(AND(ISNUMBER(D246),N(D246)&gt;=1,N(D246)&lt;=10000,INT(N(D246))=N(D246))),AND($B246="Used",OR($E246="",$F246&lt;&gt;"")),AND($B246="Restock",OR($F246="",$E246&lt;&gt;"")),AND($B246="Transfer",OR($E246="",$F246="",$E246=$F246))),"Check inputs",IF(OR(AND($E246&lt;&gt;"",SUMPRODUCT(('Van Stock'!$A$2:$A$501=$E246)*('Van Stock'!$B$2:$B$501=$C246))&lt;&gt;1),AND($F246&lt;&gt;"",SUMPRODUCT(('Van Stock'!$A$2:$A$501=$F246)*('Van Stock'!$B$2:$B$501=$C246))&lt;&gt;1)),"No stock line","OK"))))</f>
        <v/>
      </c>
    </row>
    <row r="247" spans="1:8" x14ac:dyDescent="0.25">
      <c r="A247" s="20"/>
      <c r="B247" s="12"/>
      <c r="C247" s="12"/>
      <c r="D247" s="19"/>
      <c r="E247" s="12"/>
      <c r="F247" s="12"/>
      <c r="G247" s="12"/>
      <c r="H247" s="16" t="str">
        <f>IF(COUNTA($A247:$G247)=0,"",IF(OR($C247="",SUMPRODUCT(--(Parts!$A$2:$A$201=$C247))=0,AND($E247&lt;&gt;"",SUMPRODUCT(--(Vans!$A$2:$A$51=$E247))=0),AND($F247&lt;&gt;"",SUMPRODUCT(--(Vans!$A$2:$A$51=$F247))=0)),"Check ID",IF(OR(NOT(AND(ISNUMBER(A247),N(A247)&gt;=18264,N(A247)&lt;=73050)),AND($B247&lt;&gt;"Used",$B247&lt;&gt;"Restock",$B247&lt;&gt;"Transfer"),NOT(AND(ISNUMBER(D247),N(D247)&gt;=1,N(D247)&lt;=10000,INT(N(D247))=N(D247))),AND($B247="Used",OR($E247="",$F247&lt;&gt;"")),AND($B247="Restock",OR($F247="",$E247&lt;&gt;"")),AND($B247="Transfer",OR($E247="",$F247="",$E247=$F247))),"Check inputs",IF(OR(AND($E247&lt;&gt;"",SUMPRODUCT(('Van Stock'!$A$2:$A$501=$E247)*('Van Stock'!$B$2:$B$501=$C247))&lt;&gt;1),AND($F247&lt;&gt;"",SUMPRODUCT(('Van Stock'!$A$2:$A$501=$F247)*('Van Stock'!$B$2:$B$501=$C247))&lt;&gt;1)),"No stock line","OK"))))</f>
        <v/>
      </c>
    </row>
    <row r="248" spans="1:8" x14ac:dyDescent="0.25">
      <c r="A248" s="20"/>
      <c r="B248" s="12"/>
      <c r="C248" s="12"/>
      <c r="D248" s="19"/>
      <c r="E248" s="12"/>
      <c r="F248" s="12"/>
      <c r="G248" s="12"/>
      <c r="H248" s="16" t="str">
        <f>IF(COUNTA($A248:$G248)=0,"",IF(OR($C248="",SUMPRODUCT(--(Parts!$A$2:$A$201=$C248))=0,AND($E248&lt;&gt;"",SUMPRODUCT(--(Vans!$A$2:$A$51=$E248))=0),AND($F248&lt;&gt;"",SUMPRODUCT(--(Vans!$A$2:$A$51=$F248))=0)),"Check ID",IF(OR(NOT(AND(ISNUMBER(A248),N(A248)&gt;=18264,N(A248)&lt;=73050)),AND($B248&lt;&gt;"Used",$B248&lt;&gt;"Restock",$B248&lt;&gt;"Transfer"),NOT(AND(ISNUMBER(D248),N(D248)&gt;=1,N(D248)&lt;=10000,INT(N(D248))=N(D248))),AND($B248="Used",OR($E248="",$F248&lt;&gt;"")),AND($B248="Restock",OR($F248="",$E248&lt;&gt;"")),AND($B248="Transfer",OR($E248="",$F248="",$E248=$F248))),"Check inputs",IF(OR(AND($E248&lt;&gt;"",SUMPRODUCT(('Van Stock'!$A$2:$A$501=$E248)*('Van Stock'!$B$2:$B$501=$C248))&lt;&gt;1),AND($F248&lt;&gt;"",SUMPRODUCT(('Van Stock'!$A$2:$A$501=$F248)*('Van Stock'!$B$2:$B$501=$C248))&lt;&gt;1)),"No stock line","OK"))))</f>
        <v/>
      </c>
    </row>
    <row r="249" spans="1:8" x14ac:dyDescent="0.25">
      <c r="A249" s="20"/>
      <c r="B249" s="12"/>
      <c r="C249" s="12"/>
      <c r="D249" s="19"/>
      <c r="E249" s="12"/>
      <c r="F249" s="12"/>
      <c r="G249" s="12"/>
      <c r="H249" s="16" t="str">
        <f>IF(COUNTA($A249:$G249)=0,"",IF(OR($C249="",SUMPRODUCT(--(Parts!$A$2:$A$201=$C249))=0,AND($E249&lt;&gt;"",SUMPRODUCT(--(Vans!$A$2:$A$51=$E249))=0),AND($F249&lt;&gt;"",SUMPRODUCT(--(Vans!$A$2:$A$51=$F249))=0)),"Check ID",IF(OR(NOT(AND(ISNUMBER(A249),N(A249)&gt;=18264,N(A249)&lt;=73050)),AND($B249&lt;&gt;"Used",$B249&lt;&gt;"Restock",$B249&lt;&gt;"Transfer"),NOT(AND(ISNUMBER(D249),N(D249)&gt;=1,N(D249)&lt;=10000,INT(N(D249))=N(D249))),AND($B249="Used",OR($E249="",$F249&lt;&gt;"")),AND($B249="Restock",OR($F249="",$E249&lt;&gt;"")),AND($B249="Transfer",OR($E249="",$F249="",$E249=$F249))),"Check inputs",IF(OR(AND($E249&lt;&gt;"",SUMPRODUCT(('Van Stock'!$A$2:$A$501=$E249)*('Van Stock'!$B$2:$B$501=$C249))&lt;&gt;1),AND($F249&lt;&gt;"",SUMPRODUCT(('Van Stock'!$A$2:$A$501=$F249)*('Van Stock'!$B$2:$B$501=$C249))&lt;&gt;1)),"No stock line","OK"))))</f>
        <v/>
      </c>
    </row>
    <row r="250" spans="1:8" x14ac:dyDescent="0.25">
      <c r="A250" s="20"/>
      <c r="B250" s="12"/>
      <c r="C250" s="12"/>
      <c r="D250" s="19"/>
      <c r="E250" s="12"/>
      <c r="F250" s="12"/>
      <c r="G250" s="12"/>
      <c r="H250" s="16" t="str">
        <f>IF(COUNTA($A250:$G250)=0,"",IF(OR($C250="",SUMPRODUCT(--(Parts!$A$2:$A$201=$C250))=0,AND($E250&lt;&gt;"",SUMPRODUCT(--(Vans!$A$2:$A$51=$E250))=0),AND($F250&lt;&gt;"",SUMPRODUCT(--(Vans!$A$2:$A$51=$F250))=0)),"Check ID",IF(OR(NOT(AND(ISNUMBER(A250),N(A250)&gt;=18264,N(A250)&lt;=73050)),AND($B250&lt;&gt;"Used",$B250&lt;&gt;"Restock",$B250&lt;&gt;"Transfer"),NOT(AND(ISNUMBER(D250),N(D250)&gt;=1,N(D250)&lt;=10000,INT(N(D250))=N(D250))),AND($B250="Used",OR($E250="",$F250&lt;&gt;"")),AND($B250="Restock",OR($F250="",$E250&lt;&gt;"")),AND($B250="Transfer",OR($E250="",$F250="",$E250=$F250))),"Check inputs",IF(OR(AND($E250&lt;&gt;"",SUMPRODUCT(('Van Stock'!$A$2:$A$501=$E250)*('Van Stock'!$B$2:$B$501=$C250))&lt;&gt;1),AND($F250&lt;&gt;"",SUMPRODUCT(('Van Stock'!$A$2:$A$501=$F250)*('Van Stock'!$B$2:$B$501=$C250))&lt;&gt;1)),"No stock line","OK"))))</f>
        <v/>
      </c>
    </row>
    <row r="251" spans="1:8" x14ac:dyDescent="0.25">
      <c r="A251" s="20"/>
      <c r="B251" s="12"/>
      <c r="C251" s="12"/>
      <c r="D251" s="19"/>
      <c r="E251" s="12"/>
      <c r="F251" s="12"/>
      <c r="G251" s="12"/>
      <c r="H251" s="16" t="str">
        <f>IF(COUNTA($A251:$G251)=0,"",IF(OR($C251="",SUMPRODUCT(--(Parts!$A$2:$A$201=$C251))=0,AND($E251&lt;&gt;"",SUMPRODUCT(--(Vans!$A$2:$A$51=$E251))=0),AND($F251&lt;&gt;"",SUMPRODUCT(--(Vans!$A$2:$A$51=$F251))=0)),"Check ID",IF(OR(NOT(AND(ISNUMBER(A251),N(A251)&gt;=18264,N(A251)&lt;=73050)),AND($B251&lt;&gt;"Used",$B251&lt;&gt;"Restock",$B251&lt;&gt;"Transfer"),NOT(AND(ISNUMBER(D251),N(D251)&gt;=1,N(D251)&lt;=10000,INT(N(D251))=N(D251))),AND($B251="Used",OR($E251="",$F251&lt;&gt;"")),AND($B251="Restock",OR($F251="",$E251&lt;&gt;"")),AND($B251="Transfer",OR($E251="",$F251="",$E251=$F251))),"Check inputs",IF(OR(AND($E251&lt;&gt;"",SUMPRODUCT(('Van Stock'!$A$2:$A$501=$E251)*('Van Stock'!$B$2:$B$501=$C251))&lt;&gt;1),AND($F251&lt;&gt;"",SUMPRODUCT(('Van Stock'!$A$2:$A$501=$F251)*('Van Stock'!$B$2:$B$501=$C251))&lt;&gt;1)),"No stock line","OK"))))</f>
        <v/>
      </c>
    </row>
    <row r="252" spans="1:8" x14ac:dyDescent="0.25">
      <c r="A252" s="20"/>
      <c r="B252" s="12"/>
      <c r="C252" s="12"/>
      <c r="D252" s="19"/>
      <c r="E252" s="12"/>
      <c r="F252" s="12"/>
      <c r="G252" s="12"/>
      <c r="H252" s="16" t="str">
        <f>IF(COUNTA($A252:$G252)=0,"",IF(OR($C252="",SUMPRODUCT(--(Parts!$A$2:$A$201=$C252))=0,AND($E252&lt;&gt;"",SUMPRODUCT(--(Vans!$A$2:$A$51=$E252))=0),AND($F252&lt;&gt;"",SUMPRODUCT(--(Vans!$A$2:$A$51=$F252))=0)),"Check ID",IF(OR(NOT(AND(ISNUMBER(A252),N(A252)&gt;=18264,N(A252)&lt;=73050)),AND($B252&lt;&gt;"Used",$B252&lt;&gt;"Restock",$B252&lt;&gt;"Transfer"),NOT(AND(ISNUMBER(D252),N(D252)&gt;=1,N(D252)&lt;=10000,INT(N(D252))=N(D252))),AND($B252="Used",OR($E252="",$F252&lt;&gt;"")),AND($B252="Restock",OR($F252="",$E252&lt;&gt;"")),AND($B252="Transfer",OR($E252="",$F252="",$E252=$F252))),"Check inputs",IF(OR(AND($E252&lt;&gt;"",SUMPRODUCT(('Van Stock'!$A$2:$A$501=$E252)*('Van Stock'!$B$2:$B$501=$C252))&lt;&gt;1),AND($F252&lt;&gt;"",SUMPRODUCT(('Van Stock'!$A$2:$A$501=$F252)*('Van Stock'!$B$2:$B$501=$C252))&lt;&gt;1)),"No stock line","OK"))))</f>
        <v/>
      </c>
    </row>
    <row r="253" spans="1:8" x14ac:dyDescent="0.25">
      <c r="A253" s="20"/>
      <c r="B253" s="12"/>
      <c r="C253" s="12"/>
      <c r="D253" s="19"/>
      <c r="E253" s="12"/>
      <c r="F253" s="12"/>
      <c r="G253" s="12"/>
      <c r="H253" s="16" t="str">
        <f>IF(COUNTA($A253:$G253)=0,"",IF(OR($C253="",SUMPRODUCT(--(Parts!$A$2:$A$201=$C253))=0,AND($E253&lt;&gt;"",SUMPRODUCT(--(Vans!$A$2:$A$51=$E253))=0),AND($F253&lt;&gt;"",SUMPRODUCT(--(Vans!$A$2:$A$51=$F253))=0)),"Check ID",IF(OR(NOT(AND(ISNUMBER(A253),N(A253)&gt;=18264,N(A253)&lt;=73050)),AND($B253&lt;&gt;"Used",$B253&lt;&gt;"Restock",$B253&lt;&gt;"Transfer"),NOT(AND(ISNUMBER(D253),N(D253)&gt;=1,N(D253)&lt;=10000,INT(N(D253))=N(D253))),AND($B253="Used",OR($E253="",$F253&lt;&gt;"")),AND($B253="Restock",OR($F253="",$E253&lt;&gt;"")),AND($B253="Transfer",OR($E253="",$F253="",$E253=$F253))),"Check inputs",IF(OR(AND($E253&lt;&gt;"",SUMPRODUCT(('Van Stock'!$A$2:$A$501=$E253)*('Van Stock'!$B$2:$B$501=$C253))&lt;&gt;1),AND($F253&lt;&gt;"",SUMPRODUCT(('Van Stock'!$A$2:$A$501=$F253)*('Van Stock'!$B$2:$B$501=$C253))&lt;&gt;1)),"No stock line","OK"))))</f>
        <v/>
      </c>
    </row>
    <row r="254" spans="1:8" x14ac:dyDescent="0.25">
      <c r="A254" s="20"/>
      <c r="B254" s="12"/>
      <c r="C254" s="12"/>
      <c r="D254" s="19"/>
      <c r="E254" s="12"/>
      <c r="F254" s="12"/>
      <c r="G254" s="12"/>
      <c r="H254" s="16" t="str">
        <f>IF(COUNTA($A254:$G254)=0,"",IF(OR($C254="",SUMPRODUCT(--(Parts!$A$2:$A$201=$C254))=0,AND($E254&lt;&gt;"",SUMPRODUCT(--(Vans!$A$2:$A$51=$E254))=0),AND($F254&lt;&gt;"",SUMPRODUCT(--(Vans!$A$2:$A$51=$F254))=0)),"Check ID",IF(OR(NOT(AND(ISNUMBER(A254),N(A254)&gt;=18264,N(A254)&lt;=73050)),AND($B254&lt;&gt;"Used",$B254&lt;&gt;"Restock",$B254&lt;&gt;"Transfer"),NOT(AND(ISNUMBER(D254),N(D254)&gt;=1,N(D254)&lt;=10000,INT(N(D254))=N(D254))),AND($B254="Used",OR($E254="",$F254&lt;&gt;"")),AND($B254="Restock",OR($F254="",$E254&lt;&gt;"")),AND($B254="Transfer",OR($E254="",$F254="",$E254=$F254))),"Check inputs",IF(OR(AND($E254&lt;&gt;"",SUMPRODUCT(('Van Stock'!$A$2:$A$501=$E254)*('Van Stock'!$B$2:$B$501=$C254))&lt;&gt;1),AND($F254&lt;&gt;"",SUMPRODUCT(('Van Stock'!$A$2:$A$501=$F254)*('Van Stock'!$B$2:$B$501=$C254))&lt;&gt;1)),"No stock line","OK"))))</f>
        <v/>
      </c>
    </row>
    <row r="255" spans="1:8" x14ac:dyDescent="0.25">
      <c r="A255" s="20"/>
      <c r="B255" s="12"/>
      <c r="C255" s="12"/>
      <c r="D255" s="19"/>
      <c r="E255" s="12"/>
      <c r="F255" s="12"/>
      <c r="G255" s="12"/>
      <c r="H255" s="16" t="str">
        <f>IF(COUNTA($A255:$G255)=0,"",IF(OR($C255="",SUMPRODUCT(--(Parts!$A$2:$A$201=$C255))=0,AND($E255&lt;&gt;"",SUMPRODUCT(--(Vans!$A$2:$A$51=$E255))=0),AND($F255&lt;&gt;"",SUMPRODUCT(--(Vans!$A$2:$A$51=$F255))=0)),"Check ID",IF(OR(NOT(AND(ISNUMBER(A255),N(A255)&gt;=18264,N(A255)&lt;=73050)),AND($B255&lt;&gt;"Used",$B255&lt;&gt;"Restock",$B255&lt;&gt;"Transfer"),NOT(AND(ISNUMBER(D255),N(D255)&gt;=1,N(D255)&lt;=10000,INT(N(D255))=N(D255))),AND($B255="Used",OR($E255="",$F255&lt;&gt;"")),AND($B255="Restock",OR($F255="",$E255&lt;&gt;"")),AND($B255="Transfer",OR($E255="",$F255="",$E255=$F255))),"Check inputs",IF(OR(AND($E255&lt;&gt;"",SUMPRODUCT(('Van Stock'!$A$2:$A$501=$E255)*('Van Stock'!$B$2:$B$501=$C255))&lt;&gt;1),AND($F255&lt;&gt;"",SUMPRODUCT(('Van Stock'!$A$2:$A$501=$F255)*('Van Stock'!$B$2:$B$501=$C255))&lt;&gt;1)),"No stock line","OK"))))</f>
        <v/>
      </c>
    </row>
    <row r="256" spans="1:8" x14ac:dyDescent="0.25">
      <c r="A256" s="20"/>
      <c r="B256" s="12"/>
      <c r="C256" s="12"/>
      <c r="D256" s="19"/>
      <c r="E256" s="12"/>
      <c r="F256" s="12"/>
      <c r="G256" s="12"/>
      <c r="H256" s="16" t="str">
        <f>IF(COUNTA($A256:$G256)=0,"",IF(OR($C256="",SUMPRODUCT(--(Parts!$A$2:$A$201=$C256))=0,AND($E256&lt;&gt;"",SUMPRODUCT(--(Vans!$A$2:$A$51=$E256))=0),AND($F256&lt;&gt;"",SUMPRODUCT(--(Vans!$A$2:$A$51=$F256))=0)),"Check ID",IF(OR(NOT(AND(ISNUMBER(A256),N(A256)&gt;=18264,N(A256)&lt;=73050)),AND($B256&lt;&gt;"Used",$B256&lt;&gt;"Restock",$B256&lt;&gt;"Transfer"),NOT(AND(ISNUMBER(D256),N(D256)&gt;=1,N(D256)&lt;=10000,INT(N(D256))=N(D256))),AND($B256="Used",OR($E256="",$F256&lt;&gt;"")),AND($B256="Restock",OR($F256="",$E256&lt;&gt;"")),AND($B256="Transfer",OR($E256="",$F256="",$E256=$F256))),"Check inputs",IF(OR(AND($E256&lt;&gt;"",SUMPRODUCT(('Van Stock'!$A$2:$A$501=$E256)*('Van Stock'!$B$2:$B$501=$C256))&lt;&gt;1),AND($F256&lt;&gt;"",SUMPRODUCT(('Van Stock'!$A$2:$A$501=$F256)*('Van Stock'!$B$2:$B$501=$C256))&lt;&gt;1)),"No stock line","OK"))))</f>
        <v/>
      </c>
    </row>
    <row r="257" spans="1:8" x14ac:dyDescent="0.25">
      <c r="A257" s="20"/>
      <c r="B257" s="12"/>
      <c r="C257" s="12"/>
      <c r="D257" s="19"/>
      <c r="E257" s="12"/>
      <c r="F257" s="12"/>
      <c r="G257" s="12"/>
      <c r="H257" s="16" t="str">
        <f>IF(COUNTA($A257:$G257)=0,"",IF(OR($C257="",SUMPRODUCT(--(Parts!$A$2:$A$201=$C257))=0,AND($E257&lt;&gt;"",SUMPRODUCT(--(Vans!$A$2:$A$51=$E257))=0),AND($F257&lt;&gt;"",SUMPRODUCT(--(Vans!$A$2:$A$51=$F257))=0)),"Check ID",IF(OR(NOT(AND(ISNUMBER(A257),N(A257)&gt;=18264,N(A257)&lt;=73050)),AND($B257&lt;&gt;"Used",$B257&lt;&gt;"Restock",$B257&lt;&gt;"Transfer"),NOT(AND(ISNUMBER(D257),N(D257)&gt;=1,N(D257)&lt;=10000,INT(N(D257))=N(D257))),AND($B257="Used",OR($E257="",$F257&lt;&gt;"")),AND($B257="Restock",OR($F257="",$E257&lt;&gt;"")),AND($B257="Transfer",OR($E257="",$F257="",$E257=$F257))),"Check inputs",IF(OR(AND($E257&lt;&gt;"",SUMPRODUCT(('Van Stock'!$A$2:$A$501=$E257)*('Van Stock'!$B$2:$B$501=$C257))&lt;&gt;1),AND($F257&lt;&gt;"",SUMPRODUCT(('Van Stock'!$A$2:$A$501=$F257)*('Van Stock'!$B$2:$B$501=$C257))&lt;&gt;1)),"No stock line","OK"))))</f>
        <v/>
      </c>
    </row>
    <row r="258" spans="1:8" x14ac:dyDescent="0.25">
      <c r="A258" s="20"/>
      <c r="B258" s="12"/>
      <c r="C258" s="12"/>
      <c r="D258" s="19"/>
      <c r="E258" s="12"/>
      <c r="F258" s="12"/>
      <c r="G258" s="12"/>
      <c r="H258" s="16" t="str">
        <f>IF(COUNTA($A258:$G258)=0,"",IF(OR($C258="",SUMPRODUCT(--(Parts!$A$2:$A$201=$C258))=0,AND($E258&lt;&gt;"",SUMPRODUCT(--(Vans!$A$2:$A$51=$E258))=0),AND($F258&lt;&gt;"",SUMPRODUCT(--(Vans!$A$2:$A$51=$F258))=0)),"Check ID",IF(OR(NOT(AND(ISNUMBER(A258),N(A258)&gt;=18264,N(A258)&lt;=73050)),AND($B258&lt;&gt;"Used",$B258&lt;&gt;"Restock",$B258&lt;&gt;"Transfer"),NOT(AND(ISNUMBER(D258),N(D258)&gt;=1,N(D258)&lt;=10000,INT(N(D258))=N(D258))),AND($B258="Used",OR($E258="",$F258&lt;&gt;"")),AND($B258="Restock",OR($F258="",$E258&lt;&gt;"")),AND($B258="Transfer",OR($E258="",$F258="",$E258=$F258))),"Check inputs",IF(OR(AND($E258&lt;&gt;"",SUMPRODUCT(('Van Stock'!$A$2:$A$501=$E258)*('Van Stock'!$B$2:$B$501=$C258))&lt;&gt;1),AND($F258&lt;&gt;"",SUMPRODUCT(('Van Stock'!$A$2:$A$501=$F258)*('Van Stock'!$B$2:$B$501=$C258))&lt;&gt;1)),"No stock line","OK"))))</f>
        <v/>
      </c>
    </row>
    <row r="259" spans="1:8" x14ac:dyDescent="0.25">
      <c r="A259" s="20"/>
      <c r="B259" s="12"/>
      <c r="C259" s="12"/>
      <c r="D259" s="19"/>
      <c r="E259" s="12"/>
      <c r="F259" s="12"/>
      <c r="G259" s="12"/>
      <c r="H259" s="16" t="str">
        <f>IF(COUNTA($A259:$G259)=0,"",IF(OR($C259="",SUMPRODUCT(--(Parts!$A$2:$A$201=$C259))=0,AND($E259&lt;&gt;"",SUMPRODUCT(--(Vans!$A$2:$A$51=$E259))=0),AND($F259&lt;&gt;"",SUMPRODUCT(--(Vans!$A$2:$A$51=$F259))=0)),"Check ID",IF(OR(NOT(AND(ISNUMBER(A259),N(A259)&gt;=18264,N(A259)&lt;=73050)),AND($B259&lt;&gt;"Used",$B259&lt;&gt;"Restock",$B259&lt;&gt;"Transfer"),NOT(AND(ISNUMBER(D259),N(D259)&gt;=1,N(D259)&lt;=10000,INT(N(D259))=N(D259))),AND($B259="Used",OR($E259="",$F259&lt;&gt;"")),AND($B259="Restock",OR($F259="",$E259&lt;&gt;"")),AND($B259="Transfer",OR($E259="",$F259="",$E259=$F259))),"Check inputs",IF(OR(AND($E259&lt;&gt;"",SUMPRODUCT(('Van Stock'!$A$2:$A$501=$E259)*('Van Stock'!$B$2:$B$501=$C259))&lt;&gt;1),AND($F259&lt;&gt;"",SUMPRODUCT(('Van Stock'!$A$2:$A$501=$F259)*('Van Stock'!$B$2:$B$501=$C259))&lt;&gt;1)),"No stock line","OK"))))</f>
        <v/>
      </c>
    </row>
    <row r="260" spans="1:8" x14ac:dyDescent="0.25">
      <c r="A260" s="20"/>
      <c r="B260" s="12"/>
      <c r="C260" s="12"/>
      <c r="D260" s="19"/>
      <c r="E260" s="12"/>
      <c r="F260" s="12"/>
      <c r="G260" s="12"/>
      <c r="H260" s="16" t="str">
        <f>IF(COUNTA($A260:$G260)=0,"",IF(OR($C260="",SUMPRODUCT(--(Parts!$A$2:$A$201=$C260))=0,AND($E260&lt;&gt;"",SUMPRODUCT(--(Vans!$A$2:$A$51=$E260))=0),AND($F260&lt;&gt;"",SUMPRODUCT(--(Vans!$A$2:$A$51=$F260))=0)),"Check ID",IF(OR(NOT(AND(ISNUMBER(A260),N(A260)&gt;=18264,N(A260)&lt;=73050)),AND($B260&lt;&gt;"Used",$B260&lt;&gt;"Restock",$B260&lt;&gt;"Transfer"),NOT(AND(ISNUMBER(D260),N(D260)&gt;=1,N(D260)&lt;=10000,INT(N(D260))=N(D260))),AND($B260="Used",OR($E260="",$F260&lt;&gt;"")),AND($B260="Restock",OR($F260="",$E260&lt;&gt;"")),AND($B260="Transfer",OR($E260="",$F260="",$E260=$F260))),"Check inputs",IF(OR(AND($E260&lt;&gt;"",SUMPRODUCT(('Van Stock'!$A$2:$A$501=$E260)*('Van Stock'!$B$2:$B$501=$C260))&lt;&gt;1),AND($F260&lt;&gt;"",SUMPRODUCT(('Van Stock'!$A$2:$A$501=$F260)*('Van Stock'!$B$2:$B$501=$C260))&lt;&gt;1)),"No stock line","OK"))))</f>
        <v/>
      </c>
    </row>
    <row r="261" spans="1:8" x14ac:dyDescent="0.25">
      <c r="A261" s="20"/>
      <c r="B261" s="12"/>
      <c r="C261" s="12"/>
      <c r="D261" s="19"/>
      <c r="E261" s="12"/>
      <c r="F261" s="12"/>
      <c r="G261" s="12"/>
      <c r="H261" s="16" t="str">
        <f>IF(COUNTA($A261:$G261)=0,"",IF(OR($C261="",SUMPRODUCT(--(Parts!$A$2:$A$201=$C261))=0,AND($E261&lt;&gt;"",SUMPRODUCT(--(Vans!$A$2:$A$51=$E261))=0),AND($F261&lt;&gt;"",SUMPRODUCT(--(Vans!$A$2:$A$51=$F261))=0)),"Check ID",IF(OR(NOT(AND(ISNUMBER(A261),N(A261)&gt;=18264,N(A261)&lt;=73050)),AND($B261&lt;&gt;"Used",$B261&lt;&gt;"Restock",$B261&lt;&gt;"Transfer"),NOT(AND(ISNUMBER(D261),N(D261)&gt;=1,N(D261)&lt;=10000,INT(N(D261))=N(D261))),AND($B261="Used",OR($E261="",$F261&lt;&gt;"")),AND($B261="Restock",OR($F261="",$E261&lt;&gt;"")),AND($B261="Transfer",OR($E261="",$F261="",$E261=$F261))),"Check inputs",IF(OR(AND($E261&lt;&gt;"",SUMPRODUCT(('Van Stock'!$A$2:$A$501=$E261)*('Van Stock'!$B$2:$B$501=$C261))&lt;&gt;1),AND($F261&lt;&gt;"",SUMPRODUCT(('Van Stock'!$A$2:$A$501=$F261)*('Van Stock'!$B$2:$B$501=$C261))&lt;&gt;1)),"No stock line","OK"))))</f>
        <v/>
      </c>
    </row>
    <row r="262" spans="1:8" x14ac:dyDescent="0.25">
      <c r="A262" s="20"/>
      <c r="B262" s="12"/>
      <c r="C262" s="12"/>
      <c r="D262" s="19"/>
      <c r="E262" s="12"/>
      <c r="F262" s="12"/>
      <c r="G262" s="12"/>
      <c r="H262" s="16" t="str">
        <f>IF(COUNTA($A262:$G262)=0,"",IF(OR($C262="",SUMPRODUCT(--(Parts!$A$2:$A$201=$C262))=0,AND($E262&lt;&gt;"",SUMPRODUCT(--(Vans!$A$2:$A$51=$E262))=0),AND($F262&lt;&gt;"",SUMPRODUCT(--(Vans!$A$2:$A$51=$F262))=0)),"Check ID",IF(OR(NOT(AND(ISNUMBER(A262),N(A262)&gt;=18264,N(A262)&lt;=73050)),AND($B262&lt;&gt;"Used",$B262&lt;&gt;"Restock",$B262&lt;&gt;"Transfer"),NOT(AND(ISNUMBER(D262),N(D262)&gt;=1,N(D262)&lt;=10000,INT(N(D262))=N(D262))),AND($B262="Used",OR($E262="",$F262&lt;&gt;"")),AND($B262="Restock",OR($F262="",$E262&lt;&gt;"")),AND($B262="Transfer",OR($E262="",$F262="",$E262=$F262))),"Check inputs",IF(OR(AND($E262&lt;&gt;"",SUMPRODUCT(('Van Stock'!$A$2:$A$501=$E262)*('Van Stock'!$B$2:$B$501=$C262))&lt;&gt;1),AND($F262&lt;&gt;"",SUMPRODUCT(('Van Stock'!$A$2:$A$501=$F262)*('Van Stock'!$B$2:$B$501=$C262))&lt;&gt;1)),"No stock line","OK"))))</f>
        <v/>
      </c>
    </row>
    <row r="263" spans="1:8" x14ac:dyDescent="0.25">
      <c r="A263" s="20"/>
      <c r="B263" s="12"/>
      <c r="C263" s="12"/>
      <c r="D263" s="19"/>
      <c r="E263" s="12"/>
      <c r="F263" s="12"/>
      <c r="G263" s="12"/>
      <c r="H263" s="16" t="str">
        <f>IF(COUNTA($A263:$G263)=0,"",IF(OR($C263="",SUMPRODUCT(--(Parts!$A$2:$A$201=$C263))=0,AND($E263&lt;&gt;"",SUMPRODUCT(--(Vans!$A$2:$A$51=$E263))=0),AND($F263&lt;&gt;"",SUMPRODUCT(--(Vans!$A$2:$A$51=$F263))=0)),"Check ID",IF(OR(NOT(AND(ISNUMBER(A263),N(A263)&gt;=18264,N(A263)&lt;=73050)),AND($B263&lt;&gt;"Used",$B263&lt;&gt;"Restock",$B263&lt;&gt;"Transfer"),NOT(AND(ISNUMBER(D263),N(D263)&gt;=1,N(D263)&lt;=10000,INT(N(D263))=N(D263))),AND($B263="Used",OR($E263="",$F263&lt;&gt;"")),AND($B263="Restock",OR($F263="",$E263&lt;&gt;"")),AND($B263="Transfer",OR($E263="",$F263="",$E263=$F263))),"Check inputs",IF(OR(AND($E263&lt;&gt;"",SUMPRODUCT(('Van Stock'!$A$2:$A$501=$E263)*('Van Stock'!$B$2:$B$501=$C263))&lt;&gt;1),AND($F263&lt;&gt;"",SUMPRODUCT(('Van Stock'!$A$2:$A$501=$F263)*('Van Stock'!$B$2:$B$501=$C263))&lt;&gt;1)),"No stock line","OK"))))</f>
        <v/>
      </c>
    </row>
    <row r="264" spans="1:8" x14ac:dyDescent="0.25">
      <c r="A264" s="20"/>
      <c r="B264" s="12"/>
      <c r="C264" s="12"/>
      <c r="D264" s="19"/>
      <c r="E264" s="12"/>
      <c r="F264" s="12"/>
      <c r="G264" s="12"/>
      <c r="H264" s="16" t="str">
        <f>IF(COUNTA($A264:$G264)=0,"",IF(OR($C264="",SUMPRODUCT(--(Parts!$A$2:$A$201=$C264))=0,AND($E264&lt;&gt;"",SUMPRODUCT(--(Vans!$A$2:$A$51=$E264))=0),AND($F264&lt;&gt;"",SUMPRODUCT(--(Vans!$A$2:$A$51=$F264))=0)),"Check ID",IF(OR(NOT(AND(ISNUMBER(A264),N(A264)&gt;=18264,N(A264)&lt;=73050)),AND($B264&lt;&gt;"Used",$B264&lt;&gt;"Restock",$B264&lt;&gt;"Transfer"),NOT(AND(ISNUMBER(D264),N(D264)&gt;=1,N(D264)&lt;=10000,INT(N(D264))=N(D264))),AND($B264="Used",OR($E264="",$F264&lt;&gt;"")),AND($B264="Restock",OR($F264="",$E264&lt;&gt;"")),AND($B264="Transfer",OR($E264="",$F264="",$E264=$F264))),"Check inputs",IF(OR(AND($E264&lt;&gt;"",SUMPRODUCT(('Van Stock'!$A$2:$A$501=$E264)*('Van Stock'!$B$2:$B$501=$C264))&lt;&gt;1),AND($F264&lt;&gt;"",SUMPRODUCT(('Van Stock'!$A$2:$A$501=$F264)*('Van Stock'!$B$2:$B$501=$C264))&lt;&gt;1)),"No stock line","OK"))))</f>
        <v/>
      </c>
    </row>
    <row r="265" spans="1:8" x14ac:dyDescent="0.25">
      <c r="A265" s="20"/>
      <c r="B265" s="12"/>
      <c r="C265" s="12"/>
      <c r="D265" s="19"/>
      <c r="E265" s="12"/>
      <c r="F265" s="12"/>
      <c r="G265" s="12"/>
      <c r="H265" s="16" t="str">
        <f>IF(COUNTA($A265:$G265)=0,"",IF(OR($C265="",SUMPRODUCT(--(Parts!$A$2:$A$201=$C265))=0,AND($E265&lt;&gt;"",SUMPRODUCT(--(Vans!$A$2:$A$51=$E265))=0),AND($F265&lt;&gt;"",SUMPRODUCT(--(Vans!$A$2:$A$51=$F265))=0)),"Check ID",IF(OR(NOT(AND(ISNUMBER(A265),N(A265)&gt;=18264,N(A265)&lt;=73050)),AND($B265&lt;&gt;"Used",$B265&lt;&gt;"Restock",$B265&lt;&gt;"Transfer"),NOT(AND(ISNUMBER(D265),N(D265)&gt;=1,N(D265)&lt;=10000,INT(N(D265))=N(D265))),AND($B265="Used",OR($E265="",$F265&lt;&gt;"")),AND($B265="Restock",OR($F265="",$E265&lt;&gt;"")),AND($B265="Transfer",OR($E265="",$F265="",$E265=$F265))),"Check inputs",IF(OR(AND($E265&lt;&gt;"",SUMPRODUCT(('Van Stock'!$A$2:$A$501=$E265)*('Van Stock'!$B$2:$B$501=$C265))&lt;&gt;1),AND($F265&lt;&gt;"",SUMPRODUCT(('Van Stock'!$A$2:$A$501=$F265)*('Van Stock'!$B$2:$B$501=$C265))&lt;&gt;1)),"No stock line","OK"))))</f>
        <v/>
      </c>
    </row>
    <row r="266" spans="1:8" x14ac:dyDescent="0.25">
      <c r="A266" s="20"/>
      <c r="B266" s="12"/>
      <c r="C266" s="12"/>
      <c r="D266" s="19"/>
      <c r="E266" s="12"/>
      <c r="F266" s="12"/>
      <c r="G266" s="12"/>
      <c r="H266" s="16" t="str">
        <f>IF(COUNTA($A266:$G266)=0,"",IF(OR($C266="",SUMPRODUCT(--(Parts!$A$2:$A$201=$C266))=0,AND($E266&lt;&gt;"",SUMPRODUCT(--(Vans!$A$2:$A$51=$E266))=0),AND($F266&lt;&gt;"",SUMPRODUCT(--(Vans!$A$2:$A$51=$F266))=0)),"Check ID",IF(OR(NOT(AND(ISNUMBER(A266),N(A266)&gt;=18264,N(A266)&lt;=73050)),AND($B266&lt;&gt;"Used",$B266&lt;&gt;"Restock",$B266&lt;&gt;"Transfer"),NOT(AND(ISNUMBER(D266),N(D266)&gt;=1,N(D266)&lt;=10000,INT(N(D266))=N(D266))),AND($B266="Used",OR($E266="",$F266&lt;&gt;"")),AND($B266="Restock",OR($F266="",$E266&lt;&gt;"")),AND($B266="Transfer",OR($E266="",$F266="",$E266=$F266))),"Check inputs",IF(OR(AND($E266&lt;&gt;"",SUMPRODUCT(('Van Stock'!$A$2:$A$501=$E266)*('Van Stock'!$B$2:$B$501=$C266))&lt;&gt;1),AND($F266&lt;&gt;"",SUMPRODUCT(('Van Stock'!$A$2:$A$501=$F266)*('Van Stock'!$B$2:$B$501=$C266))&lt;&gt;1)),"No stock line","OK"))))</f>
        <v/>
      </c>
    </row>
    <row r="267" spans="1:8" x14ac:dyDescent="0.25">
      <c r="A267" s="20"/>
      <c r="B267" s="12"/>
      <c r="C267" s="12"/>
      <c r="D267" s="19"/>
      <c r="E267" s="12"/>
      <c r="F267" s="12"/>
      <c r="G267" s="12"/>
      <c r="H267" s="16" t="str">
        <f>IF(COUNTA($A267:$G267)=0,"",IF(OR($C267="",SUMPRODUCT(--(Parts!$A$2:$A$201=$C267))=0,AND($E267&lt;&gt;"",SUMPRODUCT(--(Vans!$A$2:$A$51=$E267))=0),AND($F267&lt;&gt;"",SUMPRODUCT(--(Vans!$A$2:$A$51=$F267))=0)),"Check ID",IF(OR(NOT(AND(ISNUMBER(A267),N(A267)&gt;=18264,N(A267)&lt;=73050)),AND($B267&lt;&gt;"Used",$B267&lt;&gt;"Restock",$B267&lt;&gt;"Transfer"),NOT(AND(ISNUMBER(D267),N(D267)&gt;=1,N(D267)&lt;=10000,INT(N(D267))=N(D267))),AND($B267="Used",OR($E267="",$F267&lt;&gt;"")),AND($B267="Restock",OR($F267="",$E267&lt;&gt;"")),AND($B267="Transfer",OR($E267="",$F267="",$E267=$F267))),"Check inputs",IF(OR(AND($E267&lt;&gt;"",SUMPRODUCT(('Van Stock'!$A$2:$A$501=$E267)*('Van Stock'!$B$2:$B$501=$C267))&lt;&gt;1),AND($F267&lt;&gt;"",SUMPRODUCT(('Van Stock'!$A$2:$A$501=$F267)*('Van Stock'!$B$2:$B$501=$C267))&lt;&gt;1)),"No stock line","OK"))))</f>
        <v/>
      </c>
    </row>
    <row r="268" spans="1:8" x14ac:dyDescent="0.25">
      <c r="A268" s="20"/>
      <c r="B268" s="12"/>
      <c r="C268" s="12"/>
      <c r="D268" s="19"/>
      <c r="E268" s="12"/>
      <c r="F268" s="12"/>
      <c r="G268" s="12"/>
      <c r="H268" s="16" t="str">
        <f>IF(COUNTA($A268:$G268)=0,"",IF(OR($C268="",SUMPRODUCT(--(Parts!$A$2:$A$201=$C268))=0,AND($E268&lt;&gt;"",SUMPRODUCT(--(Vans!$A$2:$A$51=$E268))=0),AND($F268&lt;&gt;"",SUMPRODUCT(--(Vans!$A$2:$A$51=$F268))=0)),"Check ID",IF(OR(NOT(AND(ISNUMBER(A268),N(A268)&gt;=18264,N(A268)&lt;=73050)),AND($B268&lt;&gt;"Used",$B268&lt;&gt;"Restock",$B268&lt;&gt;"Transfer"),NOT(AND(ISNUMBER(D268),N(D268)&gt;=1,N(D268)&lt;=10000,INT(N(D268))=N(D268))),AND($B268="Used",OR($E268="",$F268&lt;&gt;"")),AND($B268="Restock",OR($F268="",$E268&lt;&gt;"")),AND($B268="Transfer",OR($E268="",$F268="",$E268=$F268))),"Check inputs",IF(OR(AND($E268&lt;&gt;"",SUMPRODUCT(('Van Stock'!$A$2:$A$501=$E268)*('Van Stock'!$B$2:$B$501=$C268))&lt;&gt;1),AND($F268&lt;&gt;"",SUMPRODUCT(('Van Stock'!$A$2:$A$501=$F268)*('Van Stock'!$B$2:$B$501=$C268))&lt;&gt;1)),"No stock line","OK"))))</f>
        <v/>
      </c>
    </row>
    <row r="269" spans="1:8" x14ac:dyDescent="0.25">
      <c r="A269" s="20"/>
      <c r="B269" s="12"/>
      <c r="C269" s="12"/>
      <c r="D269" s="19"/>
      <c r="E269" s="12"/>
      <c r="F269" s="12"/>
      <c r="G269" s="12"/>
      <c r="H269" s="16" t="str">
        <f>IF(COUNTA($A269:$G269)=0,"",IF(OR($C269="",SUMPRODUCT(--(Parts!$A$2:$A$201=$C269))=0,AND($E269&lt;&gt;"",SUMPRODUCT(--(Vans!$A$2:$A$51=$E269))=0),AND($F269&lt;&gt;"",SUMPRODUCT(--(Vans!$A$2:$A$51=$F269))=0)),"Check ID",IF(OR(NOT(AND(ISNUMBER(A269),N(A269)&gt;=18264,N(A269)&lt;=73050)),AND($B269&lt;&gt;"Used",$B269&lt;&gt;"Restock",$B269&lt;&gt;"Transfer"),NOT(AND(ISNUMBER(D269),N(D269)&gt;=1,N(D269)&lt;=10000,INT(N(D269))=N(D269))),AND($B269="Used",OR($E269="",$F269&lt;&gt;"")),AND($B269="Restock",OR($F269="",$E269&lt;&gt;"")),AND($B269="Transfer",OR($E269="",$F269="",$E269=$F269))),"Check inputs",IF(OR(AND($E269&lt;&gt;"",SUMPRODUCT(('Van Stock'!$A$2:$A$501=$E269)*('Van Stock'!$B$2:$B$501=$C269))&lt;&gt;1),AND($F269&lt;&gt;"",SUMPRODUCT(('Van Stock'!$A$2:$A$501=$F269)*('Van Stock'!$B$2:$B$501=$C269))&lt;&gt;1)),"No stock line","OK"))))</f>
        <v/>
      </c>
    </row>
    <row r="270" spans="1:8" x14ac:dyDescent="0.25">
      <c r="A270" s="20"/>
      <c r="B270" s="12"/>
      <c r="C270" s="12"/>
      <c r="D270" s="19"/>
      <c r="E270" s="12"/>
      <c r="F270" s="12"/>
      <c r="G270" s="12"/>
      <c r="H270" s="16" t="str">
        <f>IF(COUNTA($A270:$G270)=0,"",IF(OR($C270="",SUMPRODUCT(--(Parts!$A$2:$A$201=$C270))=0,AND($E270&lt;&gt;"",SUMPRODUCT(--(Vans!$A$2:$A$51=$E270))=0),AND($F270&lt;&gt;"",SUMPRODUCT(--(Vans!$A$2:$A$51=$F270))=0)),"Check ID",IF(OR(NOT(AND(ISNUMBER(A270),N(A270)&gt;=18264,N(A270)&lt;=73050)),AND($B270&lt;&gt;"Used",$B270&lt;&gt;"Restock",$B270&lt;&gt;"Transfer"),NOT(AND(ISNUMBER(D270),N(D270)&gt;=1,N(D270)&lt;=10000,INT(N(D270))=N(D270))),AND($B270="Used",OR($E270="",$F270&lt;&gt;"")),AND($B270="Restock",OR($F270="",$E270&lt;&gt;"")),AND($B270="Transfer",OR($E270="",$F270="",$E270=$F270))),"Check inputs",IF(OR(AND($E270&lt;&gt;"",SUMPRODUCT(('Van Stock'!$A$2:$A$501=$E270)*('Van Stock'!$B$2:$B$501=$C270))&lt;&gt;1),AND($F270&lt;&gt;"",SUMPRODUCT(('Van Stock'!$A$2:$A$501=$F270)*('Van Stock'!$B$2:$B$501=$C270))&lt;&gt;1)),"No stock line","OK"))))</f>
        <v/>
      </c>
    </row>
    <row r="271" spans="1:8" x14ac:dyDescent="0.25">
      <c r="A271" s="20"/>
      <c r="B271" s="12"/>
      <c r="C271" s="12"/>
      <c r="D271" s="19"/>
      <c r="E271" s="12"/>
      <c r="F271" s="12"/>
      <c r="G271" s="12"/>
      <c r="H271" s="16" t="str">
        <f>IF(COUNTA($A271:$G271)=0,"",IF(OR($C271="",SUMPRODUCT(--(Parts!$A$2:$A$201=$C271))=0,AND($E271&lt;&gt;"",SUMPRODUCT(--(Vans!$A$2:$A$51=$E271))=0),AND($F271&lt;&gt;"",SUMPRODUCT(--(Vans!$A$2:$A$51=$F271))=0)),"Check ID",IF(OR(NOT(AND(ISNUMBER(A271),N(A271)&gt;=18264,N(A271)&lt;=73050)),AND($B271&lt;&gt;"Used",$B271&lt;&gt;"Restock",$B271&lt;&gt;"Transfer"),NOT(AND(ISNUMBER(D271),N(D271)&gt;=1,N(D271)&lt;=10000,INT(N(D271))=N(D271))),AND($B271="Used",OR($E271="",$F271&lt;&gt;"")),AND($B271="Restock",OR($F271="",$E271&lt;&gt;"")),AND($B271="Transfer",OR($E271="",$F271="",$E271=$F271))),"Check inputs",IF(OR(AND($E271&lt;&gt;"",SUMPRODUCT(('Van Stock'!$A$2:$A$501=$E271)*('Van Stock'!$B$2:$B$501=$C271))&lt;&gt;1),AND($F271&lt;&gt;"",SUMPRODUCT(('Van Stock'!$A$2:$A$501=$F271)*('Van Stock'!$B$2:$B$501=$C271))&lt;&gt;1)),"No stock line","OK"))))</f>
        <v/>
      </c>
    </row>
    <row r="272" spans="1:8" x14ac:dyDescent="0.25">
      <c r="A272" s="20"/>
      <c r="B272" s="12"/>
      <c r="C272" s="12"/>
      <c r="D272" s="19"/>
      <c r="E272" s="12"/>
      <c r="F272" s="12"/>
      <c r="G272" s="12"/>
      <c r="H272" s="16" t="str">
        <f>IF(COUNTA($A272:$G272)=0,"",IF(OR($C272="",SUMPRODUCT(--(Parts!$A$2:$A$201=$C272))=0,AND($E272&lt;&gt;"",SUMPRODUCT(--(Vans!$A$2:$A$51=$E272))=0),AND($F272&lt;&gt;"",SUMPRODUCT(--(Vans!$A$2:$A$51=$F272))=0)),"Check ID",IF(OR(NOT(AND(ISNUMBER(A272),N(A272)&gt;=18264,N(A272)&lt;=73050)),AND($B272&lt;&gt;"Used",$B272&lt;&gt;"Restock",$B272&lt;&gt;"Transfer"),NOT(AND(ISNUMBER(D272),N(D272)&gt;=1,N(D272)&lt;=10000,INT(N(D272))=N(D272))),AND($B272="Used",OR($E272="",$F272&lt;&gt;"")),AND($B272="Restock",OR($F272="",$E272&lt;&gt;"")),AND($B272="Transfer",OR($E272="",$F272="",$E272=$F272))),"Check inputs",IF(OR(AND($E272&lt;&gt;"",SUMPRODUCT(('Van Stock'!$A$2:$A$501=$E272)*('Van Stock'!$B$2:$B$501=$C272))&lt;&gt;1),AND($F272&lt;&gt;"",SUMPRODUCT(('Van Stock'!$A$2:$A$501=$F272)*('Van Stock'!$B$2:$B$501=$C272))&lt;&gt;1)),"No stock line","OK"))))</f>
        <v/>
      </c>
    </row>
    <row r="273" spans="1:8" x14ac:dyDescent="0.25">
      <c r="A273" s="20"/>
      <c r="B273" s="12"/>
      <c r="C273" s="12"/>
      <c r="D273" s="19"/>
      <c r="E273" s="12"/>
      <c r="F273" s="12"/>
      <c r="G273" s="12"/>
      <c r="H273" s="16" t="str">
        <f>IF(COUNTA($A273:$G273)=0,"",IF(OR($C273="",SUMPRODUCT(--(Parts!$A$2:$A$201=$C273))=0,AND($E273&lt;&gt;"",SUMPRODUCT(--(Vans!$A$2:$A$51=$E273))=0),AND($F273&lt;&gt;"",SUMPRODUCT(--(Vans!$A$2:$A$51=$F273))=0)),"Check ID",IF(OR(NOT(AND(ISNUMBER(A273),N(A273)&gt;=18264,N(A273)&lt;=73050)),AND($B273&lt;&gt;"Used",$B273&lt;&gt;"Restock",$B273&lt;&gt;"Transfer"),NOT(AND(ISNUMBER(D273),N(D273)&gt;=1,N(D273)&lt;=10000,INT(N(D273))=N(D273))),AND($B273="Used",OR($E273="",$F273&lt;&gt;"")),AND($B273="Restock",OR($F273="",$E273&lt;&gt;"")),AND($B273="Transfer",OR($E273="",$F273="",$E273=$F273))),"Check inputs",IF(OR(AND($E273&lt;&gt;"",SUMPRODUCT(('Van Stock'!$A$2:$A$501=$E273)*('Van Stock'!$B$2:$B$501=$C273))&lt;&gt;1),AND($F273&lt;&gt;"",SUMPRODUCT(('Van Stock'!$A$2:$A$501=$F273)*('Van Stock'!$B$2:$B$501=$C273))&lt;&gt;1)),"No stock line","OK"))))</f>
        <v/>
      </c>
    </row>
    <row r="274" spans="1:8" x14ac:dyDescent="0.25">
      <c r="A274" s="20"/>
      <c r="B274" s="12"/>
      <c r="C274" s="12"/>
      <c r="D274" s="19"/>
      <c r="E274" s="12"/>
      <c r="F274" s="12"/>
      <c r="G274" s="12"/>
      <c r="H274" s="16" t="str">
        <f>IF(COUNTA($A274:$G274)=0,"",IF(OR($C274="",SUMPRODUCT(--(Parts!$A$2:$A$201=$C274))=0,AND($E274&lt;&gt;"",SUMPRODUCT(--(Vans!$A$2:$A$51=$E274))=0),AND($F274&lt;&gt;"",SUMPRODUCT(--(Vans!$A$2:$A$51=$F274))=0)),"Check ID",IF(OR(NOT(AND(ISNUMBER(A274),N(A274)&gt;=18264,N(A274)&lt;=73050)),AND($B274&lt;&gt;"Used",$B274&lt;&gt;"Restock",$B274&lt;&gt;"Transfer"),NOT(AND(ISNUMBER(D274),N(D274)&gt;=1,N(D274)&lt;=10000,INT(N(D274))=N(D274))),AND($B274="Used",OR($E274="",$F274&lt;&gt;"")),AND($B274="Restock",OR($F274="",$E274&lt;&gt;"")),AND($B274="Transfer",OR($E274="",$F274="",$E274=$F274))),"Check inputs",IF(OR(AND($E274&lt;&gt;"",SUMPRODUCT(('Van Stock'!$A$2:$A$501=$E274)*('Van Stock'!$B$2:$B$501=$C274))&lt;&gt;1),AND($F274&lt;&gt;"",SUMPRODUCT(('Van Stock'!$A$2:$A$501=$F274)*('Van Stock'!$B$2:$B$501=$C274))&lt;&gt;1)),"No stock line","OK"))))</f>
        <v/>
      </c>
    </row>
    <row r="275" spans="1:8" x14ac:dyDescent="0.25">
      <c r="A275" s="20"/>
      <c r="B275" s="12"/>
      <c r="C275" s="12"/>
      <c r="D275" s="19"/>
      <c r="E275" s="12"/>
      <c r="F275" s="12"/>
      <c r="G275" s="12"/>
      <c r="H275" s="16" t="str">
        <f>IF(COUNTA($A275:$G275)=0,"",IF(OR($C275="",SUMPRODUCT(--(Parts!$A$2:$A$201=$C275))=0,AND($E275&lt;&gt;"",SUMPRODUCT(--(Vans!$A$2:$A$51=$E275))=0),AND($F275&lt;&gt;"",SUMPRODUCT(--(Vans!$A$2:$A$51=$F275))=0)),"Check ID",IF(OR(NOT(AND(ISNUMBER(A275),N(A275)&gt;=18264,N(A275)&lt;=73050)),AND($B275&lt;&gt;"Used",$B275&lt;&gt;"Restock",$B275&lt;&gt;"Transfer"),NOT(AND(ISNUMBER(D275),N(D275)&gt;=1,N(D275)&lt;=10000,INT(N(D275))=N(D275))),AND($B275="Used",OR($E275="",$F275&lt;&gt;"")),AND($B275="Restock",OR($F275="",$E275&lt;&gt;"")),AND($B275="Transfer",OR($E275="",$F275="",$E275=$F275))),"Check inputs",IF(OR(AND($E275&lt;&gt;"",SUMPRODUCT(('Van Stock'!$A$2:$A$501=$E275)*('Van Stock'!$B$2:$B$501=$C275))&lt;&gt;1),AND($F275&lt;&gt;"",SUMPRODUCT(('Van Stock'!$A$2:$A$501=$F275)*('Van Stock'!$B$2:$B$501=$C275))&lt;&gt;1)),"No stock line","OK"))))</f>
        <v/>
      </c>
    </row>
    <row r="276" spans="1:8" x14ac:dyDescent="0.25">
      <c r="A276" s="20"/>
      <c r="B276" s="12"/>
      <c r="C276" s="12"/>
      <c r="D276" s="19"/>
      <c r="E276" s="12"/>
      <c r="F276" s="12"/>
      <c r="G276" s="12"/>
      <c r="H276" s="16" t="str">
        <f>IF(COUNTA($A276:$G276)=0,"",IF(OR($C276="",SUMPRODUCT(--(Parts!$A$2:$A$201=$C276))=0,AND($E276&lt;&gt;"",SUMPRODUCT(--(Vans!$A$2:$A$51=$E276))=0),AND($F276&lt;&gt;"",SUMPRODUCT(--(Vans!$A$2:$A$51=$F276))=0)),"Check ID",IF(OR(NOT(AND(ISNUMBER(A276),N(A276)&gt;=18264,N(A276)&lt;=73050)),AND($B276&lt;&gt;"Used",$B276&lt;&gt;"Restock",$B276&lt;&gt;"Transfer"),NOT(AND(ISNUMBER(D276),N(D276)&gt;=1,N(D276)&lt;=10000,INT(N(D276))=N(D276))),AND($B276="Used",OR($E276="",$F276&lt;&gt;"")),AND($B276="Restock",OR($F276="",$E276&lt;&gt;"")),AND($B276="Transfer",OR($E276="",$F276="",$E276=$F276))),"Check inputs",IF(OR(AND($E276&lt;&gt;"",SUMPRODUCT(('Van Stock'!$A$2:$A$501=$E276)*('Van Stock'!$B$2:$B$501=$C276))&lt;&gt;1),AND($F276&lt;&gt;"",SUMPRODUCT(('Van Stock'!$A$2:$A$501=$F276)*('Van Stock'!$B$2:$B$501=$C276))&lt;&gt;1)),"No stock line","OK"))))</f>
        <v/>
      </c>
    </row>
    <row r="277" spans="1:8" x14ac:dyDescent="0.25">
      <c r="A277" s="20"/>
      <c r="B277" s="12"/>
      <c r="C277" s="12"/>
      <c r="D277" s="19"/>
      <c r="E277" s="12"/>
      <c r="F277" s="12"/>
      <c r="G277" s="12"/>
      <c r="H277" s="16" t="str">
        <f>IF(COUNTA($A277:$G277)=0,"",IF(OR($C277="",SUMPRODUCT(--(Parts!$A$2:$A$201=$C277))=0,AND($E277&lt;&gt;"",SUMPRODUCT(--(Vans!$A$2:$A$51=$E277))=0),AND($F277&lt;&gt;"",SUMPRODUCT(--(Vans!$A$2:$A$51=$F277))=0)),"Check ID",IF(OR(NOT(AND(ISNUMBER(A277),N(A277)&gt;=18264,N(A277)&lt;=73050)),AND($B277&lt;&gt;"Used",$B277&lt;&gt;"Restock",$B277&lt;&gt;"Transfer"),NOT(AND(ISNUMBER(D277),N(D277)&gt;=1,N(D277)&lt;=10000,INT(N(D277))=N(D277))),AND($B277="Used",OR($E277="",$F277&lt;&gt;"")),AND($B277="Restock",OR($F277="",$E277&lt;&gt;"")),AND($B277="Transfer",OR($E277="",$F277="",$E277=$F277))),"Check inputs",IF(OR(AND($E277&lt;&gt;"",SUMPRODUCT(('Van Stock'!$A$2:$A$501=$E277)*('Van Stock'!$B$2:$B$501=$C277))&lt;&gt;1),AND($F277&lt;&gt;"",SUMPRODUCT(('Van Stock'!$A$2:$A$501=$F277)*('Van Stock'!$B$2:$B$501=$C277))&lt;&gt;1)),"No stock line","OK"))))</f>
        <v/>
      </c>
    </row>
    <row r="278" spans="1:8" x14ac:dyDescent="0.25">
      <c r="A278" s="20"/>
      <c r="B278" s="12"/>
      <c r="C278" s="12"/>
      <c r="D278" s="19"/>
      <c r="E278" s="12"/>
      <c r="F278" s="12"/>
      <c r="G278" s="12"/>
      <c r="H278" s="16" t="str">
        <f>IF(COUNTA($A278:$G278)=0,"",IF(OR($C278="",SUMPRODUCT(--(Parts!$A$2:$A$201=$C278))=0,AND($E278&lt;&gt;"",SUMPRODUCT(--(Vans!$A$2:$A$51=$E278))=0),AND($F278&lt;&gt;"",SUMPRODUCT(--(Vans!$A$2:$A$51=$F278))=0)),"Check ID",IF(OR(NOT(AND(ISNUMBER(A278),N(A278)&gt;=18264,N(A278)&lt;=73050)),AND($B278&lt;&gt;"Used",$B278&lt;&gt;"Restock",$B278&lt;&gt;"Transfer"),NOT(AND(ISNUMBER(D278),N(D278)&gt;=1,N(D278)&lt;=10000,INT(N(D278))=N(D278))),AND($B278="Used",OR($E278="",$F278&lt;&gt;"")),AND($B278="Restock",OR($F278="",$E278&lt;&gt;"")),AND($B278="Transfer",OR($E278="",$F278="",$E278=$F278))),"Check inputs",IF(OR(AND($E278&lt;&gt;"",SUMPRODUCT(('Van Stock'!$A$2:$A$501=$E278)*('Van Stock'!$B$2:$B$501=$C278))&lt;&gt;1),AND($F278&lt;&gt;"",SUMPRODUCT(('Van Stock'!$A$2:$A$501=$F278)*('Van Stock'!$B$2:$B$501=$C278))&lt;&gt;1)),"No stock line","OK"))))</f>
        <v/>
      </c>
    </row>
    <row r="279" spans="1:8" x14ac:dyDescent="0.25">
      <c r="A279" s="20"/>
      <c r="B279" s="12"/>
      <c r="C279" s="12"/>
      <c r="D279" s="19"/>
      <c r="E279" s="12"/>
      <c r="F279" s="12"/>
      <c r="G279" s="12"/>
      <c r="H279" s="16" t="str">
        <f>IF(COUNTA($A279:$G279)=0,"",IF(OR($C279="",SUMPRODUCT(--(Parts!$A$2:$A$201=$C279))=0,AND($E279&lt;&gt;"",SUMPRODUCT(--(Vans!$A$2:$A$51=$E279))=0),AND($F279&lt;&gt;"",SUMPRODUCT(--(Vans!$A$2:$A$51=$F279))=0)),"Check ID",IF(OR(NOT(AND(ISNUMBER(A279),N(A279)&gt;=18264,N(A279)&lt;=73050)),AND($B279&lt;&gt;"Used",$B279&lt;&gt;"Restock",$B279&lt;&gt;"Transfer"),NOT(AND(ISNUMBER(D279),N(D279)&gt;=1,N(D279)&lt;=10000,INT(N(D279))=N(D279))),AND($B279="Used",OR($E279="",$F279&lt;&gt;"")),AND($B279="Restock",OR($F279="",$E279&lt;&gt;"")),AND($B279="Transfer",OR($E279="",$F279="",$E279=$F279))),"Check inputs",IF(OR(AND($E279&lt;&gt;"",SUMPRODUCT(('Van Stock'!$A$2:$A$501=$E279)*('Van Stock'!$B$2:$B$501=$C279))&lt;&gt;1),AND($F279&lt;&gt;"",SUMPRODUCT(('Van Stock'!$A$2:$A$501=$F279)*('Van Stock'!$B$2:$B$501=$C279))&lt;&gt;1)),"No stock line","OK"))))</f>
        <v/>
      </c>
    </row>
    <row r="280" spans="1:8" x14ac:dyDescent="0.25">
      <c r="A280" s="20"/>
      <c r="B280" s="12"/>
      <c r="C280" s="12"/>
      <c r="D280" s="19"/>
      <c r="E280" s="12"/>
      <c r="F280" s="12"/>
      <c r="G280" s="12"/>
      <c r="H280" s="16" t="str">
        <f>IF(COUNTA($A280:$G280)=0,"",IF(OR($C280="",SUMPRODUCT(--(Parts!$A$2:$A$201=$C280))=0,AND($E280&lt;&gt;"",SUMPRODUCT(--(Vans!$A$2:$A$51=$E280))=0),AND($F280&lt;&gt;"",SUMPRODUCT(--(Vans!$A$2:$A$51=$F280))=0)),"Check ID",IF(OR(NOT(AND(ISNUMBER(A280),N(A280)&gt;=18264,N(A280)&lt;=73050)),AND($B280&lt;&gt;"Used",$B280&lt;&gt;"Restock",$B280&lt;&gt;"Transfer"),NOT(AND(ISNUMBER(D280),N(D280)&gt;=1,N(D280)&lt;=10000,INT(N(D280))=N(D280))),AND($B280="Used",OR($E280="",$F280&lt;&gt;"")),AND($B280="Restock",OR($F280="",$E280&lt;&gt;"")),AND($B280="Transfer",OR($E280="",$F280="",$E280=$F280))),"Check inputs",IF(OR(AND($E280&lt;&gt;"",SUMPRODUCT(('Van Stock'!$A$2:$A$501=$E280)*('Van Stock'!$B$2:$B$501=$C280))&lt;&gt;1),AND($F280&lt;&gt;"",SUMPRODUCT(('Van Stock'!$A$2:$A$501=$F280)*('Van Stock'!$B$2:$B$501=$C280))&lt;&gt;1)),"No stock line","OK"))))</f>
        <v/>
      </c>
    </row>
    <row r="281" spans="1:8" x14ac:dyDescent="0.25">
      <c r="A281" s="20"/>
      <c r="B281" s="12"/>
      <c r="C281" s="12"/>
      <c r="D281" s="19"/>
      <c r="E281" s="12"/>
      <c r="F281" s="12"/>
      <c r="G281" s="12"/>
      <c r="H281" s="16" t="str">
        <f>IF(COUNTA($A281:$G281)=0,"",IF(OR($C281="",SUMPRODUCT(--(Parts!$A$2:$A$201=$C281))=0,AND($E281&lt;&gt;"",SUMPRODUCT(--(Vans!$A$2:$A$51=$E281))=0),AND($F281&lt;&gt;"",SUMPRODUCT(--(Vans!$A$2:$A$51=$F281))=0)),"Check ID",IF(OR(NOT(AND(ISNUMBER(A281),N(A281)&gt;=18264,N(A281)&lt;=73050)),AND($B281&lt;&gt;"Used",$B281&lt;&gt;"Restock",$B281&lt;&gt;"Transfer"),NOT(AND(ISNUMBER(D281),N(D281)&gt;=1,N(D281)&lt;=10000,INT(N(D281))=N(D281))),AND($B281="Used",OR($E281="",$F281&lt;&gt;"")),AND($B281="Restock",OR($F281="",$E281&lt;&gt;"")),AND($B281="Transfer",OR($E281="",$F281="",$E281=$F281))),"Check inputs",IF(OR(AND($E281&lt;&gt;"",SUMPRODUCT(('Van Stock'!$A$2:$A$501=$E281)*('Van Stock'!$B$2:$B$501=$C281))&lt;&gt;1),AND($F281&lt;&gt;"",SUMPRODUCT(('Van Stock'!$A$2:$A$501=$F281)*('Van Stock'!$B$2:$B$501=$C281))&lt;&gt;1)),"No stock line","OK"))))</f>
        <v/>
      </c>
    </row>
    <row r="282" spans="1:8" x14ac:dyDescent="0.25">
      <c r="A282" s="20"/>
      <c r="B282" s="12"/>
      <c r="C282" s="12"/>
      <c r="D282" s="19"/>
      <c r="E282" s="12"/>
      <c r="F282" s="12"/>
      <c r="G282" s="12"/>
      <c r="H282" s="16" t="str">
        <f>IF(COUNTA($A282:$G282)=0,"",IF(OR($C282="",SUMPRODUCT(--(Parts!$A$2:$A$201=$C282))=0,AND($E282&lt;&gt;"",SUMPRODUCT(--(Vans!$A$2:$A$51=$E282))=0),AND($F282&lt;&gt;"",SUMPRODUCT(--(Vans!$A$2:$A$51=$F282))=0)),"Check ID",IF(OR(NOT(AND(ISNUMBER(A282),N(A282)&gt;=18264,N(A282)&lt;=73050)),AND($B282&lt;&gt;"Used",$B282&lt;&gt;"Restock",$B282&lt;&gt;"Transfer"),NOT(AND(ISNUMBER(D282),N(D282)&gt;=1,N(D282)&lt;=10000,INT(N(D282))=N(D282))),AND($B282="Used",OR($E282="",$F282&lt;&gt;"")),AND($B282="Restock",OR($F282="",$E282&lt;&gt;"")),AND($B282="Transfer",OR($E282="",$F282="",$E282=$F282))),"Check inputs",IF(OR(AND($E282&lt;&gt;"",SUMPRODUCT(('Van Stock'!$A$2:$A$501=$E282)*('Van Stock'!$B$2:$B$501=$C282))&lt;&gt;1),AND($F282&lt;&gt;"",SUMPRODUCT(('Van Stock'!$A$2:$A$501=$F282)*('Van Stock'!$B$2:$B$501=$C282))&lt;&gt;1)),"No stock line","OK"))))</f>
        <v/>
      </c>
    </row>
    <row r="283" spans="1:8" x14ac:dyDescent="0.25">
      <c r="A283" s="20"/>
      <c r="B283" s="12"/>
      <c r="C283" s="12"/>
      <c r="D283" s="19"/>
      <c r="E283" s="12"/>
      <c r="F283" s="12"/>
      <c r="G283" s="12"/>
      <c r="H283" s="16" t="str">
        <f>IF(COUNTA($A283:$G283)=0,"",IF(OR($C283="",SUMPRODUCT(--(Parts!$A$2:$A$201=$C283))=0,AND($E283&lt;&gt;"",SUMPRODUCT(--(Vans!$A$2:$A$51=$E283))=0),AND($F283&lt;&gt;"",SUMPRODUCT(--(Vans!$A$2:$A$51=$F283))=0)),"Check ID",IF(OR(NOT(AND(ISNUMBER(A283),N(A283)&gt;=18264,N(A283)&lt;=73050)),AND($B283&lt;&gt;"Used",$B283&lt;&gt;"Restock",$B283&lt;&gt;"Transfer"),NOT(AND(ISNUMBER(D283),N(D283)&gt;=1,N(D283)&lt;=10000,INT(N(D283))=N(D283))),AND($B283="Used",OR($E283="",$F283&lt;&gt;"")),AND($B283="Restock",OR($F283="",$E283&lt;&gt;"")),AND($B283="Transfer",OR($E283="",$F283="",$E283=$F283))),"Check inputs",IF(OR(AND($E283&lt;&gt;"",SUMPRODUCT(('Van Stock'!$A$2:$A$501=$E283)*('Van Stock'!$B$2:$B$501=$C283))&lt;&gt;1),AND($F283&lt;&gt;"",SUMPRODUCT(('Van Stock'!$A$2:$A$501=$F283)*('Van Stock'!$B$2:$B$501=$C283))&lt;&gt;1)),"No stock line","OK"))))</f>
        <v/>
      </c>
    </row>
    <row r="284" spans="1:8" x14ac:dyDescent="0.25">
      <c r="A284" s="20"/>
      <c r="B284" s="12"/>
      <c r="C284" s="12"/>
      <c r="D284" s="19"/>
      <c r="E284" s="12"/>
      <c r="F284" s="12"/>
      <c r="G284" s="12"/>
      <c r="H284" s="16" t="str">
        <f>IF(COUNTA($A284:$G284)=0,"",IF(OR($C284="",SUMPRODUCT(--(Parts!$A$2:$A$201=$C284))=0,AND($E284&lt;&gt;"",SUMPRODUCT(--(Vans!$A$2:$A$51=$E284))=0),AND($F284&lt;&gt;"",SUMPRODUCT(--(Vans!$A$2:$A$51=$F284))=0)),"Check ID",IF(OR(NOT(AND(ISNUMBER(A284),N(A284)&gt;=18264,N(A284)&lt;=73050)),AND($B284&lt;&gt;"Used",$B284&lt;&gt;"Restock",$B284&lt;&gt;"Transfer"),NOT(AND(ISNUMBER(D284),N(D284)&gt;=1,N(D284)&lt;=10000,INT(N(D284))=N(D284))),AND($B284="Used",OR($E284="",$F284&lt;&gt;"")),AND($B284="Restock",OR($F284="",$E284&lt;&gt;"")),AND($B284="Transfer",OR($E284="",$F284="",$E284=$F284))),"Check inputs",IF(OR(AND($E284&lt;&gt;"",SUMPRODUCT(('Van Stock'!$A$2:$A$501=$E284)*('Van Stock'!$B$2:$B$501=$C284))&lt;&gt;1),AND($F284&lt;&gt;"",SUMPRODUCT(('Van Stock'!$A$2:$A$501=$F284)*('Van Stock'!$B$2:$B$501=$C284))&lt;&gt;1)),"No stock line","OK"))))</f>
        <v/>
      </c>
    </row>
    <row r="285" spans="1:8" x14ac:dyDescent="0.25">
      <c r="A285" s="20"/>
      <c r="B285" s="12"/>
      <c r="C285" s="12"/>
      <c r="D285" s="19"/>
      <c r="E285" s="12"/>
      <c r="F285" s="12"/>
      <c r="G285" s="12"/>
      <c r="H285" s="16" t="str">
        <f>IF(COUNTA($A285:$G285)=0,"",IF(OR($C285="",SUMPRODUCT(--(Parts!$A$2:$A$201=$C285))=0,AND($E285&lt;&gt;"",SUMPRODUCT(--(Vans!$A$2:$A$51=$E285))=0),AND($F285&lt;&gt;"",SUMPRODUCT(--(Vans!$A$2:$A$51=$F285))=0)),"Check ID",IF(OR(NOT(AND(ISNUMBER(A285),N(A285)&gt;=18264,N(A285)&lt;=73050)),AND($B285&lt;&gt;"Used",$B285&lt;&gt;"Restock",$B285&lt;&gt;"Transfer"),NOT(AND(ISNUMBER(D285),N(D285)&gt;=1,N(D285)&lt;=10000,INT(N(D285))=N(D285))),AND($B285="Used",OR($E285="",$F285&lt;&gt;"")),AND($B285="Restock",OR($F285="",$E285&lt;&gt;"")),AND($B285="Transfer",OR($E285="",$F285="",$E285=$F285))),"Check inputs",IF(OR(AND($E285&lt;&gt;"",SUMPRODUCT(('Van Stock'!$A$2:$A$501=$E285)*('Van Stock'!$B$2:$B$501=$C285))&lt;&gt;1),AND($F285&lt;&gt;"",SUMPRODUCT(('Van Stock'!$A$2:$A$501=$F285)*('Van Stock'!$B$2:$B$501=$C285))&lt;&gt;1)),"No stock line","OK"))))</f>
        <v/>
      </c>
    </row>
    <row r="286" spans="1:8" x14ac:dyDescent="0.25">
      <c r="A286" s="20"/>
      <c r="B286" s="12"/>
      <c r="C286" s="12"/>
      <c r="D286" s="19"/>
      <c r="E286" s="12"/>
      <c r="F286" s="12"/>
      <c r="G286" s="12"/>
      <c r="H286" s="16" t="str">
        <f>IF(COUNTA($A286:$G286)=0,"",IF(OR($C286="",SUMPRODUCT(--(Parts!$A$2:$A$201=$C286))=0,AND($E286&lt;&gt;"",SUMPRODUCT(--(Vans!$A$2:$A$51=$E286))=0),AND($F286&lt;&gt;"",SUMPRODUCT(--(Vans!$A$2:$A$51=$F286))=0)),"Check ID",IF(OR(NOT(AND(ISNUMBER(A286),N(A286)&gt;=18264,N(A286)&lt;=73050)),AND($B286&lt;&gt;"Used",$B286&lt;&gt;"Restock",$B286&lt;&gt;"Transfer"),NOT(AND(ISNUMBER(D286),N(D286)&gt;=1,N(D286)&lt;=10000,INT(N(D286))=N(D286))),AND($B286="Used",OR($E286="",$F286&lt;&gt;"")),AND($B286="Restock",OR($F286="",$E286&lt;&gt;"")),AND($B286="Transfer",OR($E286="",$F286="",$E286=$F286))),"Check inputs",IF(OR(AND($E286&lt;&gt;"",SUMPRODUCT(('Van Stock'!$A$2:$A$501=$E286)*('Van Stock'!$B$2:$B$501=$C286))&lt;&gt;1),AND($F286&lt;&gt;"",SUMPRODUCT(('Van Stock'!$A$2:$A$501=$F286)*('Van Stock'!$B$2:$B$501=$C286))&lt;&gt;1)),"No stock line","OK"))))</f>
        <v/>
      </c>
    </row>
    <row r="287" spans="1:8" x14ac:dyDescent="0.25">
      <c r="A287" s="20"/>
      <c r="B287" s="12"/>
      <c r="C287" s="12"/>
      <c r="D287" s="19"/>
      <c r="E287" s="12"/>
      <c r="F287" s="12"/>
      <c r="G287" s="12"/>
      <c r="H287" s="16" t="str">
        <f>IF(COUNTA($A287:$G287)=0,"",IF(OR($C287="",SUMPRODUCT(--(Parts!$A$2:$A$201=$C287))=0,AND($E287&lt;&gt;"",SUMPRODUCT(--(Vans!$A$2:$A$51=$E287))=0),AND($F287&lt;&gt;"",SUMPRODUCT(--(Vans!$A$2:$A$51=$F287))=0)),"Check ID",IF(OR(NOT(AND(ISNUMBER(A287),N(A287)&gt;=18264,N(A287)&lt;=73050)),AND($B287&lt;&gt;"Used",$B287&lt;&gt;"Restock",$B287&lt;&gt;"Transfer"),NOT(AND(ISNUMBER(D287),N(D287)&gt;=1,N(D287)&lt;=10000,INT(N(D287))=N(D287))),AND($B287="Used",OR($E287="",$F287&lt;&gt;"")),AND($B287="Restock",OR($F287="",$E287&lt;&gt;"")),AND($B287="Transfer",OR($E287="",$F287="",$E287=$F287))),"Check inputs",IF(OR(AND($E287&lt;&gt;"",SUMPRODUCT(('Van Stock'!$A$2:$A$501=$E287)*('Van Stock'!$B$2:$B$501=$C287))&lt;&gt;1),AND($F287&lt;&gt;"",SUMPRODUCT(('Van Stock'!$A$2:$A$501=$F287)*('Van Stock'!$B$2:$B$501=$C287))&lt;&gt;1)),"No stock line","OK"))))</f>
        <v/>
      </c>
    </row>
    <row r="288" spans="1:8" x14ac:dyDescent="0.25">
      <c r="A288" s="20"/>
      <c r="B288" s="12"/>
      <c r="C288" s="12"/>
      <c r="D288" s="19"/>
      <c r="E288" s="12"/>
      <c r="F288" s="12"/>
      <c r="G288" s="12"/>
      <c r="H288" s="16" t="str">
        <f>IF(COUNTA($A288:$G288)=0,"",IF(OR($C288="",SUMPRODUCT(--(Parts!$A$2:$A$201=$C288))=0,AND($E288&lt;&gt;"",SUMPRODUCT(--(Vans!$A$2:$A$51=$E288))=0),AND($F288&lt;&gt;"",SUMPRODUCT(--(Vans!$A$2:$A$51=$F288))=0)),"Check ID",IF(OR(NOT(AND(ISNUMBER(A288),N(A288)&gt;=18264,N(A288)&lt;=73050)),AND($B288&lt;&gt;"Used",$B288&lt;&gt;"Restock",$B288&lt;&gt;"Transfer"),NOT(AND(ISNUMBER(D288),N(D288)&gt;=1,N(D288)&lt;=10000,INT(N(D288))=N(D288))),AND($B288="Used",OR($E288="",$F288&lt;&gt;"")),AND($B288="Restock",OR($F288="",$E288&lt;&gt;"")),AND($B288="Transfer",OR($E288="",$F288="",$E288=$F288))),"Check inputs",IF(OR(AND($E288&lt;&gt;"",SUMPRODUCT(('Van Stock'!$A$2:$A$501=$E288)*('Van Stock'!$B$2:$B$501=$C288))&lt;&gt;1),AND($F288&lt;&gt;"",SUMPRODUCT(('Van Stock'!$A$2:$A$501=$F288)*('Van Stock'!$B$2:$B$501=$C288))&lt;&gt;1)),"No stock line","OK"))))</f>
        <v/>
      </c>
    </row>
    <row r="289" spans="1:8" x14ac:dyDescent="0.25">
      <c r="A289" s="20"/>
      <c r="B289" s="12"/>
      <c r="C289" s="12"/>
      <c r="D289" s="19"/>
      <c r="E289" s="12"/>
      <c r="F289" s="12"/>
      <c r="G289" s="12"/>
      <c r="H289" s="16" t="str">
        <f>IF(COUNTA($A289:$G289)=0,"",IF(OR($C289="",SUMPRODUCT(--(Parts!$A$2:$A$201=$C289))=0,AND($E289&lt;&gt;"",SUMPRODUCT(--(Vans!$A$2:$A$51=$E289))=0),AND($F289&lt;&gt;"",SUMPRODUCT(--(Vans!$A$2:$A$51=$F289))=0)),"Check ID",IF(OR(NOT(AND(ISNUMBER(A289),N(A289)&gt;=18264,N(A289)&lt;=73050)),AND($B289&lt;&gt;"Used",$B289&lt;&gt;"Restock",$B289&lt;&gt;"Transfer"),NOT(AND(ISNUMBER(D289),N(D289)&gt;=1,N(D289)&lt;=10000,INT(N(D289))=N(D289))),AND($B289="Used",OR($E289="",$F289&lt;&gt;"")),AND($B289="Restock",OR($F289="",$E289&lt;&gt;"")),AND($B289="Transfer",OR($E289="",$F289="",$E289=$F289))),"Check inputs",IF(OR(AND($E289&lt;&gt;"",SUMPRODUCT(('Van Stock'!$A$2:$A$501=$E289)*('Van Stock'!$B$2:$B$501=$C289))&lt;&gt;1),AND($F289&lt;&gt;"",SUMPRODUCT(('Van Stock'!$A$2:$A$501=$F289)*('Van Stock'!$B$2:$B$501=$C289))&lt;&gt;1)),"No stock line","OK"))))</f>
        <v/>
      </c>
    </row>
    <row r="290" spans="1:8" x14ac:dyDescent="0.25">
      <c r="A290" s="20"/>
      <c r="B290" s="12"/>
      <c r="C290" s="12"/>
      <c r="D290" s="19"/>
      <c r="E290" s="12"/>
      <c r="F290" s="12"/>
      <c r="G290" s="12"/>
      <c r="H290" s="16" t="str">
        <f>IF(COUNTA($A290:$G290)=0,"",IF(OR($C290="",SUMPRODUCT(--(Parts!$A$2:$A$201=$C290))=0,AND($E290&lt;&gt;"",SUMPRODUCT(--(Vans!$A$2:$A$51=$E290))=0),AND($F290&lt;&gt;"",SUMPRODUCT(--(Vans!$A$2:$A$51=$F290))=0)),"Check ID",IF(OR(NOT(AND(ISNUMBER(A290),N(A290)&gt;=18264,N(A290)&lt;=73050)),AND($B290&lt;&gt;"Used",$B290&lt;&gt;"Restock",$B290&lt;&gt;"Transfer"),NOT(AND(ISNUMBER(D290),N(D290)&gt;=1,N(D290)&lt;=10000,INT(N(D290))=N(D290))),AND($B290="Used",OR($E290="",$F290&lt;&gt;"")),AND($B290="Restock",OR($F290="",$E290&lt;&gt;"")),AND($B290="Transfer",OR($E290="",$F290="",$E290=$F290))),"Check inputs",IF(OR(AND($E290&lt;&gt;"",SUMPRODUCT(('Van Stock'!$A$2:$A$501=$E290)*('Van Stock'!$B$2:$B$501=$C290))&lt;&gt;1),AND($F290&lt;&gt;"",SUMPRODUCT(('Van Stock'!$A$2:$A$501=$F290)*('Van Stock'!$B$2:$B$501=$C290))&lt;&gt;1)),"No stock line","OK"))))</f>
        <v/>
      </c>
    </row>
    <row r="291" spans="1:8" x14ac:dyDescent="0.25">
      <c r="A291" s="20"/>
      <c r="B291" s="12"/>
      <c r="C291" s="12"/>
      <c r="D291" s="19"/>
      <c r="E291" s="12"/>
      <c r="F291" s="12"/>
      <c r="G291" s="12"/>
      <c r="H291" s="16" t="str">
        <f>IF(COUNTA($A291:$G291)=0,"",IF(OR($C291="",SUMPRODUCT(--(Parts!$A$2:$A$201=$C291))=0,AND($E291&lt;&gt;"",SUMPRODUCT(--(Vans!$A$2:$A$51=$E291))=0),AND($F291&lt;&gt;"",SUMPRODUCT(--(Vans!$A$2:$A$51=$F291))=0)),"Check ID",IF(OR(NOT(AND(ISNUMBER(A291),N(A291)&gt;=18264,N(A291)&lt;=73050)),AND($B291&lt;&gt;"Used",$B291&lt;&gt;"Restock",$B291&lt;&gt;"Transfer"),NOT(AND(ISNUMBER(D291),N(D291)&gt;=1,N(D291)&lt;=10000,INT(N(D291))=N(D291))),AND($B291="Used",OR($E291="",$F291&lt;&gt;"")),AND($B291="Restock",OR($F291="",$E291&lt;&gt;"")),AND($B291="Transfer",OR($E291="",$F291="",$E291=$F291))),"Check inputs",IF(OR(AND($E291&lt;&gt;"",SUMPRODUCT(('Van Stock'!$A$2:$A$501=$E291)*('Van Stock'!$B$2:$B$501=$C291))&lt;&gt;1),AND($F291&lt;&gt;"",SUMPRODUCT(('Van Stock'!$A$2:$A$501=$F291)*('Van Stock'!$B$2:$B$501=$C291))&lt;&gt;1)),"No stock line","OK"))))</f>
        <v/>
      </c>
    </row>
    <row r="292" spans="1:8" x14ac:dyDescent="0.25">
      <c r="A292" s="20"/>
      <c r="B292" s="12"/>
      <c r="C292" s="12"/>
      <c r="D292" s="19"/>
      <c r="E292" s="12"/>
      <c r="F292" s="12"/>
      <c r="G292" s="12"/>
      <c r="H292" s="16" t="str">
        <f>IF(COUNTA($A292:$G292)=0,"",IF(OR($C292="",SUMPRODUCT(--(Parts!$A$2:$A$201=$C292))=0,AND($E292&lt;&gt;"",SUMPRODUCT(--(Vans!$A$2:$A$51=$E292))=0),AND($F292&lt;&gt;"",SUMPRODUCT(--(Vans!$A$2:$A$51=$F292))=0)),"Check ID",IF(OR(NOT(AND(ISNUMBER(A292),N(A292)&gt;=18264,N(A292)&lt;=73050)),AND($B292&lt;&gt;"Used",$B292&lt;&gt;"Restock",$B292&lt;&gt;"Transfer"),NOT(AND(ISNUMBER(D292),N(D292)&gt;=1,N(D292)&lt;=10000,INT(N(D292))=N(D292))),AND($B292="Used",OR($E292="",$F292&lt;&gt;"")),AND($B292="Restock",OR($F292="",$E292&lt;&gt;"")),AND($B292="Transfer",OR($E292="",$F292="",$E292=$F292))),"Check inputs",IF(OR(AND($E292&lt;&gt;"",SUMPRODUCT(('Van Stock'!$A$2:$A$501=$E292)*('Van Stock'!$B$2:$B$501=$C292))&lt;&gt;1),AND($F292&lt;&gt;"",SUMPRODUCT(('Van Stock'!$A$2:$A$501=$F292)*('Van Stock'!$B$2:$B$501=$C292))&lt;&gt;1)),"No stock line","OK"))))</f>
        <v/>
      </c>
    </row>
    <row r="293" spans="1:8" x14ac:dyDescent="0.25">
      <c r="A293" s="20"/>
      <c r="B293" s="12"/>
      <c r="C293" s="12"/>
      <c r="D293" s="19"/>
      <c r="E293" s="12"/>
      <c r="F293" s="12"/>
      <c r="G293" s="12"/>
      <c r="H293" s="16" t="str">
        <f>IF(COUNTA($A293:$G293)=0,"",IF(OR($C293="",SUMPRODUCT(--(Parts!$A$2:$A$201=$C293))=0,AND($E293&lt;&gt;"",SUMPRODUCT(--(Vans!$A$2:$A$51=$E293))=0),AND($F293&lt;&gt;"",SUMPRODUCT(--(Vans!$A$2:$A$51=$F293))=0)),"Check ID",IF(OR(NOT(AND(ISNUMBER(A293),N(A293)&gt;=18264,N(A293)&lt;=73050)),AND($B293&lt;&gt;"Used",$B293&lt;&gt;"Restock",$B293&lt;&gt;"Transfer"),NOT(AND(ISNUMBER(D293),N(D293)&gt;=1,N(D293)&lt;=10000,INT(N(D293))=N(D293))),AND($B293="Used",OR($E293="",$F293&lt;&gt;"")),AND($B293="Restock",OR($F293="",$E293&lt;&gt;"")),AND($B293="Transfer",OR($E293="",$F293="",$E293=$F293))),"Check inputs",IF(OR(AND($E293&lt;&gt;"",SUMPRODUCT(('Van Stock'!$A$2:$A$501=$E293)*('Van Stock'!$B$2:$B$501=$C293))&lt;&gt;1),AND($F293&lt;&gt;"",SUMPRODUCT(('Van Stock'!$A$2:$A$501=$F293)*('Van Stock'!$B$2:$B$501=$C293))&lt;&gt;1)),"No stock line","OK"))))</f>
        <v/>
      </c>
    </row>
    <row r="294" spans="1:8" x14ac:dyDescent="0.25">
      <c r="A294" s="20"/>
      <c r="B294" s="12"/>
      <c r="C294" s="12"/>
      <c r="D294" s="19"/>
      <c r="E294" s="12"/>
      <c r="F294" s="12"/>
      <c r="G294" s="12"/>
      <c r="H294" s="16" t="str">
        <f>IF(COUNTA($A294:$G294)=0,"",IF(OR($C294="",SUMPRODUCT(--(Parts!$A$2:$A$201=$C294))=0,AND($E294&lt;&gt;"",SUMPRODUCT(--(Vans!$A$2:$A$51=$E294))=0),AND($F294&lt;&gt;"",SUMPRODUCT(--(Vans!$A$2:$A$51=$F294))=0)),"Check ID",IF(OR(NOT(AND(ISNUMBER(A294),N(A294)&gt;=18264,N(A294)&lt;=73050)),AND($B294&lt;&gt;"Used",$B294&lt;&gt;"Restock",$B294&lt;&gt;"Transfer"),NOT(AND(ISNUMBER(D294),N(D294)&gt;=1,N(D294)&lt;=10000,INT(N(D294))=N(D294))),AND($B294="Used",OR($E294="",$F294&lt;&gt;"")),AND($B294="Restock",OR($F294="",$E294&lt;&gt;"")),AND($B294="Transfer",OR($E294="",$F294="",$E294=$F294))),"Check inputs",IF(OR(AND($E294&lt;&gt;"",SUMPRODUCT(('Van Stock'!$A$2:$A$501=$E294)*('Van Stock'!$B$2:$B$501=$C294))&lt;&gt;1),AND($F294&lt;&gt;"",SUMPRODUCT(('Van Stock'!$A$2:$A$501=$F294)*('Van Stock'!$B$2:$B$501=$C294))&lt;&gt;1)),"No stock line","OK"))))</f>
        <v/>
      </c>
    </row>
    <row r="295" spans="1:8" x14ac:dyDescent="0.25">
      <c r="A295" s="20"/>
      <c r="B295" s="12"/>
      <c r="C295" s="12"/>
      <c r="D295" s="19"/>
      <c r="E295" s="12"/>
      <c r="F295" s="12"/>
      <c r="G295" s="12"/>
      <c r="H295" s="16" t="str">
        <f>IF(COUNTA($A295:$G295)=0,"",IF(OR($C295="",SUMPRODUCT(--(Parts!$A$2:$A$201=$C295))=0,AND($E295&lt;&gt;"",SUMPRODUCT(--(Vans!$A$2:$A$51=$E295))=0),AND($F295&lt;&gt;"",SUMPRODUCT(--(Vans!$A$2:$A$51=$F295))=0)),"Check ID",IF(OR(NOT(AND(ISNUMBER(A295),N(A295)&gt;=18264,N(A295)&lt;=73050)),AND($B295&lt;&gt;"Used",$B295&lt;&gt;"Restock",$B295&lt;&gt;"Transfer"),NOT(AND(ISNUMBER(D295),N(D295)&gt;=1,N(D295)&lt;=10000,INT(N(D295))=N(D295))),AND($B295="Used",OR($E295="",$F295&lt;&gt;"")),AND($B295="Restock",OR($F295="",$E295&lt;&gt;"")),AND($B295="Transfer",OR($E295="",$F295="",$E295=$F295))),"Check inputs",IF(OR(AND($E295&lt;&gt;"",SUMPRODUCT(('Van Stock'!$A$2:$A$501=$E295)*('Van Stock'!$B$2:$B$501=$C295))&lt;&gt;1),AND($F295&lt;&gt;"",SUMPRODUCT(('Van Stock'!$A$2:$A$501=$F295)*('Van Stock'!$B$2:$B$501=$C295))&lt;&gt;1)),"No stock line","OK"))))</f>
        <v/>
      </c>
    </row>
    <row r="296" spans="1:8" x14ac:dyDescent="0.25">
      <c r="A296" s="20"/>
      <c r="B296" s="12"/>
      <c r="C296" s="12"/>
      <c r="D296" s="19"/>
      <c r="E296" s="12"/>
      <c r="F296" s="12"/>
      <c r="G296" s="12"/>
      <c r="H296" s="16" t="str">
        <f>IF(COUNTA($A296:$G296)=0,"",IF(OR($C296="",SUMPRODUCT(--(Parts!$A$2:$A$201=$C296))=0,AND($E296&lt;&gt;"",SUMPRODUCT(--(Vans!$A$2:$A$51=$E296))=0),AND($F296&lt;&gt;"",SUMPRODUCT(--(Vans!$A$2:$A$51=$F296))=0)),"Check ID",IF(OR(NOT(AND(ISNUMBER(A296),N(A296)&gt;=18264,N(A296)&lt;=73050)),AND($B296&lt;&gt;"Used",$B296&lt;&gt;"Restock",$B296&lt;&gt;"Transfer"),NOT(AND(ISNUMBER(D296),N(D296)&gt;=1,N(D296)&lt;=10000,INT(N(D296))=N(D296))),AND($B296="Used",OR($E296="",$F296&lt;&gt;"")),AND($B296="Restock",OR($F296="",$E296&lt;&gt;"")),AND($B296="Transfer",OR($E296="",$F296="",$E296=$F296))),"Check inputs",IF(OR(AND($E296&lt;&gt;"",SUMPRODUCT(('Van Stock'!$A$2:$A$501=$E296)*('Van Stock'!$B$2:$B$501=$C296))&lt;&gt;1),AND($F296&lt;&gt;"",SUMPRODUCT(('Van Stock'!$A$2:$A$501=$F296)*('Van Stock'!$B$2:$B$501=$C296))&lt;&gt;1)),"No stock line","OK"))))</f>
        <v/>
      </c>
    </row>
    <row r="297" spans="1:8" x14ac:dyDescent="0.25">
      <c r="A297" s="20"/>
      <c r="B297" s="12"/>
      <c r="C297" s="12"/>
      <c r="D297" s="19"/>
      <c r="E297" s="12"/>
      <c r="F297" s="12"/>
      <c r="G297" s="12"/>
      <c r="H297" s="16" t="str">
        <f>IF(COUNTA($A297:$G297)=0,"",IF(OR($C297="",SUMPRODUCT(--(Parts!$A$2:$A$201=$C297))=0,AND($E297&lt;&gt;"",SUMPRODUCT(--(Vans!$A$2:$A$51=$E297))=0),AND($F297&lt;&gt;"",SUMPRODUCT(--(Vans!$A$2:$A$51=$F297))=0)),"Check ID",IF(OR(NOT(AND(ISNUMBER(A297),N(A297)&gt;=18264,N(A297)&lt;=73050)),AND($B297&lt;&gt;"Used",$B297&lt;&gt;"Restock",$B297&lt;&gt;"Transfer"),NOT(AND(ISNUMBER(D297),N(D297)&gt;=1,N(D297)&lt;=10000,INT(N(D297))=N(D297))),AND($B297="Used",OR($E297="",$F297&lt;&gt;"")),AND($B297="Restock",OR($F297="",$E297&lt;&gt;"")),AND($B297="Transfer",OR($E297="",$F297="",$E297=$F297))),"Check inputs",IF(OR(AND($E297&lt;&gt;"",SUMPRODUCT(('Van Stock'!$A$2:$A$501=$E297)*('Van Stock'!$B$2:$B$501=$C297))&lt;&gt;1),AND($F297&lt;&gt;"",SUMPRODUCT(('Van Stock'!$A$2:$A$501=$F297)*('Van Stock'!$B$2:$B$501=$C297))&lt;&gt;1)),"No stock line","OK"))))</f>
        <v/>
      </c>
    </row>
    <row r="298" spans="1:8" x14ac:dyDescent="0.25">
      <c r="A298" s="20"/>
      <c r="B298" s="12"/>
      <c r="C298" s="12"/>
      <c r="D298" s="19"/>
      <c r="E298" s="12"/>
      <c r="F298" s="12"/>
      <c r="G298" s="12"/>
      <c r="H298" s="16" t="str">
        <f>IF(COUNTA($A298:$G298)=0,"",IF(OR($C298="",SUMPRODUCT(--(Parts!$A$2:$A$201=$C298))=0,AND($E298&lt;&gt;"",SUMPRODUCT(--(Vans!$A$2:$A$51=$E298))=0),AND($F298&lt;&gt;"",SUMPRODUCT(--(Vans!$A$2:$A$51=$F298))=0)),"Check ID",IF(OR(NOT(AND(ISNUMBER(A298),N(A298)&gt;=18264,N(A298)&lt;=73050)),AND($B298&lt;&gt;"Used",$B298&lt;&gt;"Restock",$B298&lt;&gt;"Transfer"),NOT(AND(ISNUMBER(D298),N(D298)&gt;=1,N(D298)&lt;=10000,INT(N(D298))=N(D298))),AND($B298="Used",OR($E298="",$F298&lt;&gt;"")),AND($B298="Restock",OR($F298="",$E298&lt;&gt;"")),AND($B298="Transfer",OR($E298="",$F298="",$E298=$F298))),"Check inputs",IF(OR(AND($E298&lt;&gt;"",SUMPRODUCT(('Van Stock'!$A$2:$A$501=$E298)*('Van Stock'!$B$2:$B$501=$C298))&lt;&gt;1),AND($F298&lt;&gt;"",SUMPRODUCT(('Van Stock'!$A$2:$A$501=$F298)*('Van Stock'!$B$2:$B$501=$C298))&lt;&gt;1)),"No stock line","OK"))))</f>
        <v/>
      </c>
    </row>
    <row r="299" spans="1:8" x14ac:dyDescent="0.25">
      <c r="A299" s="20"/>
      <c r="B299" s="12"/>
      <c r="C299" s="12"/>
      <c r="D299" s="19"/>
      <c r="E299" s="12"/>
      <c r="F299" s="12"/>
      <c r="G299" s="12"/>
      <c r="H299" s="16" t="str">
        <f>IF(COUNTA($A299:$G299)=0,"",IF(OR($C299="",SUMPRODUCT(--(Parts!$A$2:$A$201=$C299))=0,AND($E299&lt;&gt;"",SUMPRODUCT(--(Vans!$A$2:$A$51=$E299))=0),AND($F299&lt;&gt;"",SUMPRODUCT(--(Vans!$A$2:$A$51=$F299))=0)),"Check ID",IF(OR(NOT(AND(ISNUMBER(A299),N(A299)&gt;=18264,N(A299)&lt;=73050)),AND($B299&lt;&gt;"Used",$B299&lt;&gt;"Restock",$B299&lt;&gt;"Transfer"),NOT(AND(ISNUMBER(D299),N(D299)&gt;=1,N(D299)&lt;=10000,INT(N(D299))=N(D299))),AND($B299="Used",OR($E299="",$F299&lt;&gt;"")),AND($B299="Restock",OR($F299="",$E299&lt;&gt;"")),AND($B299="Transfer",OR($E299="",$F299="",$E299=$F299))),"Check inputs",IF(OR(AND($E299&lt;&gt;"",SUMPRODUCT(('Van Stock'!$A$2:$A$501=$E299)*('Van Stock'!$B$2:$B$501=$C299))&lt;&gt;1),AND($F299&lt;&gt;"",SUMPRODUCT(('Van Stock'!$A$2:$A$501=$F299)*('Van Stock'!$B$2:$B$501=$C299))&lt;&gt;1)),"No stock line","OK"))))</f>
        <v/>
      </c>
    </row>
    <row r="300" spans="1:8" x14ac:dyDescent="0.25">
      <c r="A300" s="20"/>
      <c r="B300" s="12"/>
      <c r="C300" s="12"/>
      <c r="D300" s="19"/>
      <c r="E300" s="12"/>
      <c r="F300" s="12"/>
      <c r="G300" s="12"/>
      <c r="H300" s="16" t="str">
        <f>IF(COUNTA($A300:$G300)=0,"",IF(OR($C300="",SUMPRODUCT(--(Parts!$A$2:$A$201=$C300))=0,AND($E300&lt;&gt;"",SUMPRODUCT(--(Vans!$A$2:$A$51=$E300))=0),AND($F300&lt;&gt;"",SUMPRODUCT(--(Vans!$A$2:$A$51=$F300))=0)),"Check ID",IF(OR(NOT(AND(ISNUMBER(A300),N(A300)&gt;=18264,N(A300)&lt;=73050)),AND($B300&lt;&gt;"Used",$B300&lt;&gt;"Restock",$B300&lt;&gt;"Transfer"),NOT(AND(ISNUMBER(D300),N(D300)&gt;=1,N(D300)&lt;=10000,INT(N(D300))=N(D300))),AND($B300="Used",OR($E300="",$F300&lt;&gt;"")),AND($B300="Restock",OR($F300="",$E300&lt;&gt;"")),AND($B300="Transfer",OR($E300="",$F300="",$E300=$F300))),"Check inputs",IF(OR(AND($E300&lt;&gt;"",SUMPRODUCT(('Van Stock'!$A$2:$A$501=$E300)*('Van Stock'!$B$2:$B$501=$C300))&lt;&gt;1),AND($F300&lt;&gt;"",SUMPRODUCT(('Van Stock'!$A$2:$A$501=$F300)*('Van Stock'!$B$2:$B$501=$C300))&lt;&gt;1)),"No stock line","OK"))))</f>
        <v/>
      </c>
    </row>
    <row r="301" spans="1:8" x14ac:dyDescent="0.25">
      <c r="A301" s="20"/>
      <c r="B301" s="12"/>
      <c r="C301" s="12"/>
      <c r="D301" s="19"/>
      <c r="E301" s="12"/>
      <c r="F301" s="12"/>
      <c r="G301" s="12"/>
      <c r="H301" s="16" t="str">
        <f>IF(COUNTA($A301:$G301)=0,"",IF(OR($C301="",SUMPRODUCT(--(Parts!$A$2:$A$201=$C301))=0,AND($E301&lt;&gt;"",SUMPRODUCT(--(Vans!$A$2:$A$51=$E301))=0),AND($F301&lt;&gt;"",SUMPRODUCT(--(Vans!$A$2:$A$51=$F301))=0)),"Check ID",IF(OR(NOT(AND(ISNUMBER(A301),N(A301)&gt;=18264,N(A301)&lt;=73050)),AND($B301&lt;&gt;"Used",$B301&lt;&gt;"Restock",$B301&lt;&gt;"Transfer"),NOT(AND(ISNUMBER(D301),N(D301)&gt;=1,N(D301)&lt;=10000,INT(N(D301))=N(D301))),AND($B301="Used",OR($E301="",$F301&lt;&gt;"")),AND($B301="Restock",OR($F301="",$E301&lt;&gt;"")),AND($B301="Transfer",OR($E301="",$F301="",$E301=$F301))),"Check inputs",IF(OR(AND($E301&lt;&gt;"",SUMPRODUCT(('Van Stock'!$A$2:$A$501=$E301)*('Van Stock'!$B$2:$B$501=$C301))&lt;&gt;1),AND($F301&lt;&gt;"",SUMPRODUCT(('Van Stock'!$A$2:$A$501=$F301)*('Van Stock'!$B$2:$B$501=$C301))&lt;&gt;1)),"No stock line","OK"))))</f>
        <v/>
      </c>
    </row>
    <row r="302" spans="1:8" x14ac:dyDescent="0.25">
      <c r="A302" s="20"/>
      <c r="B302" s="12"/>
      <c r="C302" s="12"/>
      <c r="D302" s="19"/>
      <c r="E302" s="12"/>
      <c r="F302" s="12"/>
      <c r="G302" s="12"/>
      <c r="H302" s="16" t="str">
        <f>IF(COUNTA($A302:$G302)=0,"",IF(OR($C302="",SUMPRODUCT(--(Parts!$A$2:$A$201=$C302))=0,AND($E302&lt;&gt;"",SUMPRODUCT(--(Vans!$A$2:$A$51=$E302))=0),AND($F302&lt;&gt;"",SUMPRODUCT(--(Vans!$A$2:$A$51=$F302))=0)),"Check ID",IF(OR(NOT(AND(ISNUMBER(A302),N(A302)&gt;=18264,N(A302)&lt;=73050)),AND($B302&lt;&gt;"Used",$B302&lt;&gt;"Restock",$B302&lt;&gt;"Transfer"),NOT(AND(ISNUMBER(D302),N(D302)&gt;=1,N(D302)&lt;=10000,INT(N(D302))=N(D302))),AND($B302="Used",OR($E302="",$F302&lt;&gt;"")),AND($B302="Restock",OR($F302="",$E302&lt;&gt;"")),AND($B302="Transfer",OR($E302="",$F302="",$E302=$F302))),"Check inputs",IF(OR(AND($E302&lt;&gt;"",SUMPRODUCT(('Van Stock'!$A$2:$A$501=$E302)*('Van Stock'!$B$2:$B$501=$C302))&lt;&gt;1),AND($F302&lt;&gt;"",SUMPRODUCT(('Van Stock'!$A$2:$A$501=$F302)*('Van Stock'!$B$2:$B$501=$C302))&lt;&gt;1)),"No stock line","OK"))))</f>
        <v/>
      </c>
    </row>
    <row r="303" spans="1:8" x14ac:dyDescent="0.25">
      <c r="A303" s="20"/>
      <c r="B303" s="12"/>
      <c r="C303" s="12"/>
      <c r="D303" s="19"/>
      <c r="E303" s="12"/>
      <c r="F303" s="12"/>
      <c r="G303" s="12"/>
      <c r="H303" s="16" t="str">
        <f>IF(COUNTA($A303:$G303)=0,"",IF(OR($C303="",SUMPRODUCT(--(Parts!$A$2:$A$201=$C303))=0,AND($E303&lt;&gt;"",SUMPRODUCT(--(Vans!$A$2:$A$51=$E303))=0),AND($F303&lt;&gt;"",SUMPRODUCT(--(Vans!$A$2:$A$51=$F303))=0)),"Check ID",IF(OR(NOT(AND(ISNUMBER(A303),N(A303)&gt;=18264,N(A303)&lt;=73050)),AND($B303&lt;&gt;"Used",$B303&lt;&gt;"Restock",$B303&lt;&gt;"Transfer"),NOT(AND(ISNUMBER(D303),N(D303)&gt;=1,N(D303)&lt;=10000,INT(N(D303))=N(D303))),AND($B303="Used",OR($E303="",$F303&lt;&gt;"")),AND($B303="Restock",OR($F303="",$E303&lt;&gt;"")),AND($B303="Transfer",OR($E303="",$F303="",$E303=$F303))),"Check inputs",IF(OR(AND($E303&lt;&gt;"",SUMPRODUCT(('Van Stock'!$A$2:$A$501=$E303)*('Van Stock'!$B$2:$B$501=$C303))&lt;&gt;1),AND($F303&lt;&gt;"",SUMPRODUCT(('Van Stock'!$A$2:$A$501=$F303)*('Van Stock'!$B$2:$B$501=$C303))&lt;&gt;1)),"No stock line","OK"))))</f>
        <v/>
      </c>
    </row>
    <row r="304" spans="1:8" x14ac:dyDescent="0.25">
      <c r="A304" s="20"/>
      <c r="B304" s="12"/>
      <c r="C304" s="12"/>
      <c r="D304" s="19"/>
      <c r="E304" s="12"/>
      <c r="F304" s="12"/>
      <c r="G304" s="12"/>
      <c r="H304" s="16" t="str">
        <f>IF(COUNTA($A304:$G304)=0,"",IF(OR($C304="",SUMPRODUCT(--(Parts!$A$2:$A$201=$C304))=0,AND($E304&lt;&gt;"",SUMPRODUCT(--(Vans!$A$2:$A$51=$E304))=0),AND($F304&lt;&gt;"",SUMPRODUCT(--(Vans!$A$2:$A$51=$F304))=0)),"Check ID",IF(OR(NOT(AND(ISNUMBER(A304),N(A304)&gt;=18264,N(A304)&lt;=73050)),AND($B304&lt;&gt;"Used",$B304&lt;&gt;"Restock",$B304&lt;&gt;"Transfer"),NOT(AND(ISNUMBER(D304),N(D304)&gt;=1,N(D304)&lt;=10000,INT(N(D304))=N(D304))),AND($B304="Used",OR($E304="",$F304&lt;&gt;"")),AND($B304="Restock",OR($F304="",$E304&lt;&gt;"")),AND($B304="Transfer",OR($E304="",$F304="",$E304=$F304))),"Check inputs",IF(OR(AND($E304&lt;&gt;"",SUMPRODUCT(('Van Stock'!$A$2:$A$501=$E304)*('Van Stock'!$B$2:$B$501=$C304))&lt;&gt;1),AND($F304&lt;&gt;"",SUMPRODUCT(('Van Stock'!$A$2:$A$501=$F304)*('Van Stock'!$B$2:$B$501=$C304))&lt;&gt;1)),"No stock line","OK"))))</f>
        <v/>
      </c>
    </row>
    <row r="305" spans="1:8" x14ac:dyDescent="0.25">
      <c r="A305" s="20"/>
      <c r="B305" s="12"/>
      <c r="C305" s="12"/>
      <c r="D305" s="19"/>
      <c r="E305" s="12"/>
      <c r="F305" s="12"/>
      <c r="G305" s="12"/>
      <c r="H305" s="16" t="str">
        <f>IF(COUNTA($A305:$G305)=0,"",IF(OR($C305="",SUMPRODUCT(--(Parts!$A$2:$A$201=$C305))=0,AND($E305&lt;&gt;"",SUMPRODUCT(--(Vans!$A$2:$A$51=$E305))=0),AND($F305&lt;&gt;"",SUMPRODUCT(--(Vans!$A$2:$A$51=$F305))=0)),"Check ID",IF(OR(NOT(AND(ISNUMBER(A305),N(A305)&gt;=18264,N(A305)&lt;=73050)),AND($B305&lt;&gt;"Used",$B305&lt;&gt;"Restock",$B305&lt;&gt;"Transfer"),NOT(AND(ISNUMBER(D305),N(D305)&gt;=1,N(D305)&lt;=10000,INT(N(D305))=N(D305))),AND($B305="Used",OR($E305="",$F305&lt;&gt;"")),AND($B305="Restock",OR($F305="",$E305&lt;&gt;"")),AND($B305="Transfer",OR($E305="",$F305="",$E305=$F305))),"Check inputs",IF(OR(AND($E305&lt;&gt;"",SUMPRODUCT(('Van Stock'!$A$2:$A$501=$E305)*('Van Stock'!$B$2:$B$501=$C305))&lt;&gt;1),AND($F305&lt;&gt;"",SUMPRODUCT(('Van Stock'!$A$2:$A$501=$F305)*('Van Stock'!$B$2:$B$501=$C305))&lt;&gt;1)),"No stock line","OK"))))</f>
        <v/>
      </c>
    </row>
    <row r="306" spans="1:8" x14ac:dyDescent="0.25">
      <c r="A306" s="20"/>
      <c r="B306" s="12"/>
      <c r="C306" s="12"/>
      <c r="D306" s="19"/>
      <c r="E306" s="12"/>
      <c r="F306" s="12"/>
      <c r="G306" s="12"/>
      <c r="H306" s="16" t="str">
        <f>IF(COUNTA($A306:$G306)=0,"",IF(OR($C306="",SUMPRODUCT(--(Parts!$A$2:$A$201=$C306))=0,AND($E306&lt;&gt;"",SUMPRODUCT(--(Vans!$A$2:$A$51=$E306))=0),AND($F306&lt;&gt;"",SUMPRODUCT(--(Vans!$A$2:$A$51=$F306))=0)),"Check ID",IF(OR(NOT(AND(ISNUMBER(A306),N(A306)&gt;=18264,N(A306)&lt;=73050)),AND($B306&lt;&gt;"Used",$B306&lt;&gt;"Restock",$B306&lt;&gt;"Transfer"),NOT(AND(ISNUMBER(D306),N(D306)&gt;=1,N(D306)&lt;=10000,INT(N(D306))=N(D306))),AND($B306="Used",OR($E306="",$F306&lt;&gt;"")),AND($B306="Restock",OR($F306="",$E306&lt;&gt;"")),AND($B306="Transfer",OR($E306="",$F306="",$E306=$F306))),"Check inputs",IF(OR(AND($E306&lt;&gt;"",SUMPRODUCT(('Van Stock'!$A$2:$A$501=$E306)*('Van Stock'!$B$2:$B$501=$C306))&lt;&gt;1),AND($F306&lt;&gt;"",SUMPRODUCT(('Van Stock'!$A$2:$A$501=$F306)*('Van Stock'!$B$2:$B$501=$C306))&lt;&gt;1)),"No stock line","OK"))))</f>
        <v/>
      </c>
    </row>
    <row r="307" spans="1:8" x14ac:dyDescent="0.25">
      <c r="A307" s="20"/>
      <c r="B307" s="12"/>
      <c r="C307" s="12"/>
      <c r="D307" s="19"/>
      <c r="E307" s="12"/>
      <c r="F307" s="12"/>
      <c r="G307" s="12"/>
      <c r="H307" s="16" t="str">
        <f>IF(COUNTA($A307:$G307)=0,"",IF(OR($C307="",SUMPRODUCT(--(Parts!$A$2:$A$201=$C307))=0,AND($E307&lt;&gt;"",SUMPRODUCT(--(Vans!$A$2:$A$51=$E307))=0),AND($F307&lt;&gt;"",SUMPRODUCT(--(Vans!$A$2:$A$51=$F307))=0)),"Check ID",IF(OR(NOT(AND(ISNUMBER(A307),N(A307)&gt;=18264,N(A307)&lt;=73050)),AND($B307&lt;&gt;"Used",$B307&lt;&gt;"Restock",$B307&lt;&gt;"Transfer"),NOT(AND(ISNUMBER(D307),N(D307)&gt;=1,N(D307)&lt;=10000,INT(N(D307))=N(D307))),AND($B307="Used",OR($E307="",$F307&lt;&gt;"")),AND($B307="Restock",OR($F307="",$E307&lt;&gt;"")),AND($B307="Transfer",OR($E307="",$F307="",$E307=$F307))),"Check inputs",IF(OR(AND($E307&lt;&gt;"",SUMPRODUCT(('Van Stock'!$A$2:$A$501=$E307)*('Van Stock'!$B$2:$B$501=$C307))&lt;&gt;1),AND($F307&lt;&gt;"",SUMPRODUCT(('Van Stock'!$A$2:$A$501=$F307)*('Van Stock'!$B$2:$B$501=$C307))&lt;&gt;1)),"No stock line","OK"))))</f>
        <v/>
      </c>
    </row>
    <row r="308" spans="1:8" x14ac:dyDescent="0.25">
      <c r="A308" s="20"/>
      <c r="B308" s="12"/>
      <c r="C308" s="12"/>
      <c r="D308" s="19"/>
      <c r="E308" s="12"/>
      <c r="F308" s="12"/>
      <c r="G308" s="12"/>
      <c r="H308" s="16" t="str">
        <f>IF(COUNTA($A308:$G308)=0,"",IF(OR($C308="",SUMPRODUCT(--(Parts!$A$2:$A$201=$C308))=0,AND($E308&lt;&gt;"",SUMPRODUCT(--(Vans!$A$2:$A$51=$E308))=0),AND($F308&lt;&gt;"",SUMPRODUCT(--(Vans!$A$2:$A$51=$F308))=0)),"Check ID",IF(OR(NOT(AND(ISNUMBER(A308),N(A308)&gt;=18264,N(A308)&lt;=73050)),AND($B308&lt;&gt;"Used",$B308&lt;&gt;"Restock",$B308&lt;&gt;"Transfer"),NOT(AND(ISNUMBER(D308),N(D308)&gt;=1,N(D308)&lt;=10000,INT(N(D308))=N(D308))),AND($B308="Used",OR($E308="",$F308&lt;&gt;"")),AND($B308="Restock",OR($F308="",$E308&lt;&gt;"")),AND($B308="Transfer",OR($E308="",$F308="",$E308=$F308))),"Check inputs",IF(OR(AND($E308&lt;&gt;"",SUMPRODUCT(('Van Stock'!$A$2:$A$501=$E308)*('Van Stock'!$B$2:$B$501=$C308))&lt;&gt;1),AND($F308&lt;&gt;"",SUMPRODUCT(('Van Stock'!$A$2:$A$501=$F308)*('Van Stock'!$B$2:$B$501=$C308))&lt;&gt;1)),"No stock line","OK"))))</f>
        <v/>
      </c>
    </row>
    <row r="309" spans="1:8" x14ac:dyDescent="0.25">
      <c r="A309" s="20"/>
      <c r="B309" s="12"/>
      <c r="C309" s="12"/>
      <c r="D309" s="19"/>
      <c r="E309" s="12"/>
      <c r="F309" s="12"/>
      <c r="G309" s="12"/>
      <c r="H309" s="16" t="str">
        <f>IF(COUNTA($A309:$G309)=0,"",IF(OR($C309="",SUMPRODUCT(--(Parts!$A$2:$A$201=$C309))=0,AND($E309&lt;&gt;"",SUMPRODUCT(--(Vans!$A$2:$A$51=$E309))=0),AND($F309&lt;&gt;"",SUMPRODUCT(--(Vans!$A$2:$A$51=$F309))=0)),"Check ID",IF(OR(NOT(AND(ISNUMBER(A309),N(A309)&gt;=18264,N(A309)&lt;=73050)),AND($B309&lt;&gt;"Used",$B309&lt;&gt;"Restock",$B309&lt;&gt;"Transfer"),NOT(AND(ISNUMBER(D309),N(D309)&gt;=1,N(D309)&lt;=10000,INT(N(D309))=N(D309))),AND($B309="Used",OR($E309="",$F309&lt;&gt;"")),AND($B309="Restock",OR($F309="",$E309&lt;&gt;"")),AND($B309="Transfer",OR($E309="",$F309="",$E309=$F309))),"Check inputs",IF(OR(AND($E309&lt;&gt;"",SUMPRODUCT(('Van Stock'!$A$2:$A$501=$E309)*('Van Stock'!$B$2:$B$501=$C309))&lt;&gt;1),AND($F309&lt;&gt;"",SUMPRODUCT(('Van Stock'!$A$2:$A$501=$F309)*('Van Stock'!$B$2:$B$501=$C309))&lt;&gt;1)),"No stock line","OK"))))</f>
        <v/>
      </c>
    </row>
    <row r="310" spans="1:8" x14ac:dyDescent="0.25">
      <c r="A310" s="20"/>
      <c r="B310" s="12"/>
      <c r="C310" s="12"/>
      <c r="D310" s="19"/>
      <c r="E310" s="12"/>
      <c r="F310" s="12"/>
      <c r="G310" s="12"/>
      <c r="H310" s="16" t="str">
        <f>IF(COUNTA($A310:$G310)=0,"",IF(OR($C310="",SUMPRODUCT(--(Parts!$A$2:$A$201=$C310))=0,AND($E310&lt;&gt;"",SUMPRODUCT(--(Vans!$A$2:$A$51=$E310))=0),AND($F310&lt;&gt;"",SUMPRODUCT(--(Vans!$A$2:$A$51=$F310))=0)),"Check ID",IF(OR(NOT(AND(ISNUMBER(A310),N(A310)&gt;=18264,N(A310)&lt;=73050)),AND($B310&lt;&gt;"Used",$B310&lt;&gt;"Restock",$B310&lt;&gt;"Transfer"),NOT(AND(ISNUMBER(D310),N(D310)&gt;=1,N(D310)&lt;=10000,INT(N(D310))=N(D310))),AND($B310="Used",OR($E310="",$F310&lt;&gt;"")),AND($B310="Restock",OR($F310="",$E310&lt;&gt;"")),AND($B310="Transfer",OR($E310="",$F310="",$E310=$F310))),"Check inputs",IF(OR(AND($E310&lt;&gt;"",SUMPRODUCT(('Van Stock'!$A$2:$A$501=$E310)*('Van Stock'!$B$2:$B$501=$C310))&lt;&gt;1),AND($F310&lt;&gt;"",SUMPRODUCT(('Van Stock'!$A$2:$A$501=$F310)*('Van Stock'!$B$2:$B$501=$C310))&lt;&gt;1)),"No stock line","OK"))))</f>
        <v/>
      </c>
    </row>
    <row r="311" spans="1:8" x14ac:dyDescent="0.25">
      <c r="A311" s="20"/>
      <c r="B311" s="12"/>
      <c r="C311" s="12"/>
      <c r="D311" s="19"/>
      <c r="E311" s="12"/>
      <c r="F311" s="12"/>
      <c r="G311" s="12"/>
      <c r="H311" s="16" t="str">
        <f>IF(COUNTA($A311:$G311)=0,"",IF(OR($C311="",SUMPRODUCT(--(Parts!$A$2:$A$201=$C311))=0,AND($E311&lt;&gt;"",SUMPRODUCT(--(Vans!$A$2:$A$51=$E311))=0),AND($F311&lt;&gt;"",SUMPRODUCT(--(Vans!$A$2:$A$51=$F311))=0)),"Check ID",IF(OR(NOT(AND(ISNUMBER(A311),N(A311)&gt;=18264,N(A311)&lt;=73050)),AND($B311&lt;&gt;"Used",$B311&lt;&gt;"Restock",$B311&lt;&gt;"Transfer"),NOT(AND(ISNUMBER(D311),N(D311)&gt;=1,N(D311)&lt;=10000,INT(N(D311))=N(D311))),AND($B311="Used",OR($E311="",$F311&lt;&gt;"")),AND($B311="Restock",OR($F311="",$E311&lt;&gt;"")),AND($B311="Transfer",OR($E311="",$F311="",$E311=$F311))),"Check inputs",IF(OR(AND($E311&lt;&gt;"",SUMPRODUCT(('Van Stock'!$A$2:$A$501=$E311)*('Van Stock'!$B$2:$B$501=$C311))&lt;&gt;1),AND($F311&lt;&gt;"",SUMPRODUCT(('Van Stock'!$A$2:$A$501=$F311)*('Van Stock'!$B$2:$B$501=$C311))&lt;&gt;1)),"No stock line","OK"))))</f>
        <v/>
      </c>
    </row>
    <row r="312" spans="1:8" x14ac:dyDescent="0.25">
      <c r="A312" s="20"/>
      <c r="B312" s="12"/>
      <c r="C312" s="12"/>
      <c r="D312" s="19"/>
      <c r="E312" s="12"/>
      <c r="F312" s="12"/>
      <c r="G312" s="12"/>
      <c r="H312" s="16" t="str">
        <f>IF(COUNTA($A312:$G312)=0,"",IF(OR($C312="",SUMPRODUCT(--(Parts!$A$2:$A$201=$C312))=0,AND($E312&lt;&gt;"",SUMPRODUCT(--(Vans!$A$2:$A$51=$E312))=0),AND($F312&lt;&gt;"",SUMPRODUCT(--(Vans!$A$2:$A$51=$F312))=0)),"Check ID",IF(OR(NOT(AND(ISNUMBER(A312),N(A312)&gt;=18264,N(A312)&lt;=73050)),AND($B312&lt;&gt;"Used",$B312&lt;&gt;"Restock",$B312&lt;&gt;"Transfer"),NOT(AND(ISNUMBER(D312),N(D312)&gt;=1,N(D312)&lt;=10000,INT(N(D312))=N(D312))),AND($B312="Used",OR($E312="",$F312&lt;&gt;"")),AND($B312="Restock",OR($F312="",$E312&lt;&gt;"")),AND($B312="Transfer",OR($E312="",$F312="",$E312=$F312))),"Check inputs",IF(OR(AND($E312&lt;&gt;"",SUMPRODUCT(('Van Stock'!$A$2:$A$501=$E312)*('Van Stock'!$B$2:$B$501=$C312))&lt;&gt;1),AND($F312&lt;&gt;"",SUMPRODUCT(('Van Stock'!$A$2:$A$501=$F312)*('Van Stock'!$B$2:$B$501=$C312))&lt;&gt;1)),"No stock line","OK"))))</f>
        <v/>
      </c>
    </row>
    <row r="313" spans="1:8" x14ac:dyDescent="0.25">
      <c r="A313" s="20"/>
      <c r="B313" s="12"/>
      <c r="C313" s="12"/>
      <c r="D313" s="19"/>
      <c r="E313" s="12"/>
      <c r="F313" s="12"/>
      <c r="G313" s="12"/>
      <c r="H313" s="16" t="str">
        <f>IF(COUNTA($A313:$G313)=0,"",IF(OR($C313="",SUMPRODUCT(--(Parts!$A$2:$A$201=$C313))=0,AND($E313&lt;&gt;"",SUMPRODUCT(--(Vans!$A$2:$A$51=$E313))=0),AND($F313&lt;&gt;"",SUMPRODUCT(--(Vans!$A$2:$A$51=$F313))=0)),"Check ID",IF(OR(NOT(AND(ISNUMBER(A313),N(A313)&gt;=18264,N(A313)&lt;=73050)),AND($B313&lt;&gt;"Used",$B313&lt;&gt;"Restock",$B313&lt;&gt;"Transfer"),NOT(AND(ISNUMBER(D313),N(D313)&gt;=1,N(D313)&lt;=10000,INT(N(D313))=N(D313))),AND($B313="Used",OR($E313="",$F313&lt;&gt;"")),AND($B313="Restock",OR($F313="",$E313&lt;&gt;"")),AND($B313="Transfer",OR($E313="",$F313="",$E313=$F313))),"Check inputs",IF(OR(AND($E313&lt;&gt;"",SUMPRODUCT(('Van Stock'!$A$2:$A$501=$E313)*('Van Stock'!$B$2:$B$501=$C313))&lt;&gt;1),AND($F313&lt;&gt;"",SUMPRODUCT(('Van Stock'!$A$2:$A$501=$F313)*('Van Stock'!$B$2:$B$501=$C313))&lt;&gt;1)),"No stock line","OK"))))</f>
        <v/>
      </c>
    </row>
    <row r="314" spans="1:8" x14ac:dyDescent="0.25">
      <c r="A314" s="20"/>
      <c r="B314" s="12"/>
      <c r="C314" s="12"/>
      <c r="D314" s="19"/>
      <c r="E314" s="12"/>
      <c r="F314" s="12"/>
      <c r="G314" s="12"/>
      <c r="H314" s="16" t="str">
        <f>IF(COUNTA($A314:$G314)=0,"",IF(OR($C314="",SUMPRODUCT(--(Parts!$A$2:$A$201=$C314))=0,AND($E314&lt;&gt;"",SUMPRODUCT(--(Vans!$A$2:$A$51=$E314))=0),AND($F314&lt;&gt;"",SUMPRODUCT(--(Vans!$A$2:$A$51=$F314))=0)),"Check ID",IF(OR(NOT(AND(ISNUMBER(A314),N(A314)&gt;=18264,N(A314)&lt;=73050)),AND($B314&lt;&gt;"Used",$B314&lt;&gt;"Restock",$B314&lt;&gt;"Transfer"),NOT(AND(ISNUMBER(D314),N(D314)&gt;=1,N(D314)&lt;=10000,INT(N(D314))=N(D314))),AND($B314="Used",OR($E314="",$F314&lt;&gt;"")),AND($B314="Restock",OR($F314="",$E314&lt;&gt;"")),AND($B314="Transfer",OR($E314="",$F314="",$E314=$F314))),"Check inputs",IF(OR(AND($E314&lt;&gt;"",SUMPRODUCT(('Van Stock'!$A$2:$A$501=$E314)*('Van Stock'!$B$2:$B$501=$C314))&lt;&gt;1),AND($F314&lt;&gt;"",SUMPRODUCT(('Van Stock'!$A$2:$A$501=$F314)*('Van Stock'!$B$2:$B$501=$C314))&lt;&gt;1)),"No stock line","OK"))))</f>
        <v/>
      </c>
    </row>
    <row r="315" spans="1:8" x14ac:dyDescent="0.25">
      <c r="A315" s="20"/>
      <c r="B315" s="12"/>
      <c r="C315" s="12"/>
      <c r="D315" s="19"/>
      <c r="E315" s="12"/>
      <c r="F315" s="12"/>
      <c r="G315" s="12"/>
      <c r="H315" s="16" t="str">
        <f>IF(COUNTA($A315:$G315)=0,"",IF(OR($C315="",SUMPRODUCT(--(Parts!$A$2:$A$201=$C315))=0,AND($E315&lt;&gt;"",SUMPRODUCT(--(Vans!$A$2:$A$51=$E315))=0),AND($F315&lt;&gt;"",SUMPRODUCT(--(Vans!$A$2:$A$51=$F315))=0)),"Check ID",IF(OR(NOT(AND(ISNUMBER(A315),N(A315)&gt;=18264,N(A315)&lt;=73050)),AND($B315&lt;&gt;"Used",$B315&lt;&gt;"Restock",$B315&lt;&gt;"Transfer"),NOT(AND(ISNUMBER(D315),N(D315)&gt;=1,N(D315)&lt;=10000,INT(N(D315))=N(D315))),AND($B315="Used",OR($E315="",$F315&lt;&gt;"")),AND($B315="Restock",OR($F315="",$E315&lt;&gt;"")),AND($B315="Transfer",OR($E315="",$F315="",$E315=$F315))),"Check inputs",IF(OR(AND($E315&lt;&gt;"",SUMPRODUCT(('Van Stock'!$A$2:$A$501=$E315)*('Van Stock'!$B$2:$B$501=$C315))&lt;&gt;1),AND($F315&lt;&gt;"",SUMPRODUCT(('Van Stock'!$A$2:$A$501=$F315)*('Van Stock'!$B$2:$B$501=$C315))&lt;&gt;1)),"No stock line","OK"))))</f>
        <v/>
      </c>
    </row>
    <row r="316" spans="1:8" x14ac:dyDescent="0.25">
      <c r="A316" s="20"/>
      <c r="B316" s="12"/>
      <c r="C316" s="12"/>
      <c r="D316" s="19"/>
      <c r="E316" s="12"/>
      <c r="F316" s="12"/>
      <c r="G316" s="12"/>
      <c r="H316" s="16" t="str">
        <f>IF(COUNTA($A316:$G316)=0,"",IF(OR($C316="",SUMPRODUCT(--(Parts!$A$2:$A$201=$C316))=0,AND($E316&lt;&gt;"",SUMPRODUCT(--(Vans!$A$2:$A$51=$E316))=0),AND($F316&lt;&gt;"",SUMPRODUCT(--(Vans!$A$2:$A$51=$F316))=0)),"Check ID",IF(OR(NOT(AND(ISNUMBER(A316),N(A316)&gt;=18264,N(A316)&lt;=73050)),AND($B316&lt;&gt;"Used",$B316&lt;&gt;"Restock",$B316&lt;&gt;"Transfer"),NOT(AND(ISNUMBER(D316),N(D316)&gt;=1,N(D316)&lt;=10000,INT(N(D316))=N(D316))),AND($B316="Used",OR($E316="",$F316&lt;&gt;"")),AND($B316="Restock",OR($F316="",$E316&lt;&gt;"")),AND($B316="Transfer",OR($E316="",$F316="",$E316=$F316))),"Check inputs",IF(OR(AND($E316&lt;&gt;"",SUMPRODUCT(('Van Stock'!$A$2:$A$501=$E316)*('Van Stock'!$B$2:$B$501=$C316))&lt;&gt;1),AND($F316&lt;&gt;"",SUMPRODUCT(('Van Stock'!$A$2:$A$501=$F316)*('Van Stock'!$B$2:$B$501=$C316))&lt;&gt;1)),"No stock line","OK"))))</f>
        <v/>
      </c>
    </row>
    <row r="317" spans="1:8" x14ac:dyDescent="0.25">
      <c r="A317" s="20"/>
      <c r="B317" s="12"/>
      <c r="C317" s="12"/>
      <c r="D317" s="19"/>
      <c r="E317" s="12"/>
      <c r="F317" s="12"/>
      <c r="G317" s="12"/>
      <c r="H317" s="16" t="str">
        <f>IF(COUNTA($A317:$G317)=0,"",IF(OR($C317="",SUMPRODUCT(--(Parts!$A$2:$A$201=$C317))=0,AND($E317&lt;&gt;"",SUMPRODUCT(--(Vans!$A$2:$A$51=$E317))=0),AND($F317&lt;&gt;"",SUMPRODUCT(--(Vans!$A$2:$A$51=$F317))=0)),"Check ID",IF(OR(NOT(AND(ISNUMBER(A317),N(A317)&gt;=18264,N(A317)&lt;=73050)),AND($B317&lt;&gt;"Used",$B317&lt;&gt;"Restock",$B317&lt;&gt;"Transfer"),NOT(AND(ISNUMBER(D317),N(D317)&gt;=1,N(D317)&lt;=10000,INT(N(D317))=N(D317))),AND($B317="Used",OR($E317="",$F317&lt;&gt;"")),AND($B317="Restock",OR($F317="",$E317&lt;&gt;"")),AND($B317="Transfer",OR($E317="",$F317="",$E317=$F317))),"Check inputs",IF(OR(AND($E317&lt;&gt;"",SUMPRODUCT(('Van Stock'!$A$2:$A$501=$E317)*('Van Stock'!$B$2:$B$501=$C317))&lt;&gt;1),AND($F317&lt;&gt;"",SUMPRODUCT(('Van Stock'!$A$2:$A$501=$F317)*('Van Stock'!$B$2:$B$501=$C317))&lt;&gt;1)),"No stock line","OK"))))</f>
        <v/>
      </c>
    </row>
    <row r="318" spans="1:8" x14ac:dyDescent="0.25">
      <c r="A318" s="20"/>
      <c r="B318" s="12"/>
      <c r="C318" s="12"/>
      <c r="D318" s="19"/>
      <c r="E318" s="12"/>
      <c r="F318" s="12"/>
      <c r="G318" s="12"/>
      <c r="H318" s="16" t="str">
        <f>IF(COUNTA($A318:$G318)=0,"",IF(OR($C318="",SUMPRODUCT(--(Parts!$A$2:$A$201=$C318))=0,AND($E318&lt;&gt;"",SUMPRODUCT(--(Vans!$A$2:$A$51=$E318))=0),AND($F318&lt;&gt;"",SUMPRODUCT(--(Vans!$A$2:$A$51=$F318))=0)),"Check ID",IF(OR(NOT(AND(ISNUMBER(A318),N(A318)&gt;=18264,N(A318)&lt;=73050)),AND($B318&lt;&gt;"Used",$B318&lt;&gt;"Restock",$B318&lt;&gt;"Transfer"),NOT(AND(ISNUMBER(D318),N(D318)&gt;=1,N(D318)&lt;=10000,INT(N(D318))=N(D318))),AND($B318="Used",OR($E318="",$F318&lt;&gt;"")),AND($B318="Restock",OR($F318="",$E318&lt;&gt;"")),AND($B318="Transfer",OR($E318="",$F318="",$E318=$F318))),"Check inputs",IF(OR(AND($E318&lt;&gt;"",SUMPRODUCT(('Van Stock'!$A$2:$A$501=$E318)*('Van Stock'!$B$2:$B$501=$C318))&lt;&gt;1),AND($F318&lt;&gt;"",SUMPRODUCT(('Van Stock'!$A$2:$A$501=$F318)*('Van Stock'!$B$2:$B$501=$C318))&lt;&gt;1)),"No stock line","OK"))))</f>
        <v/>
      </c>
    </row>
    <row r="319" spans="1:8" x14ac:dyDescent="0.25">
      <c r="A319" s="20"/>
      <c r="B319" s="12"/>
      <c r="C319" s="12"/>
      <c r="D319" s="19"/>
      <c r="E319" s="12"/>
      <c r="F319" s="12"/>
      <c r="G319" s="12"/>
      <c r="H319" s="16" t="str">
        <f>IF(COUNTA($A319:$G319)=0,"",IF(OR($C319="",SUMPRODUCT(--(Parts!$A$2:$A$201=$C319))=0,AND($E319&lt;&gt;"",SUMPRODUCT(--(Vans!$A$2:$A$51=$E319))=0),AND($F319&lt;&gt;"",SUMPRODUCT(--(Vans!$A$2:$A$51=$F319))=0)),"Check ID",IF(OR(NOT(AND(ISNUMBER(A319),N(A319)&gt;=18264,N(A319)&lt;=73050)),AND($B319&lt;&gt;"Used",$B319&lt;&gt;"Restock",$B319&lt;&gt;"Transfer"),NOT(AND(ISNUMBER(D319),N(D319)&gt;=1,N(D319)&lt;=10000,INT(N(D319))=N(D319))),AND($B319="Used",OR($E319="",$F319&lt;&gt;"")),AND($B319="Restock",OR($F319="",$E319&lt;&gt;"")),AND($B319="Transfer",OR($E319="",$F319="",$E319=$F319))),"Check inputs",IF(OR(AND($E319&lt;&gt;"",SUMPRODUCT(('Van Stock'!$A$2:$A$501=$E319)*('Van Stock'!$B$2:$B$501=$C319))&lt;&gt;1),AND($F319&lt;&gt;"",SUMPRODUCT(('Van Stock'!$A$2:$A$501=$F319)*('Van Stock'!$B$2:$B$501=$C319))&lt;&gt;1)),"No stock line","OK"))))</f>
        <v/>
      </c>
    </row>
    <row r="320" spans="1:8" x14ac:dyDescent="0.25">
      <c r="A320" s="20"/>
      <c r="B320" s="12"/>
      <c r="C320" s="12"/>
      <c r="D320" s="19"/>
      <c r="E320" s="12"/>
      <c r="F320" s="12"/>
      <c r="G320" s="12"/>
      <c r="H320" s="16" t="str">
        <f>IF(COUNTA($A320:$G320)=0,"",IF(OR($C320="",SUMPRODUCT(--(Parts!$A$2:$A$201=$C320))=0,AND($E320&lt;&gt;"",SUMPRODUCT(--(Vans!$A$2:$A$51=$E320))=0),AND($F320&lt;&gt;"",SUMPRODUCT(--(Vans!$A$2:$A$51=$F320))=0)),"Check ID",IF(OR(NOT(AND(ISNUMBER(A320),N(A320)&gt;=18264,N(A320)&lt;=73050)),AND($B320&lt;&gt;"Used",$B320&lt;&gt;"Restock",$B320&lt;&gt;"Transfer"),NOT(AND(ISNUMBER(D320),N(D320)&gt;=1,N(D320)&lt;=10000,INT(N(D320))=N(D320))),AND($B320="Used",OR($E320="",$F320&lt;&gt;"")),AND($B320="Restock",OR($F320="",$E320&lt;&gt;"")),AND($B320="Transfer",OR($E320="",$F320="",$E320=$F320))),"Check inputs",IF(OR(AND($E320&lt;&gt;"",SUMPRODUCT(('Van Stock'!$A$2:$A$501=$E320)*('Van Stock'!$B$2:$B$501=$C320))&lt;&gt;1),AND($F320&lt;&gt;"",SUMPRODUCT(('Van Stock'!$A$2:$A$501=$F320)*('Van Stock'!$B$2:$B$501=$C320))&lt;&gt;1)),"No stock line","OK"))))</f>
        <v/>
      </c>
    </row>
    <row r="321" spans="1:8" x14ac:dyDescent="0.25">
      <c r="A321" s="20"/>
      <c r="B321" s="12"/>
      <c r="C321" s="12"/>
      <c r="D321" s="19"/>
      <c r="E321" s="12"/>
      <c r="F321" s="12"/>
      <c r="G321" s="12"/>
      <c r="H321" s="16" t="str">
        <f>IF(COUNTA($A321:$G321)=0,"",IF(OR($C321="",SUMPRODUCT(--(Parts!$A$2:$A$201=$C321))=0,AND($E321&lt;&gt;"",SUMPRODUCT(--(Vans!$A$2:$A$51=$E321))=0),AND($F321&lt;&gt;"",SUMPRODUCT(--(Vans!$A$2:$A$51=$F321))=0)),"Check ID",IF(OR(NOT(AND(ISNUMBER(A321),N(A321)&gt;=18264,N(A321)&lt;=73050)),AND($B321&lt;&gt;"Used",$B321&lt;&gt;"Restock",$B321&lt;&gt;"Transfer"),NOT(AND(ISNUMBER(D321),N(D321)&gt;=1,N(D321)&lt;=10000,INT(N(D321))=N(D321))),AND($B321="Used",OR($E321="",$F321&lt;&gt;"")),AND($B321="Restock",OR($F321="",$E321&lt;&gt;"")),AND($B321="Transfer",OR($E321="",$F321="",$E321=$F321))),"Check inputs",IF(OR(AND($E321&lt;&gt;"",SUMPRODUCT(('Van Stock'!$A$2:$A$501=$E321)*('Van Stock'!$B$2:$B$501=$C321))&lt;&gt;1),AND($F321&lt;&gt;"",SUMPRODUCT(('Van Stock'!$A$2:$A$501=$F321)*('Van Stock'!$B$2:$B$501=$C321))&lt;&gt;1)),"No stock line","OK"))))</f>
        <v/>
      </c>
    </row>
    <row r="322" spans="1:8" x14ac:dyDescent="0.25">
      <c r="A322" s="20"/>
      <c r="B322" s="12"/>
      <c r="C322" s="12"/>
      <c r="D322" s="19"/>
      <c r="E322" s="12"/>
      <c r="F322" s="12"/>
      <c r="G322" s="12"/>
      <c r="H322" s="16" t="str">
        <f>IF(COUNTA($A322:$G322)=0,"",IF(OR($C322="",SUMPRODUCT(--(Parts!$A$2:$A$201=$C322))=0,AND($E322&lt;&gt;"",SUMPRODUCT(--(Vans!$A$2:$A$51=$E322))=0),AND($F322&lt;&gt;"",SUMPRODUCT(--(Vans!$A$2:$A$51=$F322))=0)),"Check ID",IF(OR(NOT(AND(ISNUMBER(A322),N(A322)&gt;=18264,N(A322)&lt;=73050)),AND($B322&lt;&gt;"Used",$B322&lt;&gt;"Restock",$B322&lt;&gt;"Transfer"),NOT(AND(ISNUMBER(D322),N(D322)&gt;=1,N(D322)&lt;=10000,INT(N(D322))=N(D322))),AND($B322="Used",OR($E322="",$F322&lt;&gt;"")),AND($B322="Restock",OR($F322="",$E322&lt;&gt;"")),AND($B322="Transfer",OR($E322="",$F322="",$E322=$F322))),"Check inputs",IF(OR(AND($E322&lt;&gt;"",SUMPRODUCT(('Van Stock'!$A$2:$A$501=$E322)*('Van Stock'!$B$2:$B$501=$C322))&lt;&gt;1),AND($F322&lt;&gt;"",SUMPRODUCT(('Van Stock'!$A$2:$A$501=$F322)*('Van Stock'!$B$2:$B$501=$C322))&lt;&gt;1)),"No stock line","OK"))))</f>
        <v/>
      </c>
    </row>
    <row r="323" spans="1:8" x14ac:dyDescent="0.25">
      <c r="A323" s="20"/>
      <c r="B323" s="12"/>
      <c r="C323" s="12"/>
      <c r="D323" s="19"/>
      <c r="E323" s="12"/>
      <c r="F323" s="12"/>
      <c r="G323" s="12"/>
      <c r="H323" s="16" t="str">
        <f>IF(COUNTA($A323:$G323)=0,"",IF(OR($C323="",SUMPRODUCT(--(Parts!$A$2:$A$201=$C323))=0,AND($E323&lt;&gt;"",SUMPRODUCT(--(Vans!$A$2:$A$51=$E323))=0),AND($F323&lt;&gt;"",SUMPRODUCT(--(Vans!$A$2:$A$51=$F323))=0)),"Check ID",IF(OR(NOT(AND(ISNUMBER(A323),N(A323)&gt;=18264,N(A323)&lt;=73050)),AND($B323&lt;&gt;"Used",$B323&lt;&gt;"Restock",$B323&lt;&gt;"Transfer"),NOT(AND(ISNUMBER(D323),N(D323)&gt;=1,N(D323)&lt;=10000,INT(N(D323))=N(D323))),AND($B323="Used",OR($E323="",$F323&lt;&gt;"")),AND($B323="Restock",OR($F323="",$E323&lt;&gt;"")),AND($B323="Transfer",OR($E323="",$F323="",$E323=$F323))),"Check inputs",IF(OR(AND($E323&lt;&gt;"",SUMPRODUCT(('Van Stock'!$A$2:$A$501=$E323)*('Van Stock'!$B$2:$B$501=$C323))&lt;&gt;1),AND($F323&lt;&gt;"",SUMPRODUCT(('Van Stock'!$A$2:$A$501=$F323)*('Van Stock'!$B$2:$B$501=$C323))&lt;&gt;1)),"No stock line","OK"))))</f>
        <v/>
      </c>
    </row>
    <row r="324" spans="1:8" x14ac:dyDescent="0.25">
      <c r="A324" s="20"/>
      <c r="B324" s="12"/>
      <c r="C324" s="12"/>
      <c r="D324" s="19"/>
      <c r="E324" s="12"/>
      <c r="F324" s="12"/>
      <c r="G324" s="12"/>
      <c r="H324" s="16" t="str">
        <f>IF(COUNTA($A324:$G324)=0,"",IF(OR($C324="",SUMPRODUCT(--(Parts!$A$2:$A$201=$C324))=0,AND($E324&lt;&gt;"",SUMPRODUCT(--(Vans!$A$2:$A$51=$E324))=0),AND($F324&lt;&gt;"",SUMPRODUCT(--(Vans!$A$2:$A$51=$F324))=0)),"Check ID",IF(OR(NOT(AND(ISNUMBER(A324),N(A324)&gt;=18264,N(A324)&lt;=73050)),AND($B324&lt;&gt;"Used",$B324&lt;&gt;"Restock",$B324&lt;&gt;"Transfer"),NOT(AND(ISNUMBER(D324),N(D324)&gt;=1,N(D324)&lt;=10000,INT(N(D324))=N(D324))),AND($B324="Used",OR($E324="",$F324&lt;&gt;"")),AND($B324="Restock",OR($F324="",$E324&lt;&gt;"")),AND($B324="Transfer",OR($E324="",$F324="",$E324=$F324))),"Check inputs",IF(OR(AND($E324&lt;&gt;"",SUMPRODUCT(('Van Stock'!$A$2:$A$501=$E324)*('Van Stock'!$B$2:$B$501=$C324))&lt;&gt;1),AND($F324&lt;&gt;"",SUMPRODUCT(('Van Stock'!$A$2:$A$501=$F324)*('Van Stock'!$B$2:$B$501=$C324))&lt;&gt;1)),"No stock line","OK"))))</f>
        <v/>
      </c>
    </row>
    <row r="325" spans="1:8" x14ac:dyDescent="0.25">
      <c r="A325" s="20"/>
      <c r="B325" s="12"/>
      <c r="C325" s="12"/>
      <c r="D325" s="19"/>
      <c r="E325" s="12"/>
      <c r="F325" s="12"/>
      <c r="G325" s="12"/>
      <c r="H325" s="16" t="str">
        <f>IF(COUNTA($A325:$G325)=0,"",IF(OR($C325="",SUMPRODUCT(--(Parts!$A$2:$A$201=$C325))=0,AND($E325&lt;&gt;"",SUMPRODUCT(--(Vans!$A$2:$A$51=$E325))=0),AND($F325&lt;&gt;"",SUMPRODUCT(--(Vans!$A$2:$A$51=$F325))=0)),"Check ID",IF(OR(NOT(AND(ISNUMBER(A325),N(A325)&gt;=18264,N(A325)&lt;=73050)),AND($B325&lt;&gt;"Used",$B325&lt;&gt;"Restock",$B325&lt;&gt;"Transfer"),NOT(AND(ISNUMBER(D325),N(D325)&gt;=1,N(D325)&lt;=10000,INT(N(D325))=N(D325))),AND($B325="Used",OR($E325="",$F325&lt;&gt;"")),AND($B325="Restock",OR($F325="",$E325&lt;&gt;"")),AND($B325="Transfer",OR($E325="",$F325="",$E325=$F325))),"Check inputs",IF(OR(AND($E325&lt;&gt;"",SUMPRODUCT(('Van Stock'!$A$2:$A$501=$E325)*('Van Stock'!$B$2:$B$501=$C325))&lt;&gt;1),AND($F325&lt;&gt;"",SUMPRODUCT(('Van Stock'!$A$2:$A$501=$F325)*('Van Stock'!$B$2:$B$501=$C325))&lt;&gt;1)),"No stock line","OK"))))</f>
        <v/>
      </c>
    </row>
    <row r="326" spans="1:8" x14ac:dyDescent="0.25">
      <c r="A326" s="20"/>
      <c r="B326" s="12"/>
      <c r="C326" s="12"/>
      <c r="D326" s="19"/>
      <c r="E326" s="12"/>
      <c r="F326" s="12"/>
      <c r="G326" s="12"/>
      <c r="H326" s="16" t="str">
        <f>IF(COUNTA($A326:$G326)=0,"",IF(OR($C326="",SUMPRODUCT(--(Parts!$A$2:$A$201=$C326))=0,AND($E326&lt;&gt;"",SUMPRODUCT(--(Vans!$A$2:$A$51=$E326))=0),AND($F326&lt;&gt;"",SUMPRODUCT(--(Vans!$A$2:$A$51=$F326))=0)),"Check ID",IF(OR(NOT(AND(ISNUMBER(A326),N(A326)&gt;=18264,N(A326)&lt;=73050)),AND($B326&lt;&gt;"Used",$B326&lt;&gt;"Restock",$B326&lt;&gt;"Transfer"),NOT(AND(ISNUMBER(D326),N(D326)&gt;=1,N(D326)&lt;=10000,INT(N(D326))=N(D326))),AND($B326="Used",OR($E326="",$F326&lt;&gt;"")),AND($B326="Restock",OR($F326="",$E326&lt;&gt;"")),AND($B326="Transfer",OR($E326="",$F326="",$E326=$F326))),"Check inputs",IF(OR(AND($E326&lt;&gt;"",SUMPRODUCT(('Van Stock'!$A$2:$A$501=$E326)*('Van Stock'!$B$2:$B$501=$C326))&lt;&gt;1),AND($F326&lt;&gt;"",SUMPRODUCT(('Van Stock'!$A$2:$A$501=$F326)*('Van Stock'!$B$2:$B$501=$C326))&lt;&gt;1)),"No stock line","OK"))))</f>
        <v/>
      </c>
    </row>
    <row r="327" spans="1:8" x14ac:dyDescent="0.25">
      <c r="A327" s="20"/>
      <c r="B327" s="12"/>
      <c r="C327" s="12"/>
      <c r="D327" s="19"/>
      <c r="E327" s="12"/>
      <c r="F327" s="12"/>
      <c r="G327" s="12"/>
      <c r="H327" s="16" t="str">
        <f>IF(COUNTA($A327:$G327)=0,"",IF(OR($C327="",SUMPRODUCT(--(Parts!$A$2:$A$201=$C327))=0,AND($E327&lt;&gt;"",SUMPRODUCT(--(Vans!$A$2:$A$51=$E327))=0),AND($F327&lt;&gt;"",SUMPRODUCT(--(Vans!$A$2:$A$51=$F327))=0)),"Check ID",IF(OR(NOT(AND(ISNUMBER(A327),N(A327)&gt;=18264,N(A327)&lt;=73050)),AND($B327&lt;&gt;"Used",$B327&lt;&gt;"Restock",$B327&lt;&gt;"Transfer"),NOT(AND(ISNUMBER(D327),N(D327)&gt;=1,N(D327)&lt;=10000,INT(N(D327))=N(D327))),AND($B327="Used",OR($E327="",$F327&lt;&gt;"")),AND($B327="Restock",OR($F327="",$E327&lt;&gt;"")),AND($B327="Transfer",OR($E327="",$F327="",$E327=$F327))),"Check inputs",IF(OR(AND($E327&lt;&gt;"",SUMPRODUCT(('Van Stock'!$A$2:$A$501=$E327)*('Van Stock'!$B$2:$B$501=$C327))&lt;&gt;1),AND($F327&lt;&gt;"",SUMPRODUCT(('Van Stock'!$A$2:$A$501=$F327)*('Van Stock'!$B$2:$B$501=$C327))&lt;&gt;1)),"No stock line","OK"))))</f>
        <v/>
      </c>
    </row>
    <row r="328" spans="1:8" x14ac:dyDescent="0.25">
      <c r="A328" s="20"/>
      <c r="B328" s="12"/>
      <c r="C328" s="12"/>
      <c r="D328" s="19"/>
      <c r="E328" s="12"/>
      <c r="F328" s="12"/>
      <c r="G328" s="12"/>
      <c r="H328" s="16" t="str">
        <f>IF(COUNTA($A328:$G328)=0,"",IF(OR($C328="",SUMPRODUCT(--(Parts!$A$2:$A$201=$C328))=0,AND($E328&lt;&gt;"",SUMPRODUCT(--(Vans!$A$2:$A$51=$E328))=0),AND($F328&lt;&gt;"",SUMPRODUCT(--(Vans!$A$2:$A$51=$F328))=0)),"Check ID",IF(OR(NOT(AND(ISNUMBER(A328),N(A328)&gt;=18264,N(A328)&lt;=73050)),AND($B328&lt;&gt;"Used",$B328&lt;&gt;"Restock",$B328&lt;&gt;"Transfer"),NOT(AND(ISNUMBER(D328),N(D328)&gt;=1,N(D328)&lt;=10000,INT(N(D328))=N(D328))),AND($B328="Used",OR($E328="",$F328&lt;&gt;"")),AND($B328="Restock",OR($F328="",$E328&lt;&gt;"")),AND($B328="Transfer",OR($E328="",$F328="",$E328=$F328))),"Check inputs",IF(OR(AND($E328&lt;&gt;"",SUMPRODUCT(('Van Stock'!$A$2:$A$501=$E328)*('Van Stock'!$B$2:$B$501=$C328))&lt;&gt;1),AND($F328&lt;&gt;"",SUMPRODUCT(('Van Stock'!$A$2:$A$501=$F328)*('Van Stock'!$B$2:$B$501=$C328))&lt;&gt;1)),"No stock line","OK"))))</f>
        <v/>
      </c>
    </row>
    <row r="329" spans="1:8" x14ac:dyDescent="0.25">
      <c r="A329" s="20"/>
      <c r="B329" s="12"/>
      <c r="C329" s="12"/>
      <c r="D329" s="19"/>
      <c r="E329" s="12"/>
      <c r="F329" s="12"/>
      <c r="G329" s="12"/>
      <c r="H329" s="16" t="str">
        <f>IF(COUNTA($A329:$G329)=0,"",IF(OR($C329="",SUMPRODUCT(--(Parts!$A$2:$A$201=$C329))=0,AND($E329&lt;&gt;"",SUMPRODUCT(--(Vans!$A$2:$A$51=$E329))=0),AND($F329&lt;&gt;"",SUMPRODUCT(--(Vans!$A$2:$A$51=$F329))=0)),"Check ID",IF(OR(NOT(AND(ISNUMBER(A329),N(A329)&gt;=18264,N(A329)&lt;=73050)),AND($B329&lt;&gt;"Used",$B329&lt;&gt;"Restock",$B329&lt;&gt;"Transfer"),NOT(AND(ISNUMBER(D329),N(D329)&gt;=1,N(D329)&lt;=10000,INT(N(D329))=N(D329))),AND($B329="Used",OR($E329="",$F329&lt;&gt;"")),AND($B329="Restock",OR($F329="",$E329&lt;&gt;"")),AND($B329="Transfer",OR($E329="",$F329="",$E329=$F329))),"Check inputs",IF(OR(AND($E329&lt;&gt;"",SUMPRODUCT(('Van Stock'!$A$2:$A$501=$E329)*('Van Stock'!$B$2:$B$501=$C329))&lt;&gt;1),AND($F329&lt;&gt;"",SUMPRODUCT(('Van Stock'!$A$2:$A$501=$F329)*('Van Stock'!$B$2:$B$501=$C329))&lt;&gt;1)),"No stock line","OK"))))</f>
        <v/>
      </c>
    </row>
    <row r="330" spans="1:8" x14ac:dyDescent="0.25">
      <c r="A330" s="20"/>
      <c r="B330" s="12"/>
      <c r="C330" s="12"/>
      <c r="D330" s="19"/>
      <c r="E330" s="12"/>
      <c r="F330" s="12"/>
      <c r="G330" s="12"/>
      <c r="H330" s="16" t="str">
        <f>IF(COUNTA($A330:$G330)=0,"",IF(OR($C330="",SUMPRODUCT(--(Parts!$A$2:$A$201=$C330))=0,AND($E330&lt;&gt;"",SUMPRODUCT(--(Vans!$A$2:$A$51=$E330))=0),AND($F330&lt;&gt;"",SUMPRODUCT(--(Vans!$A$2:$A$51=$F330))=0)),"Check ID",IF(OR(NOT(AND(ISNUMBER(A330),N(A330)&gt;=18264,N(A330)&lt;=73050)),AND($B330&lt;&gt;"Used",$B330&lt;&gt;"Restock",$B330&lt;&gt;"Transfer"),NOT(AND(ISNUMBER(D330),N(D330)&gt;=1,N(D330)&lt;=10000,INT(N(D330))=N(D330))),AND($B330="Used",OR($E330="",$F330&lt;&gt;"")),AND($B330="Restock",OR($F330="",$E330&lt;&gt;"")),AND($B330="Transfer",OR($E330="",$F330="",$E330=$F330))),"Check inputs",IF(OR(AND($E330&lt;&gt;"",SUMPRODUCT(('Van Stock'!$A$2:$A$501=$E330)*('Van Stock'!$B$2:$B$501=$C330))&lt;&gt;1),AND($F330&lt;&gt;"",SUMPRODUCT(('Van Stock'!$A$2:$A$501=$F330)*('Van Stock'!$B$2:$B$501=$C330))&lt;&gt;1)),"No stock line","OK"))))</f>
        <v/>
      </c>
    </row>
    <row r="331" spans="1:8" x14ac:dyDescent="0.25">
      <c r="A331" s="20"/>
      <c r="B331" s="12"/>
      <c r="C331" s="12"/>
      <c r="D331" s="19"/>
      <c r="E331" s="12"/>
      <c r="F331" s="12"/>
      <c r="G331" s="12"/>
      <c r="H331" s="16" t="str">
        <f>IF(COUNTA($A331:$G331)=0,"",IF(OR($C331="",SUMPRODUCT(--(Parts!$A$2:$A$201=$C331))=0,AND($E331&lt;&gt;"",SUMPRODUCT(--(Vans!$A$2:$A$51=$E331))=0),AND($F331&lt;&gt;"",SUMPRODUCT(--(Vans!$A$2:$A$51=$F331))=0)),"Check ID",IF(OR(NOT(AND(ISNUMBER(A331),N(A331)&gt;=18264,N(A331)&lt;=73050)),AND($B331&lt;&gt;"Used",$B331&lt;&gt;"Restock",$B331&lt;&gt;"Transfer"),NOT(AND(ISNUMBER(D331),N(D331)&gt;=1,N(D331)&lt;=10000,INT(N(D331))=N(D331))),AND($B331="Used",OR($E331="",$F331&lt;&gt;"")),AND($B331="Restock",OR($F331="",$E331&lt;&gt;"")),AND($B331="Transfer",OR($E331="",$F331="",$E331=$F331))),"Check inputs",IF(OR(AND($E331&lt;&gt;"",SUMPRODUCT(('Van Stock'!$A$2:$A$501=$E331)*('Van Stock'!$B$2:$B$501=$C331))&lt;&gt;1),AND($F331&lt;&gt;"",SUMPRODUCT(('Van Stock'!$A$2:$A$501=$F331)*('Van Stock'!$B$2:$B$501=$C331))&lt;&gt;1)),"No stock line","OK"))))</f>
        <v/>
      </c>
    </row>
    <row r="332" spans="1:8" x14ac:dyDescent="0.25">
      <c r="A332" s="20"/>
      <c r="B332" s="12"/>
      <c r="C332" s="12"/>
      <c r="D332" s="19"/>
      <c r="E332" s="12"/>
      <c r="F332" s="12"/>
      <c r="G332" s="12"/>
      <c r="H332" s="16" t="str">
        <f>IF(COUNTA($A332:$G332)=0,"",IF(OR($C332="",SUMPRODUCT(--(Parts!$A$2:$A$201=$C332))=0,AND($E332&lt;&gt;"",SUMPRODUCT(--(Vans!$A$2:$A$51=$E332))=0),AND($F332&lt;&gt;"",SUMPRODUCT(--(Vans!$A$2:$A$51=$F332))=0)),"Check ID",IF(OR(NOT(AND(ISNUMBER(A332),N(A332)&gt;=18264,N(A332)&lt;=73050)),AND($B332&lt;&gt;"Used",$B332&lt;&gt;"Restock",$B332&lt;&gt;"Transfer"),NOT(AND(ISNUMBER(D332),N(D332)&gt;=1,N(D332)&lt;=10000,INT(N(D332))=N(D332))),AND($B332="Used",OR($E332="",$F332&lt;&gt;"")),AND($B332="Restock",OR($F332="",$E332&lt;&gt;"")),AND($B332="Transfer",OR($E332="",$F332="",$E332=$F332))),"Check inputs",IF(OR(AND($E332&lt;&gt;"",SUMPRODUCT(('Van Stock'!$A$2:$A$501=$E332)*('Van Stock'!$B$2:$B$501=$C332))&lt;&gt;1),AND($F332&lt;&gt;"",SUMPRODUCT(('Van Stock'!$A$2:$A$501=$F332)*('Van Stock'!$B$2:$B$501=$C332))&lt;&gt;1)),"No stock line","OK"))))</f>
        <v/>
      </c>
    </row>
    <row r="333" spans="1:8" x14ac:dyDescent="0.25">
      <c r="A333" s="20"/>
      <c r="B333" s="12"/>
      <c r="C333" s="12"/>
      <c r="D333" s="19"/>
      <c r="E333" s="12"/>
      <c r="F333" s="12"/>
      <c r="G333" s="12"/>
      <c r="H333" s="16" t="str">
        <f>IF(COUNTA($A333:$G333)=0,"",IF(OR($C333="",SUMPRODUCT(--(Parts!$A$2:$A$201=$C333))=0,AND($E333&lt;&gt;"",SUMPRODUCT(--(Vans!$A$2:$A$51=$E333))=0),AND($F333&lt;&gt;"",SUMPRODUCT(--(Vans!$A$2:$A$51=$F333))=0)),"Check ID",IF(OR(NOT(AND(ISNUMBER(A333),N(A333)&gt;=18264,N(A333)&lt;=73050)),AND($B333&lt;&gt;"Used",$B333&lt;&gt;"Restock",$B333&lt;&gt;"Transfer"),NOT(AND(ISNUMBER(D333),N(D333)&gt;=1,N(D333)&lt;=10000,INT(N(D333))=N(D333))),AND($B333="Used",OR($E333="",$F333&lt;&gt;"")),AND($B333="Restock",OR($F333="",$E333&lt;&gt;"")),AND($B333="Transfer",OR($E333="",$F333="",$E333=$F333))),"Check inputs",IF(OR(AND($E333&lt;&gt;"",SUMPRODUCT(('Van Stock'!$A$2:$A$501=$E333)*('Van Stock'!$B$2:$B$501=$C333))&lt;&gt;1),AND($F333&lt;&gt;"",SUMPRODUCT(('Van Stock'!$A$2:$A$501=$F333)*('Van Stock'!$B$2:$B$501=$C333))&lt;&gt;1)),"No stock line","OK"))))</f>
        <v/>
      </c>
    </row>
    <row r="334" spans="1:8" x14ac:dyDescent="0.25">
      <c r="A334" s="20"/>
      <c r="B334" s="12"/>
      <c r="C334" s="12"/>
      <c r="D334" s="19"/>
      <c r="E334" s="12"/>
      <c r="F334" s="12"/>
      <c r="G334" s="12"/>
      <c r="H334" s="16" t="str">
        <f>IF(COUNTA($A334:$G334)=0,"",IF(OR($C334="",SUMPRODUCT(--(Parts!$A$2:$A$201=$C334))=0,AND($E334&lt;&gt;"",SUMPRODUCT(--(Vans!$A$2:$A$51=$E334))=0),AND($F334&lt;&gt;"",SUMPRODUCT(--(Vans!$A$2:$A$51=$F334))=0)),"Check ID",IF(OR(NOT(AND(ISNUMBER(A334),N(A334)&gt;=18264,N(A334)&lt;=73050)),AND($B334&lt;&gt;"Used",$B334&lt;&gt;"Restock",$B334&lt;&gt;"Transfer"),NOT(AND(ISNUMBER(D334),N(D334)&gt;=1,N(D334)&lt;=10000,INT(N(D334))=N(D334))),AND($B334="Used",OR($E334="",$F334&lt;&gt;"")),AND($B334="Restock",OR($F334="",$E334&lt;&gt;"")),AND($B334="Transfer",OR($E334="",$F334="",$E334=$F334))),"Check inputs",IF(OR(AND($E334&lt;&gt;"",SUMPRODUCT(('Van Stock'!$A$2:$A$501=$E334)*('Van Stock'!$B$2:$B$501=$C334))&lt;&gt;1),AND($F334&lt;&gt;"",SUMPRODUCT(('Van Stock'!$A$2:$A$501=$F334)*('Van Stock'!$B$2:$B$501=$C334))&lt;&gt;1)),"No stock line","OK"))))</f>
        <v/>
      </c>
    </row>
    <row r="335" spans="1:8" x14ac:dyDescent="0.25">
      <c r="A335" s="20"/>
      <c r="B335" s="12"/>
      <c r="C335" s="12"/>
      <c r="D335" s="19"/>
      <c r="E335" s="12"/>
      <c r="F335" s="12"/>
      <c r="G335" s="12"/>
      <c r="H335" s="16" t="str">
        <f>IF(COUNTA($A335:$G335)=0,"",IF(OR($C335="",SUMPRODUCT(--(Parts!$A$2:$A$201=$C335))=0,AND($E335&lt;&gt;"",SUMPRODUCT(--(Vans!$A$2:$A$51=$E335))=0),AND($F335&lt;&gt;"",SUMPRODUCT(--(Vans!$A$2:$A$51=$F335))=0)),"Check ID",IF(OR(NOT(AND(ISNUMBER(A335),N(A335)&gt;=18264,N(A335)&lt;=73050)),AND($B335&lt;&gt;"Used",$B335&lt;&gt;"Restock",$B335&lt;&gt;"Transfer"),NOT(AND(ISNUMBER(D335),N(D335)&gt;=1,N(D335)&lt;=10000,INT(N(D335))=N(D335))),AND($B335="Used",OR($E335="",$F335&lt;&gt;"")),AND($B335="Restock",OR($F335="",$E335&lt;&gt;"")),AND($B335="Transfer",OR($E335="",$F335="",$E335=$F335))),"Check inputs",IF(OR(AND($E335&lt;&gt;"",SUMPRODUCT(('Van Stock'!$A$2:$A$501=$E335)*('Van Stock'!$B$2:$B$501=$C335))&lt;&gt;1),AND($F335&lt;&gt;"",SUMPRODUCT(('Van Stock'!$A$2:$A$501=$F335)*('Van Stock'!$B$2:$B$501=$C335))&lt;&gt;1)),"No stock line","OK"))))</f>
        <v/>
      </c>
    </row>
    <row r="336" spans="1:8" x14ac:dyDescent="0.25">
      <c r="A336" s="20"/>
      <c r="B336" s="12"/>
      <c r="C336" s="12"/>
      <c r="D336" s="19"/>
      <c r="E336" s="12"/>
      <c r="F336" s="12"/>
      <c r="G336" s="12"/>
      <c r="H336" s="16" t="str">
        <f>IF(COUNTA($A336:$G336)=0,"",IF(OR($C336="",SUMPRODUCT(--(Parts!$A$2:$A$201=$C336))=0,AND($E336&lt;&gt;"",SUMPRODUCT(--(Vans!$A$2:$A$51=$E336))=0),AND($F336&lt;&gt;"",SUMPRODUCT(--(Vans!$A$2:$A$51=$F336))=0)),"Check ID",IF(OR(NOT(AND(ISNUMBER(A336),N(A336)&gt;=18264,N(A336)&lt;=73050)),AND($B336&lt;&gt;"Used",$B336&lt;&gt;"Restock",$B336&lt;&gt;"Transfer"),NOT(AND(ISNUMBER(D336),N(D336)&gt;=1,N(D336)&lt;=10000,INT(N(D336))=N(D336))),AND($B336="Used",OR($E336="",$F336&lt;&gt;"")),AND($B336="Restock",OR($F336="",$E336&lt;&gt;"")),AND($B336="Transfer",OR($E336="",$F336="",$E336=$F336))),"Check inputs",IF(OR(AND($E336&lt;&gt;"",SUMPRODUCT(('Van Stock'!$A$2:$A$501=$E336)*('Van Stock'!$B$2:$B$501=$C336))&lt;&gt;1),AND($F336&lt;&gt;"",SUMPRODUCT(('Van Stock'!$A$2:$A$501=$F336)*('Van Stock'!$B$2:$B$501=$C336))&lt;&gt;1)),"No stock line","OK"))))</f>
        <v/>
      </c>
    </row>
    <row r="337" spans="1:8" x14ac:dyDescent="0.25">
      <c r="A337" s="20"/>
      <c r="B337" s="12"/>
      <c r="C337" s="12"/>
      <c r="D337" s="19"/>
      <c r="E337" s="12"/>
      <c r="F337" s="12"/>
      <c r="G337" s="12"/>
      <c r="H337" s="16" t="str">
        <f>IF(COUNTA($A337:$G337)=0,"",IF(OR($C337="",SUMPRODUCT(--(Parts!$A$2:$A$201=$C337))=0,AND($E337&lt;&gt;"",SUMPRODUCT(--(Vans!$A$2:$A$51=$E337))=0),AND($F337&lt;&gt;"",SUMPRODUCT(--(Vans!$A$2:$A$51=$F337))=0)),"Check ID",IF(OR(NOT(AND(ISNUMBER(A337),N(A337)&gt;=18264,N(A337)&lt;=73050)),AND($B337&lt;&gt;"Used",$B337&lt;&gt;"Restock",$B337&lt;&gt;"Transfer"),NOT(AND(ISNUMBER(D337),N(D337)&gt;=1,N(D337)&lt;=10000,INT(N(D337))=N(D337))),AND($B337="Used",OR($E337="",$F337&lt;&gt;"")),AND($B337="Restock",OR($F337="",$E337&lt;&gt;"")),AND($B337="Transfer",OR($E337="",$F337="",$E337=$F337))),"Check inputs",IF(OR(AND($E337&lt;&gt;"",SUMPRODUCT(('Van Stock'!$A$2:$A$501=$E337)*('Van Stock'!$B$2:$B$501=$C337))&lt;&gt;1),AND($F337&lt;&gt;"",SUMPRODUCT(('Van Stock'!$A$2:$A$501=$F337)*('Van Stock'!$B$2:$B$501=$C337))&lt;&gt;1)),"No stock line","OK"))))</f>
        <v/>
      </c>
    </row>
    <row r="338" spans="1:8" x14ac:dyDescent="0.25">
      <c r="A338" s="20"/>
      <c r="B338" s="12"/>
      <c r="C338" s="12"/>
      <c r="D338" s="19"/>
      <c r="E338" s="12"/>
      <c r="F338" s="12"/>
      <c r="G338" s="12"/>
      <c r="H338" s="16" t="str">
        <f>IF(COUNTA($A338:$G338)=0,"",IF(OR($C338="",SUMPRODUCT(--(Parts!$A$2:$A$201=$C338))=0,AND($E338&lt;&gt;"",SUMPRODUCT(--(Vans!$A$2:$A$51=$E338))=0),AND($F338&lt;&gt;"",SUMPRODUCT(--(Vans!$A$2:$A$51=$F338))=0)),"Check ID",IF(OR(NOT(AND(ISNUMBER(A338),N(A338)&gt;=18264,N(A338)&lt;=73050)),AND($B338&lt;&gt;"Used",$B338&lt;&gt;"Restock",$B338&lt;&gt;"Transfer"),NOT(AND(ISNUMBER(D338),N(D338)&gt;=1,N(D338)&lt;=10000,INT(N(D338))=N(D338))),AND($B338="Used",OR($E338="",$F338&lt;&gt;"")),AND($B338="Restock",OR($F338="",$E338&lt;&gt;"")),AND($B338="Transfer",OR($E338="",$F338="",$E338=$F338))),"Check inputs",IF(OR(AND($E338&lt;&gt;"",SUMPRODUCT(('Van Stock'!$A$2:$A$501=$E338)*('Van Stock'!$B$2:$B$501=$C338))&lt;&gt;1),AND($F338&lt;&gt;"",SUMPRODUCT(('Van Stock'!$A$2:$A$501=$F338)*('Van Stock'!$B$2:$B$501=$C338))&lt;&gt;1)),"No stock line","OK"))))</f>
        <v/>
      </c>
    </row>
    <row r="339" spans="1:8" x14ac:dyDescent="0.25">
      <c r="A339" s="20"/>
      <c r="B339" s="12"/>
      <c r="C339" s="12"/>
      <c r="D339" s="19"/>
      <c r="E339" s="12"/>
      <c r="F339" s="12"/>
      <c r="G339" s="12"/>
      <c r="H339" s="16" t="str">
        <f>IF(COUNTA($A339:$G339)=0,"",IF(OR($C339="",SUMPRODUCT(--(Parts!$A$2:$A$201=$C339))=0,AND($E339&lt;&gt;"",SUMPRODUCT(--(Vans!$A$2:$A$51=$E339))=0),AND($F339&lt;&gt;"",SUMPRODUCT(--(Vans!$A$2:$A$51=$F339))=0)),"Check ID",IF(OR(NOT(AND(ISNUMBER(A339),N(A339)&gt;=18264,N(A339)&lt;=73050)),AND($B339&lt;&gt;"Used",$B339&lt;&gt;"Restock",$B339&lt;&gt;"Transfer"),NOT(AND(ISNUMBER(D339),N(D339)&gt;=1,N(D339)&lt;=10000,INT(N(D339))=N(D339))),AND($B339="Used",OR($E339="",$F339&lt;&gt;"")),AND($B339="Restock",OR($F339="",$E339&lt;&gt;"")),AND($B339="Transfer",OR($E339="",$F339="",$E339=$F339))),"Check inputs",IF(OR(AND($E339&lt;&gt;"",SUMPRODUCT(('Van Stock'!$A$2:$A$501=$E339)*('Van Stock'!$B$2:$B$501=$C339))&lt;&gt;1),AND($F339&lt;&gt;"",SUMPRODUCT(('Van Stock'!$A$2:$A$501=$F339)*('Van Stock'!$B$2:$B$501=$C339))&lt;&gt;1)),"No stock line","OK"))))</f>
        <v/>
      </c>
    </row>
    <row r="340" spans="1:8" x14ac:dyDescent="0.25">
      <c r="A340" s="20"/>
      <c r="B340" s="12"/>
      <c r="C340" s="12"/>
      <c r="D340" s="19"/>
      <c r="E340" s="12"/>
      <c r="F340" s="12"/>
      <c r="G340" s="12"/>
      <c r="H340" s="16" t="str">
        <f>IF(COUNTA($A340:$G340)=0,"",IF(OR($C340="",SUMPRODUCT(--(Parts!$A$2:$A$201=$C340))=0,AND($E340&lt;&gt;"",SUMPRODUCT(--(Vans!$A$2:$A$51=$E340))=0),AND($F340&lt;&gt;"",SUMPRODUCT(--(Vans!$A$2:$A$51=$F340))=0)),"Check ID",IF(OR(NOT(AND(ISNUMBER(A340),N(A340)&gt;=18264,N(A340)&lt;=73050)),AND($B340&lt;&gt;"Used",$B340&lt;&gt;"Restock",$B340&lt;&gt;"Transfer"),NOT(AND(ISNUMBER(D340),N(D340)&gt;=1,N(D340)&lt;=10000,INT(N(D340))=N(D340))),AND($B340="Used",OR($E340="",$F340&lt;&gt;"")),AND($B340="Restock",OR($F340="",$E340&lt;&gt;"")),AND($B340="Transfer",OR($E340="",$F340="",$E340=$F340))),"Check inputs",IF(OR(AND($E340&lt;&gt;"",SUMPRODUCT(('Van Stock'!$A$2:$A$501=$E340)*('Van Stock'!$B$2:$B$501=$C340))&lt;&gt;1),AND($F340&lt;&gt;"",SUMPRODUCT(('Van Stock'!$A$2:$A$501=$F340)*('Van Stock'!$B$2:$B$501=$C340))&lt;&gt;1)),"No stock line","OK"))))</f>
        <v/>
      </c>
    </row>
    <row r="341" spans="1:8" x14ac:dyDescent="0.25">
      <c r="A341" s="20"/>
      <c r="B341" s="12"/>
      <c r="C341" s="12"/>
      <c r="D341" s="19"/>
      <c r="E341" s="12"/>
      <c r="F341" s="12"/>
      <c r="G341" s="12"/>
      <c r="H341" s="16" t="str">
        <f>IF(COUNTA($A341:$G341)=0,"",IF(OR($C341="",SUMPRODUCT(--(Parts!$A$2:$A$201=$C341))=0,AND($E341&lt;&gt;"",SUMPRODUCT(--(Vans!$A$2:$A$51=$E341))=0),AND($F341&lt;&gt;"",SUMPRODUCT(--(Vans!$A$2:$A$51=$F341))=0)),"Check ID",IF(OR(NOT(AND(ISNUMBER(A341),N(A341)&gt;=18264,N(A341)&lt;=73050)),AND($B341&lt;&gt;"Used",$B341&lt;&gt;"Restock",$B341&lt;&gt;"Transfer"),NOT(AND(ISNUMBER(D341),N(D341)&gt;=1,N(D341)&lt;=10000,INT(N(D341))=N(D341))),AND($B341="Used",OR($E341="",$F341&lt;&gt;"")),AND($B341="Restock",OR($F341="",$E341&lt;&gt;"")),AND($B341="Transfer",OR($E341="",$F341="",$E341=$F341))),"Check inputs",IF(OR(AND($E341&lt;&gt;"",SUMPRODUCT(('Van Stock'!$A$2:$A$501=$E341)*('Van Stock'!$B$2:$B$501=$C341))&lt;&gt;1),AND($F341&lt;&gt;"",SUMPRODUCT(('Van Stock'!$A$2:$A$501=$F341)*('Van Stock'!$B$2:$B$501=$C341))&lt;&gt;1)),"No stock line","OK"))))</f>
        <v/>
      </c>
    </row>
    <row r="342" spans="1:8" x14ac:dyDescent="0.25">
      <c r="A342" s="20"/>
      <c r="B342" s="12"/>
      <c r="C342" s="12"/>
      <c r="D342" s="19"/>
      <c r="E342" s="12"/>
      <c r="F342" s="12"/>
      <c r="G342" s="12"/>
      <c r="H342" s="16" t="str">
        <f>IF(COUNTA($A342:$G342)=0,"",IF(OR($C342="",SUMPRODUCT(--(Parts!$A$2:$A$201=$C342))=0,AND($E342&lt;&gt;"",SUMPRODUCT(--(Vans!$A$2:$A$51=$E342))=0),AND($F342&lt;&gt;"",SUMPRODUCT(--(Vans!$A$2:$A$51=$F342))=0)),"Check ID",IF(OR(NOT(AND(ISNUMBER(A342),N(A342)&gt;=18264,N(A342)&lt;=73050)),AND($B342&lt;&gt;"Used",$B342&lt;&gt;"Restock",$B342&lt;&gt;"Transfer"),NOT(AND(ISNUMBER(D342),N(D342)&gt;=1,N(D342)&lt;=10000,INT(N(D342))=N(D342))),AND($B342="Used",OR($E342="",$F342&lt;&gt;"")),AND($B342="Restock",OR($F342="",$E342&lt;&gt;"")),AND($B342="Transfer",OR($E342="",$F342="",$E342=$F342))),"Check inputs",IF(OR(AND($E342&lt;&gt;"",SUMPRODUCT(('Van Stock'!$A$2:$A$501=$E342)*('Van Stock'!$B$2:$B$501=$C342))&lt;&gt;1),AND($F342&lt;&gt;"",SUMPRODUCT(('Van Stock'!$A$2:$A$501=$F342)*('Van Stock'!$B$2:$B$501=$C342))&lt;&gt;1)),"No stock line","OK"))))</f>
        <v/>
      </c>
    </row>
    <row r="343" spans="1:8" x14ac:dyDescent="0.25">
      <c r="A343" s="20"/>
      <c r="B343" s="12"/>
      <c r="C343" s="12"/>
      <c r="D343" s="19"/>
      <c r="E343" s="12"/>
      <c r="F343" s="12"/>
      <c r="G343" s="12"/>
      <c r="H343" s="16" t="str">
        <f>IF(COUNTA($A343:$G343)=0,"",IF(OR($C343="",SUMPRODUCT(--(Parts!$A$2:$A$201=$C343))=0,AND($E343&lt;&gt;"",SUMPRODUCT(--(Vans!$A$2:$A$51=$E343))=0),AND($F343&lt;&gt;"",SUMPRODUCT(--(Vans!$A$2:$A$51=$F343))=0)),"Check ID",IF(OR(NOT(AND(ISNUMBER(A343),N(A343)&gt;=18264,N(A343)&lt;=73050)),AND($B343&lt;&gt;"Used",$B343&lt;&gt;"Restock",$B343&lt;&gt;"Transfer"),NOT(AND(ISNUMBER(D343),N(D343)&gt;=1,N(D343)&lt;=10000,INT(N(D343))=N(D343))),AND($B343="Used",OR($E343="",$F343&lt;&gt;"")),AND($B343="Restock",OR($F343="",$E343&lt;&gt;"")),AND($B343="Transfer",OR($E343="",$F343="",$E343=$F343))),"Check inputs",IF(OR(AND($E343&lt;&gt;"",SUMPRODUCT(('Van Stock'!$A$2:$A$501=$E343)*('Van Stock'!$B$2:$B$501=$C343))&lt;&gt;1),AND($F343&lt;&gt;"",SUMPRODUCT(('Van Stock'!$A$2:$A$501=$F343)*('Van Stock'!$B$2:$B$501=$C343))&lt;&gt;1)),"No stock line","OK"))))</f>
        <v/>
      </c>
    </row>
    <row r="344" spans="1:8" x14ac:dyDescent="0.25">
      <c r="A344" s="20"/>
      <c r="B344" s="12"/>
      <c r="C344" s="12"/>
      <c r="D344" s="19"/>
      <c r="E344" s="12"/>
      <c r="F344" s="12"/>
      <c r="G344" s="12"/>
      <c r="H344" s="16" t="str">
        <f>IF(COUNTA($A344:$G344)=0,"",IF(OR($C344="",SUMPRODUCT(--(Parts!$A$2:$A$201=$C344))=0,AND($E344&lt;&gt;"",SUMPRODUCT(--(Vans!$A$2:$A$51=$E344))=0),AND($F344&lt;&gt;"",SUMPRODUCT(--(Vans!$A$2:$A$51=$F344))=0)),"Check ID",IF(OR(NOT(AND(ISNUMBER(A344),N(A344)&gt;=18264,N(A344)&lt;=73050)),AND($B344&lt;&gt;"Used",$B344&lt;&gt;"Restock",$B344&lt;&gt;"Transfer"),NOT(AND(ISNUMBER(D344),N(D344)&gt;=1,N(D344)&lt;=10000,INT(N(D344))=N(D344))),AND($B344="Used",OR($E344="",$F344&lt;&gt;"")),AND($B344="Restock",OR($F344="",$E344&lt;&gt;"")),AND($B344="Transfer",OR($E344="",$F344="",$E344=$F344))),"Check inputs",IF(OR(AND($E344&lt;&gt;"",SUMPRODUCT(('Van Stock'!$A$2:$A$501=$E344)*('Van Stock'!$B$2:$B$501=$C344))&lt;&gt;1),AND($F344&lt;&gt;"",SUMPRODUCT(('Van Stock'!$A$2:$A$501=$F344)*('Van Stock'!$B$2:$B$501=$C344))&lt;&gt;1)),"No stock line","OK"))))</f>
        <v/>
      </c>
    </row>
    <row r="345" spans="1:8" x14ac:dyDescent="0.25">
      <c r="A345" s="20"/>
      <c r="B345" s="12"/>
      <c r="C345" s="12"/>
      <c r="D345" s="19"/>
      <c r="E345" s="12"/>
      <c r="F345" s="12"/>
      <c r="G345" s="12"/>
      <c r="H345" s="16" t="str">
        <f>IF(COUNTA($A345:$G345)=0,"",IF(OR($C345="",SUMPRODUCT(--(Parts!$A$2:$A$201=$C345))=0,AND($E345&lt;&gt;"",SUMPRODUCT(--(Vans!$A$2:$A$51=$E345))=0),AND($F345&lt;&gt;"",SUMPRODUCT(--(Vans!$A$2:$A$51=$F345))=0)),"Check ID",IF(OR(NOT(AND(ISNUMBER(A345),N(A345)&gt;=18264,N(A345)&lt;=73050)),AND($B345&lt;&gt;"Used",$B345&lt;&gt;"Restock",$B345&lt;&gt;"Transfer"),NOT(AND(ISNUMBER(D345),N(D345)&gt;=1,N(D345)&lt;=10000,INT(N(D345))=N(D345))),AND($B345="Used",OR($E345="",$F345&lt;&gt;"")),AND($B345="Restock",OR($F345="",$E345&lt;&gt;"")),AND($B345="Transfer",OR($E345="",$F345="",$E345=$F345))),"Check inputs",IF(OR(AND($E345&lt;&gt;"",SUMPRODUCT(('Van Stock'!$A$2:$A$501=$E345)*('Van Stock'!$B$2:$B$501=$C345))&lt;&gt;1),AND($F345&lt;&gt;"",SUMPRODUCT(('Van Stock'!$A$2:$A$501=$F345)*('Van Stock'!$B$2:$B$501=$C345))&lt;&gt;1)),"No stock line","OK"))))</f>
        <v/>
      </c>
    </row>
    <row r="346" spans="1:8" x14ac:dyDescent="0.25">
      <c r="A346" s="20"/>
      <c r="B346" s="12"/>
      <c r="C346" s="12"/>
      <c r="D346" s="19"/>
      <c r="E346" s="12"/>
      <c r="F346" s="12"/>
      <c r="G346" s="12"/>
      <c r="H346" s="16" t="str">
        <f>IF(COUNTA($A346:$G346)=0,"",IF(OR($C346="",SUMPRODUCT(--(Parts!$A$2:$A$201=$C346))=0,AND($E346&lt;&gt;"",SUMPRODUCT(--(Vans!$A$2:$A$51=$E346))=0),AND($F346&lt;&gt;"",SUMPRODUCT(--(Vans!$A$2:$A$51=$F346))=0)),"Check ID",IF(OR(NOT(AND(ISNUMBER(A346),N(A346)&gt;=18264,N(A346)&lt;=73050)),AND($B346&lt;&gt;"Used",$B346&lt;&gt;"Restock",$B346&lt;&gt;"Transfer"),NOT(AND(ISNUMBER(D346),N(D346)&gt;=1,N(D346)&lt;=10000,INT(N(D346))=N(D346))),AND($B346="Used",OR($E346="",$F346&lt;&gt;"")),AND($B346="Restock",OR($F346="",$E346&lt;&gt;"")),AND($B346="Transfer",OR($E346="",$F346="",$E346=$F346))),"Check inputs",IF(OR(AND($E346&lt;&gt;"",SUMPRODUCT(('Van Stock'!$A$2:$A$501=$E346)*('Van Stock'!$B$2:$B$501=$C346))&lt;&gt;1),AND($F346&lt;&gt;"",SUMPRODUCT(('Van Stock'!$A$2:$A$501=$F346)*('Van Stock'!$B$2:$B$501=$C346))&lt;&gt;1)),"No stock line","OK"))))</f>
        <v/>
      </c>
    </row>
    <row r="347" spans="1:8" x14ac:dyDescent="0.25">
      <c r="A347" s="20"/>
      <c r="B347" s="12"/>
      <c r="C347" s="12"/>
      <c r="D347" s="19"/>
      <c r="E347" s="12"/>
      <c r="F347" s="12"/>
      <c r="G347" s="12"/>
      <c r="H347" s="16" t="str">
        <f>IF(COUNTA($A347:$G347)=0,"",IF(OR($C347="",SUMPRODUCT(--(Parts!$A$2:$A$201=$C347))=0,AND($E347&lt;&gt;"",SUMPRODUCT(--(Vans!$A$2:$A$51=$E347))=0),AND($F347&lt;&gt;"",SUMPRODUCT(--(Vans!$A$2:$A$51=$F347))=0)),"Check ID",IF(OR(NOT(AND(ISNUMBER(A347),N(A347)&gt;=18264,N(A347)&lt;=73050)),AND($B347&lt;&gt;"Used",$B347&lt;&gt;"Restock",$B347&lt;&gt;"Transfer"),NOT(AND(ISNUMBER(D347),N(D347)&gt;=1,N(D347)&lt;=10000,INT(N(D347))=N(D347))),AND($B347="Used",OR($E347="",$F347&lt;&gt;"")),AND($B347="Restock",OR($F347="",$E347&lt;&gt;"")),AND($B347="Transfer",OR($E347="",$F347="",$E347=$F347))),"Check inputs",IF(OR(AND($E347&lt;&gt;"",SUMPRODUCT(('Van Stock'!$A$2:$A$501=$E347)*('Van Stock'!$B$2:$B$501=$C347))&lt;&gt;1),AND($F347&lt;&gt;"",SUMPRODUCT(('Van Stock'!$A$2:$A$501=$F347)*('Van Stock'!$B$2:$B$501=$C347))&lt;&gt;1)),"No stock line","OK"))))</f>
        <v/>
      </c>
    </row>
    <row r="348" spans="1:8" x14ac:dyDescent="0.25">
      <c r="A348" s="20"/>
      <c r="B348" s="12"/>
      <c r="C348" s="12"/>
      <c r="D348" s="19"/>
      <c r="E348" s="12"/>
      <c r="F348" s="12"/>
      <c r="G348" s="12"/>
      <c r="H348" s="16" t="str">
        <f>IF(COUNTA($A348:$G348)=0,"",IF(OR($C348="",SUMPRODUCT(--(Parts!$A$2:$A$201=$C348))=0,AND($E348&lt;&gt;"",SUMPRODUCT(--(Vans!$A$2:$A$51=$E348))=0),AND($F348&lt;&gt;"",SUMPRODUCT(--(Vans!$A$2:$A$51=$F348))=0)),"Check ID",IF(OR(NOT(AND(ISNUMBER(A348),N(A348)&gt;=18264,N(A348)&lt;=73050)),AND($B348&lt;&gt;"Used",$B348&lt;&gt;"Restock",$B348&lt;&gt;"Transfer"),NOT(AND(ISNUMBER(D348),N(D348)&gt;=1,N(D348)&lt;=10000,INT(N(D348))=N(D348))),AND($B348="Used",OR($E348="",$F348&lt;&gt;"")),AND($B348="Restock",OR($F348="",$E348&lt;&gt;"")),AND($B348="Transfer",OR($E348="",$F348="",$E348=$F348))),"Check inputs",IF(OR(AND($E348&lt;&gt;"",SUMPRODUCT(('Van Stock'!$A$2:$A$501=$E348)*('Van Stock'!$B$2:$B$501=$C348))&lt;&gt;1),AND($F348&lt;&gt;"",SUMPRODUCT(('Van Stock'!$A$2:$A$501=$F348)*('Van Stock'!$B$2:$B$501=$C348))&lt;&gt;1)),"No stock line","OK"))))</f>
        <v/>
      </c>
    </row>
    <row r="349" spans="1:8" x14ac:dyDescent="0.25">
      <c r="A349" s="20"/>
      <c r="B349" s="12"/>
      <c r="C349" s="12"/>
      <c r="D349" s="19"/>
      <c r="E349" s="12"/>
      <c r="F349" s="12"/>
      <c r="G349" s="12"/>
      <c r="H349" s="16" t="str">
        <f>IF(COUNTA($A349:$G349)=0,"",IF(OR($C349="",SUMPRODUCT(--(Parts!$A$2:$A$201=$C349))=0,AND($E349&lt;&gt;"",SUMPRODUCT(--(Vans!$A$2:$A$51=$E349))=0),AND($F349&lt;&gt;"",SUMPRODUCT(--(Vans!$A$2:$A$51=$F349))=0)),"Check ID",IF(OR(NOT(AND(ISNUMBER(A349),N(A349)&gt;=18264,N(A349)&lt;=73050)),AND($B349&lt;&gt;"Used",$B349&lt;&gt;"Restock",$B349&lt;&gt;"Transfer"),NOT(AND(ISNUMBER(D349),N(D349)&gt;=1,N(D349)&lt;=10000,INT(N(D349))=N(D349))),AND($B349="Used",OR($E349="",$F349&lt;&gt;"")),AND($B349="Restock",OR($F349="",$E349&lt;&gt;"")),AND($B349="Transfer",OR($E349="",$F349="",$E349=$F349))),"Check inputs",IF(OR(AND($E349&lt;&gt;"",SUMPRODUCT(('Van Stock'!$A$2:$A$501=$E349)*('Van Stock'!$B$2:$B$501=$C349))&lt;&gt;1),AND($F349&lt;&gt;"",SUMPRODUCT(('Van Stock'!$A$2:$A$501=$F349)*('Van Stock'!$B$2:$B$501=$C349))&lt;&gt;1)),"No stock line","OK"))))</f>
        <v/>
      </c>
    </row>
    <row r="350" spans="1:8" x14ac:dyDescent="0.25">
      <c r="A350" s="20"/>
      <c r="B350" s="12"/>
      <c r="C350" s="12"/>
      <c r="D350" s="19"/>
      <c r="E350" s="12"/>
      <c r="F350" s="12"/>
      <c r="G350" s="12"/>
      <c r="H350" s="16" t="str">
        <f>IF(COUNTA($A350:$G350)=0,"",IF(OR($C350="",SUMPRODUCT(--(Parts!$A$2:$A$201=$C350))=0,AND($E350&lt;&gt;"",SUMPRODUCT(--(Vans!$A$2:$A$51=$E350))=0),AND($F350&lt;&gt;"",SUMPRODUCT(--(Vans!$A$2:$A$51=$F350))=0)),"Check ID",IF(OR(NOT(AND(ISNUMBER(A350),N(A350)&gt;=18264,N(A350)&lt;=73050)),AND($B350&lt;&gt;"Used",$B350&lt;&gt;"Restock",$B350&lt;&gt;"Transfer"),NOT(AND(ISNUMBER(D350),N(D350)&gt;=1,N(D350)&lt;=10000,INT(N(D350))=N(D350))),AND($B350="Used",OR($E350="",$F350&lt;&gt;"")),AND($B350="Restock",OR($F350="",$E350&lt;&gt;"")),AND($B350="Transfer",OR($E350="",$F350="",$E350=$F350))),"Check inputs",IF(OR(AND($E350&lt;&gt;"",SUMPRODUCT(('Van Stock'!$A$2:$A$501=$E350)*('Van Stock'!$B$2:$B$501=$C350))&lt;&gt;1),AND($F350&lt;&gt;"",SUMPRODUCT(('Van Stock'!$A$2:$A$501=$F350)*('Van Stock'!$B$2:$B$501=$C350))&lt;&gt;1)),"No stock line","OK"))))</f>
        <v/>
      </c>
    </row>
    <row r="351" spans="1:8" x14ac:dyDescent="0.25">
      <c r="A351" s="20"/>
      <c r="B351" s="12"/>
      <c r="C351" s="12"/>
      <c r="D351" s="19"/>
      <c r="E351" s="12"/>
      <c r="F351" s="12"/>
      <c r="G351" s="12"/>
      <c r="H351" s="16" t="str">
        <f>IF(COUNTA($A351:$G351)=0,"",IF(OR($C351="",SUMPRODUCT(--(Parts!$A$2:$A$201=$C351))=0,AND($E351&lt;&gt;"",SUMPRODUCT(--(Vans!$A$2:$A$51=$E351))=0),AND($F351&lt;&gt;"",SUMPRODUCT(--(Vans!$A$2:$A$51=$F351))=0)),"Check ID",IF(OR(NOT(AND(ISNUMBER(A351),N(A351)&gt;=18264,N(A351)&lt;=73050)),AND($B351&lt;&gt;"Used",$B351&lt;&gt;"Restock",$B351&lt;&gt;"Transfer"),NOT(AND(ISNUMBER(D351),N(D351)&gt;=1,N(D351)&lt;=10000,INT(N(D351))=N(D351))),AND($B351="Used",OR($E351="",$F351&lt;&gt;"")),AND($B351="Restock",OR($F351="",$E351&lt;&gt;"")),AND($B351="Transfer",OR($E351="",$F351="",$E351=$F351))),"Check inputs",IF(OR(AND($E351&lt;&gt;"",SUMPRODUCT(('Van Stock'!$A$2:$A$501=$E351)*('Van Stock'!$B$2:$B$501=$C351))&lt;&gt;1),AND($F351&lt;&gt;"",SUMPRODUCT(('Van Stock'!$A$2:$A$501=$F351)*('Van Stock'!$B$2:$B$501=$C351))&lt;&gt;1)),"No stock line","OK"))))</f>
        <v/>
      </c>
    </row>
    <row r="352" spans="1:8" x14ac:dyDescent="0.25">
      <c r="A352" s="20"/>
      <c r="B352" s="12"/>
      <c r="C352" s="12"/>
      <c r="D352" s="19"/>
      <c r="E352" s="12"/>
      <c r="F352" s="12"/>
      <c r="G352" s="12"/>
      <c r="H352" s="16" t="str">
        <f>IF(COUNTA($A352:$G352)=0,"",IF(OR($C352="",SUMPRODUCT(--(Parts!$A$2:$A$201=$C352))=0,AND($E352&lt;&gt;"",SUMPRODUCT(--(Vans!$A$2:$A$51=$E352))=0),AND($F352&lt;&gt;"",SUMPRODUCT(--(Vans!$A$2:$A$51=$F352))=0)),"Check ID",IF(OR(NOT(AND(ISNUMBER(A352),N(A352)&gt;=18264,N(A352)&lt;=73050)),AND($B352&lt;&gt;"Used",$B352&lt;&gt;"Restock",$B352&lt;&gt;"Transfer"),NOT(AND(ISNUMBER(D352),N(D352)&gt;=1,N(D352)&lt;=10000,INT(N(D352))=N(D352))),AND($B352="Used",OR($E352="",$F352&lt;&gt;"")),AND($B352="Restock",OR($F352="",$E352&lt;&gt;"")),AND($B352="Transfer",OR($E352="",$F352="",$E352=$F352))),"Check inputs",IF(OR(AND($E352&lt;&gt;"",SUMPRODUCT(('Van Stock'!$A$2:$A$501=$E352)*('Van Stock'!$B$2:$B$501=$C352))&lt;&gt;1),AND($F352&lt;&gt;"",SUMPRODUCT(('Van Stock'!$A$2:$A$501=$F352)*('Van Stock'!$B$2:$B$501=$C352))&lt;&gt;1)),"No stock line","OK"))))</f>
        <v/>
      </c>
    </row>
    <row r="353" spans="1:8" x14ac:dyDescent="0.25">
      <c r="A353" s="20"/>
      <c r="B353" s="12"/>
      <c r="C353" s="12"/>
      <c r="D353" s="19"/>
      <c r="E353" s="12"/>
      <c r="F353" s="12"/>
      <c r="G353" s="12"/>
      <c r="H353" s="16" t="str">
        <f>IF(COUNTA($A353:$G353)=0,"",IF(OR($C353="",SUMPRODUCT(--(Parts!$A$2:$A$201=$C353))=0,AND($E353&lt;&gt;"",SUMPRODUCT(--(Vans!$A$2:$A$51=$E353))=0),AND($F353&lt;&gt;"",SUMPRODUCT(--(Vans!$A$2:$A$51=$F353))=0)),"Check ID",IF(OR(NOT(AND(ISNUMBER(A353),N(A353)&gt;=18264,N(A353)&lt;=73050)),AND($B353&lt;&gt;"Used",$B353&lt;&gt;"Restock",$B353&lt;&gt;"Transfer"),NOT(AND(ISNUMBER(D353),N(D353)&gt;=1,N(D353)&lt;=10000,INT(N(D353))=N(D353))),AND($B353="Used",OR($E353="",$F353&lt;&gt;"")),AND($B353="Restock",OR($F353="",$E353&lt;&gt;"")),AND($B353="Transfer",OR($E353="",$F353="",$E353=$F353))),"Check inputs",IF(OR(AND($E353&lt;&gt;"",SUMPRODUCT(('Van Stock'!$A$2:$A$501=$E353)*('Van Stock'!$B$2:$B$501=$C353))&lt;&gt;1),AND($F353&lt;&gt;"",SUMPRODUCT(('Van Stock'!$A$2:$A$501=$F353)*('Van Stock'!$B$2:$B$501=$C353))&lt;&gt;1)),"No stock line","OK"))))</f>
        <v/>
      </c>
    </row>
    <row r="354" spans="1:8" x14ac:dyDescent="0.25">
      <c r="A354" s="20"/>
      <c r="B354" s="12"/>
      <c r="C354" s="12"/>
      <c r="D354" s="19"/>
      <c r="E354" s="12"/>
      <c r="F354" s="12"/>
      <c r="G354" s="12"/>
      <c r="H354" s="16" t="str">
        <f>IF(COUNTA($A354:$G354)=0,"",IF(OR($C354="",SUMPRODUCT(--(Parts!$A$2:$A$201=$C354))=0,AND($E354&lt;&gt;"",SUMPRODUCT(--(Vans!$A$2:$A$51=$E354))=0),AND($F354&lt;&gt;"",SUMPRODUCT(--(Vans!$A$2:$A$51=$F354))=0)),"Check ID",IF(OR(NOT(AND(ISNUMBER(A354),N(A354)&gt;=18264,N(A354)&lt;=73050)),AND($B354&lt;&gt;"Used",$B354&lt;&gt;"Restock",$B354&lt;&gt;"Transfer"),NOT(AND(ISNUMBER(D354),N(D354)&gt;=1,N(D354)&lt;=10000,INT(N(D354))=N(D354))),AND($B354="Used",OR($E354="",$F354&lt;&gt;"")),AND($B354="Restock",OR($F354="",$E354&lt;&gt;"")),AND($B354="Transfer",OR($E354="",$F354="",$E354=$F354))),"Check inputs",IF(OR(AND($E354&lt;&gt;"",SUMPRODUCT(('Van Stock'!$A$2:$A$501=$E354)*('Van Stock'!$B$2:$B$501=$C354))&lt;&gt;1),AND($F354&lt;&gt;"",SUMPRODUCT(('Van Stock'!$A$2:$A$501=$F354)*('Van Stock'!$B$2:$B$501=$C354))&lt;&gt;1)),"No stock line","OK"))))</f>
        <v/>
      </c>
    </row>
    <row r="355" spans="1:8" x14ac:dyDescent="0.25">
      <c r="A355" s="20"/>
      <c r="B355" s="12"/>
      <c r="C355" s="12"/>
      <c r="D355" s="19"/>
      <c r="E355" s="12"/>
      <c r="F355" s="12"/>
      <c r="G355" s="12"/>
      <c r="H355" s="16" t="str">
        <f>IF(COUNTA($A355:$G355)=0,"",IF(OR($C355="",SUMPRODUCT(--(Parts!$A$2:$A$201=$C355))=0,AND($E355&lt;&gt;"",SUMPRODUCT(--(Vans!$A$2:$A$51=$E355))=0),AND($F355&lt;&gt;"",SUMPRODUCT(--(Vans!$A$2:$A$51=$F355))=0)),"Check ID",IF(OR(NOT(AND(ISNUMBER(A355),N(A355)&gt;=18264,N(A355)&lt;=73050)),AND($B355&lt;&gt;"Used",$B355&lt;&gt;"Restock",$B355&lt;&gt;"Transfer"),NOT(AND(ISNUMBER(D355),N(D355)&gt;=1,N(D355)&lt;=10000,INT(N(D355))=N(D355))),AND($B355="Used",OR($E355="",$F355&lt;&gt;"")),AND($B355="Restock",OR($F355="",$E355&lt;&gt;"")),AND($B355="Transfer",OR($E355="",$F355="",$E355=$F355))),"Check inputs",IF(OR(AND($E355&lt;&gt;"",SUMPRODUCT(('Van Stock'!$A$2:$A$501=$E355)*('Van Stock'!$B$2:$B$501=$C355))&lt;&gt;1),AND($F355&lt;&gt;"",SUMPRODUCT(('Van Stock'!$A$2:$A$501=$F355)*('Van Stock'!$B$2:$B$501=$C355))&lt;&gt;1)),"No stock line","OK"))))</f>
        <v/>
      </c>
    </row>
    <row r="356" spans="1:8" x14ac:dyDescent="0.25">
      <c r="A356" s="20"/>
      <c r="B356" s="12"/>
      <c r="C356" s="12"/>
      <c r="D356" s="19"/>
      <c r="E356" s="12"/>
      <c r="F356" s="12"/>
      <c r="G356" s="12"/>
      <c r="H356" s="16" t="str">
        <f>IF(COUNTA($A356:$G356)=0,"",IF(OR($C356="",SUMPRODUCT(--(Parts!$A$2:$A$201=$C356))=0,AND($E356&lt;&gt;"",SUMPRODUCT(--(Vans!$A$2:$A$51=$E356))=0),AND($F356&lt;&gt;"",SUMPRODUCT(--(Vans!$A$2:$A$51=$F356))=0)),"Check ID",IF(OR(NOT(AND(ISNUMBER(A356),N(A356)&gt;=18264,N(A356)&lt;=73050)),AND($B356&lt;&gt;"Used",$B356&lt;&gt;"Restock",$B356&lt;&gt;"Transfer"),NOT(AND(ISNUMBER(D356),N(D356)&gt;=1,N(D356)&lt;=10000,INT(N(D356))=N(D356))),AND($B356="Used",OR($E356="",$F356&lt;&gt;"")),AND($B356="Restock",OR($F356="",$E356&lt;&gt;"")),AND($B356="Transfer",OR($E356="",$F356="",$E356=$F356))),"Check inputs",IF(OR(AND($E356&lt;&gt;"",SUMPRODUCT(('Van Stock'!$A$2:$A$501=$E356)*('Van Stock'!$B$2:$B$501=$C356))&lt;&gt;1),AND($F356&lt;&gt;"",SUMPRODUCT(('Van Stock'!$A$2:$A$501=$F356)*('Van Stock'!$B$2:$B$501=$C356))&lt;&gt;1)),"No stock line","OK"))))</f>
        <v/>
      </c>
    </row>
    <row r="357" spans="1:8" x14ac:dyDescent="0.25">
      <c r="A357" s="20"/>
      <c r="B357" s="12"/>
      <c r="C357" s="12"/>
      <c r="D357" s="19"/>
      <c r="E357" s="12"/>
      <c r="F357" s="12"/>
      <c r="G357" s="12"/>
      <c r="H357" s="16" t="str">
        <f>IF(COUNTA($A357:$G357)=0,"",IF(OR($C357="",SUMPRODUCT(--(Parts!$A$2:$A$201=$C357))=0,AND($E357&lt;&gt;"",SUMPRODUCT(--(Vans!$A$2:$A$51=$E357))=0),AND($F357&lt;&gt;"",SUMPRODUCT(--(Vans!$A$2:$A$51=$F357))=0)),"Check ID",IF(OR(NOT(AND(ISNUMBER(A357),N(A357)&gt;=18264,N(A357)&lt;=73050)),AND($B357&lt;&gt;"Used",$B357&lt;&gt;"Restock",$B357&lt;&gt;"Transfer"),NOT(AND(ISNUMBER(D357),N(D357)&gt;=1,N(D357)&lt;=10000,INT(N(D357))=N(D357))),AND($B357="Used",OR($E357="",$F357&lt;&gt;"")),AND($B357="Restock",OR($F357="",$E357&lt;&gt;"")),AND($B357="Transfer",OR($E357="",$F357="",$E357=$F357))),"Check inputs",IF(OR(AND($E357&lt;&gt;"",SUMPRODUCT(('Van Stock'!$A$2:$A$501=$E357)*('Van Stock'!$B$2:$B$501=$C357))&lt;&gt;1),AND($F357&lt;&gt;"",SUMPRODUCT(('Van Stock'!$A$2:$A$501=$F357)*('Van Stock'!$B$2:$B$501=$C357))&lt;&gt;1)),"No stock line","OK"))))</f>
        <v/>
      </c>
    </row>
    <row r="358" spans="1:8" x14ac:dyDescent="0.25">
      <c r="A358" s="20"/>
      <c r="B358" s="12"/>
      <c r="C358" s="12"/>
      <c r="D358" s="19"/>
      <c r="E358" s="12"/>
      <c r="F358" s="12"/>
      <c r="G358" s="12"/>
      <c r="H358" s="16" t="str">
        <f>IF(COUNTA($A358:$G358)=0,"",IF(OR($C358="",SUMPRODUCT(--(Parts!$A$2:$A$201=$C358))=0,AND($E358&lt;&gt;"",SUMPRODUCT(--(Vans!$A$2:$A$51=$E358))=0),AND($F358&lt;&gt;"",SUMPRODUCT(--(Vans!$A$2:$A$51=$F358))=0)),"Check ID",IF(OR(NOT(AND(ISNUMBER(A358),N(A358)&gt;=18264,N(A358)&lt;=73050)),AND($B358&lt;&gt;"Used",$B358&lt;&gt;"Restock",$B358&lt;&gt;"Transfer"),NOT(AND(ISNUMBER(D358),N(D358)&gt;=1,N(D358)&lt;=10000,INT(N(D358))=N(D358))),AND($B358="Used",OR($E358="",$F358&lt;&gt;"")),AND($B358="Restock",OR($F358="",$E358&lt;&gt;"")),AND($B358="Transfer",OR($E358="",$F358="",$E358=$F358))),"Check inputs",IF(OR(AND($E358&lt;&gt;"",SUMPRODUCT(('Van Stock'!$A$2:$A$501=$E358)*('Van Stock'!$B$2:$B$501=$C358))&lt;&gt;1),AND($F358&lt;&gt;"",SUMPRODUCT(('Van Stock'!$A$2:$A$501=$F358)*('Van Stock'!$B$2:$B$501=$C358))&lt;&gt;1)),"No stock line","OK"))))</f>
        <v/>
      </c>
    </row>
    <row r="359" spans="1:8" x14ac:dyDescent="0.25">
      <c r="A359" s="20"/>
      <c r="B359" s="12"/>
      <c r="C359" s="12"/>
      <c r="D359" s="19"/>
      <c r="E359" s="12"/>
      <c r="F359" s="12"/>
      <c r="G359" s="12"/>
      <c r="H359" s="16" t="str">
        <f>IF(COUNTA($A359:$G359)=0,"",IF(OR($C359="",SUMPRODUCT(--(Parts!$A$2:$A$201=$C359))=0,AND($E359&lt;&gt;"",SUMPRODUCT(--(Vans!$A$2:$A$51=$E359))=0),AND($F359&lt;&gt;"",SUMPRODUCT(--(Vans!$A$2:$A$51=$F359))=0)),"Check ID",IF(OR(NOT(AND(ISNUMBER(A359),N(A359)&gt;=18264,N(A359)&lt;=73050)),AND($B359&lt;&gt;"Used",$B359&lt;&gt;"Restock",$B359&lt;&gt;"Transfer"),NOT(AND(ISNUMBER(D359),N(D359)&gt;=1,N(D359)&lt;=10000,INT(N(D359))=N(D359))),AND($B359="Used",OR($E359="",$F359&lt;&gt;"")),AND($B359="Restock",OR($F359="",$E359&lt;&gt;"")),AND($B359="Transfer",OR($E359="",$F359="",$E359=$F359))),"Check inputs",IF(OR(AND($E359&lt;&gt;"",SUMPRODUCT(('Van Stock'!$A$2:$A$501=$E359)*('Van Stock'!$B$2:$B$501=$C359))&lt;&gt;1),AND($F359&lt;&gt;"",SUMPRODUCT(('Van Stock'!$A$2:$A$501=$F359)*('Van Stock'!$B$2:$B$501=$C359))&lt;&gt;1)),"No stock line","OK"))))</f>
        <v/>
      </c>
    </row>
    <row r="360" spans="1:8" x14ac:dyDescent="0.25">
      <c r="A360" s="20"/>
      <c r="B360" s="12"/>
      <c r="C360" s="12"/>
      <c r="D360" s="19"/>
      <c r="E360" s="12"/>
      <c r="F360" s="12"/>
      <c r="G360" s="12"/>
      <c r="H360" s="16" t="str">
        <f>IF(COUNTA($A360:$G360)=0,"",IF(OR($C360="",SUMPRODUCT(--(Parts!$A$2:$A$201=$C360))=0,AND($E360&lt;&gt;"",SUMPRODUCT(--(Vans!$A$2:$A$51=$E360))=0),AND($F360&lt;&gt;"",SUMPRODUCT(--(Vans!$A$2:$A$51=$F360))=0)),"Check ID",IF(OR(NOT(AND(ISNUMBER(A360),N(A360)&gt;=18264,N(A360)&lt;=73050)),AND($B360&lt;&gt;"Used",$B360&lt;&gt;"Restock",$B360&lt;&gt;"Transfer"),NOT(AND(ISNUMBER(D360),N(D360)&gt;=1,N(D360)&lt;=10000,INT(N(D360))=N(D360))),AND($B360="Used",OR($E360="",$F360&lt;&gt;"")),AND($B360="Restock",OR($F360="",$E360&lt;&gt;"")),AND($B360="Transfer",OR($E360="",$F360="",$E360=$F360))),"Check inputs",IF(OR(AND($E360&lt;&gt;"",SUMPRODUCT(('Van Stock'!$A$2:$A$501=$E360)*('Van Stock'!$B$2:$B$501=$C360))&lt;&gt;1),AND($F360&lt;&gt;"",SUMPRODUCT(('Van Stock'!$A$2:$A$501=$F360)*('Van Stock'!$B$2:$B$501=$C360))&lt;&gt;1)),"No stock line","OK"))))</f>
        <v/>
      </c>
    </row>
    <row r="361" spans="1:8" x14ac:dyDescent="0.25">
      <c r="A361" s="20"/>
      <c r="B361" s="12"/>
      <c r="C361" s="12"/>
      <c r="D361" s="19"/>
      <c r="E361" s="12"/>
      <c r="F361" s="12"/>
      <c r="G361" s="12"/>
      <c r="H361" s="16" t="str">
        <f>IF(COUNTA($A361:$G361)=0,"",IF(OR($C361="",SUMPRODUCT(--(Parts!$A$2:$A$201=$C361))=0,AND($E361&lt;&gt;"",SUMPRODUCT(--(Vans!$A$2:$A$51=$E361))=0),AND($F361&lt;&gt;"",SUMPRODUCT(--(Vans!$A$2:$A$51=$F361))=0)),"Check ID",IF(OR(NOT(AND(ISNUMBER(A361),N(A361)&gt;=18264,N(A361)&lt;=73050)),AND($B361&lt;&gt;"Used",$B361&lt;&gt;"Restock",$B361&lt;&gt;"Transfer"),NOT(AND(ISNUMBER(D361),N(D361)&gt;=1,N(D361)&lt;=10000,INT(N(D361))=N(D361))),AND($B361="Used",OR($E361="",$F361&lt;&gt;"")),AND($B361="Restock",OR($F361="",$E361&lt;&gt;"")),AND($B361="Transfer",OR($E361="",$F361="",$E361=$F361))),"Check inputs",IF(OR(AND($E361&lt;&gt;"",SUMPRODUCT(('Van Stock'!$A$2:$A$501=$E361)*('Van Stock'!$B$2:$B$501=$C361))&lt;&gt;1),AND($F361&lt;&gt;"",SUMPRODUCT(('Van Stock'!$A$2:$A$501=$F361)*('Van Stock'!$B$2:$B$501=$C361))&lt;&gt;1)),"No stock line","OK"))))</f>
        <v/>
      </c>
    </row>
    <row r="362" spans="1:8" x14ac:dyDescent="0.25">
      <c r="A362" s="20"/>
      <c r="B362" s="12"/>
      <c r="C362" s="12"/>
      <c r="D362" s="19"/>
      <c r="E362" s="12"/>
      <c r="F362" s="12"/>
      <c r="G362" s="12"/>
      <c r="H362" s="16" t="str">
        <f>IF(COUNTA($A362:$G362)=0,"",IF(OR($C362="",SUMPRODUCT(--(Parts!$A$2:$A$201=$C362))=0,AND($E362&lt;&gt;"",SUMPRODUCT(--(Vans!$A$2:$A$51=$E362))=0),AND($F362&lt;&gt;"",SUMPRODUCT(--(Vans!$A$2:$A$51=$F362))=0)),"Check ID",IF(OR(NOT(AND(ISNUMBER(A362),N(A362)&gt;=18264,N(A362)&lt;=73050)),AND($B362&lt;&gt;"Used",$B362&lt;&gt;"Restock",$B362&lt;&gt;"Transfer"),NOT(AND(ISNUMBER(D362),N(D362)&gt;=1,N(D362)&lt;=10000,INT(N(D362))=N(D362))),AND($B362="Used",OR($E362="",$F362&lt;&gt;"")),AND($B362="Restock",OR($F362="",$E362&lt;&gt;"")),AND($B362="Transfer",OR($E362="",$F362="",$E362=$F362))),"Check inputs",IF(OR(AND($E362&lt;&gt;"",SUMPRODUCT(('Van Stock'!$A$2:$A$501=$E362)*('Van Stock'!$B$2:$B$501=$C362))&lt;&gt;1),AND($F362&lt;&gt;"",SUMPRODUCT(('Van Stock'!$A$2:$A$501=$F362)*('Van Stock'!$B$2:$B$501=$C362))&lt;&gt;1)),"No stock line","OK"))))</f>
        <v/>
      </c>
    </row>
    <row r="363" spans="1:8" x14ac:dyDescent="0.25">
      <c r="A363" s="20"/>
      <c r="B363" s="12"/>
      <c r="C363" s="12"/>
      <c r="D363" s="19"/>
      <c r="E363" s="12"/>
      <c r="F363" s="12"/>
      <c r="G363" s="12"/>
      <c r="H363" s="16" t="str">
        <f>IF(COUNTA($A363:$G363)=0,"",IF(OR($C363="",SUMPRODUCT(--(Parts!$A$2:$A$201=$C363))=0,AND($E363&lt;&gt;"",SUMPRODUCT(--(Vans!$A$2:$A$51=$E363))=0),AND($F363&lt;&gt;"",SUMPRODUCT(--(Vans!$A$2:$A$51=$F363))=0)),"Check ID",IF(OR(NOT(AND(ISNUMBER(A363),N(A363)&gt;=18264,N(A363)&lt;=73050)),AND($B363&lt;&gt;"Used",$B363&lt;&gt;"Restock",$B363&lt;&gt;"Transfer"),NOT(AND(ISNUMBER(D363),N(D363)&gt;=1,N(D363)&lt;=10000,INT(N(D363))=N(D363))),AND($B363="Used",OR($E363="",$F363&lt;&gt;"")),AND($B363="Restock",OR($F363="",$E363&lt;&gt;"")),AND($B363="Transfer",OR($E363="",$F363="",$E363=$F363))),"Check inputs",IF(OR(AND($E363&lt;&gt;"",SUMPRODUCT(('Van Stock'!$A$2:$A$501=$E363)*('Van Stock'!$B$2:$B$501=$C363))&lt;&gt;1),AND($F363&lt;&gt;"",SUMPRODUCT(('Van Stock'!$A$2:$A$501=$F363)*('Van Stock'!$B$2:$B$501=$C363))&lt;&gt;1)),"No stock line","OK"))))</f>
        <v/>
      </c>
    </row>
    <row r="364" spans="1:8" x14ac:dyDescent="0.25">
      <c r="A364" s="20"/>
      <c r="B364" s="12"/>
      <c r="C364" s="12"/>
      <c r="D364" s="19"/>
      <c r="E364" s="12"/>
      <c r="F364" s="12"/>
      <c r="G364" s="12"/>
      <c r="H364" s="16" t="str">
        <f>IF(COUNTA($A364:$G364)=0,"",IF(OR($C364="",SUMPRODUCT(--(Parts!$A$2:$A$201=$C364))=0,AND($E364&lt;&gt;"",SUMPRODUCT(--(Vans!$A$2:$A$51=$E364))=0),AND($F364&lt;&gt;"",SUMPRODUCT(--(Vans!$A$2:$A$51=$F364))=0)),"Check ID",IF(OR(NOT(AND(ISNUMBER(A364),N(A364)&gt;=18264,N(A364)&lt;=73050)),AND($B364&lt;&gt;"Used",$B364&lt;&gt;"Restock",$B364&lt;&gt;"Transfer"),NOT(AND(ISNUMBER(D364),N(D364)&gt;=1,N(D364)&lt;=10000,INT(N(D364))=N(D364))),AND($B364="Used",OR($E364="",$F364&lt;&gt;"")),AND($B364="Restock",OR($F364="",$E364&lt;&gt;"")),AND($B364="Transfer",OR($E364="",$F364="",$E364=$F364))),"Check inputs",IF(OR(AND($E364&lt;&gt;"",SUMPRODUCT(('Van Stock'!$A$2:$A$501=$E364)*('Van Stock'!$B$2:$B$501=$C364))&lt;&gt;1),AND($F364&lt;&gt;"",SUMPRODUCT(('Van Stock'!$A$2:$A$501=$F364)*('Van Stock'!$B$2:$B$501=$C364))&lt;&gt;1)),"No stock line","OK"))))</f>
        <v/>
      </c>
    </row>
    <row r="365" spans="1:8" x14ac:dyDescent="0.25">
      <c r="A365" s="20"/>
      <c r="B365" s="12"/>
      <c r="C365" s="12"/>
      <c r="D365" s="19"/>
      <c r="E365" s="12"/>
      <c r="F365" s="12"/>
      <c r="G365" s="12"/>
      <c r="H365" s="16" t="str">
        <f>IF(COUNTA($A365:$G365)=0,"",IF(OR($C365="",SUMPRODUCT(--(Parts!$A$2:$A$201=$C365))=0,AND($E365&lt;&gt;"",SUMPRODUCT(--(Vans!$A$2:$A$51=$E365))=0),AND($F365&lt;&gt;"",SUMPRODUCT(--(Vans!$A$2:$A$51=$F365))=0)),"Check ID",IF(OR(NOT(AND(ISNUMBER(A365),N(A365)&gt;=18264,N(A365)&lt;=73050)),AND($B365&lt;&gt;"Used",$B365&lt;&gt;"Restock",$B365&lt;&gt;"Transfer"),NOT(AND(ISNUMBER(D365),N(D365)&gt;=1,N(D365)&lt;=10000,INT(N(D365))=N(D365))),AND($B365="Used",OR($E365="",$F365&lt;&gt;"")),AND($B365="Restock",OR($F365="",$E365&lt;&gt;"")),AND($B365="Transfer",OR($E365="",$F365="",$E365=$F365))),"Check inputs",IF(OR(AND($E365&lt;&gt;"",SUMPRODUCT(('Van Stock'!$A$2:$A$501=$E365)*('Van Stock'!$B$2:$B$501=$C365))&lt;&gt;1),AND($F365&lt;&gt;"",SUMPRODUCT(('Van Stock'!$A$2:$A$501=$F365)*('Van Stock'!$B$2:$B$501=$C365))&lt;&gt;1)),"No stock line","OK"))))</f>
        <v/>
      </c>
    </row>
    <row r="366" spans="1:8" x14ac:dyDescent="0.25">
      <c r="A366" s="20"/>
      <c r="B366" s="12"/>
      <c r="C366" s="12"/>
      <c r="D366" s="19"/>
      <c r="E366" s="12"/>
      <c r="F366" s="12"/>
      <c r="G366" s="12"/>
      <c r="H366" s="16" t="str">
        <f>IF(COUNTA($A366:$G366)=0,"",IF(OR($C366="",SUMPRODUCT(--(Parts!$A$2:$A$201=$C366))=0,AND($E366&lt;&gt;"",SUMPRODUCT(--(Vans!$A$2:$A$51=$E366))=0),AND($F366&lt;&gt;"",SUMPRODUCT(--(Vans!$A$2:$A$51=$F366))=0)),"Check ID",IF(OR(NOT(AND(ISNUMBER(A366),N(A366)&gt;=18264,N(A366)&lt;=73050)),AND($B366&lt;&gt;"Used",$B366&lt;&gt;"Restock",$B366&lt;&gt;"Transfer"),NOT(AND(ISNUMBER(D366),N(D366)&gt;=1,N(D366)&lt;=10000,INT(N(D366))=N(D366))),AND($B366="Used",OR($E366="",$F366&lt;&gt;"")),AND($B366="Restock",OR($F366="",$E366&lt;&gt;"")),AND($B366="Transfer",OR($E366="",$F366="",$E366=$F366))),"Check inputs",IF(OR(AND($E366&lt;&gt;"",SUMPRODUCT(('Van Stock'!$A$2:$A$501=$E366)*('Van Stock'!$B$2:$B$501=$C366))&lt;&gt;1),AND($F366&lt;&gt;"",SUMPRODUCT(('Van Stock'!$A$2:$A$501=$F366)*('Van Stock'!$B$2:$B$501=$C366))&lt;&gt;1)),"No stock line","OK"))))</f>
        <v/>
      </c>
    </row>
    <row r="367" spans="1:8" x14ac:dyDescent="0.25">
      <c r="A367" s="20"/>
      <c r="B367" s="12"/>
      <c r="C367" s="12"/>
      <c r="D367" s="19"/>
      <c r="E367" s="12"/>
      <c r="F367" s="12"/>
      <c r="G367" s="12"/>
      <c r="H367" s="16" t="str">
        <f>IF(COUNTA($A367:$G367)=0,"",IF(OR($C367="",SUMPRODUCT(--(Parts!$A$2:$A$201=$C367))=0,AND($E367&lt;&gt;"",SUMPRODUCT(--(Vans!$A$2:$A$51=$E367))=0),AND($F367&lt;&gt;"",SUMPRODUCT(--(Vans!$A$2:$A$51=$F367))=0)),"Check ID",IF(OR(NOT(AND(ISNUMBER(A367),N(A367)&gt;=18264,N(A367)&lt;=73050)),AND($B367&lt;&gt;"Used",$B367&lt;&gt;"Restock",$B367&lt;&gt;"Transfer"),NOT(AND(ISNUMBER(D367),N(D367)&gt;=1,N(D367)&lt;=10000,INT(N(D367))=N(D367))),AND($B367="Used",OR($E367="",$F367&lt;&gt;"")),AND($B367="Restock",OR($F367="",$E367&lt;&gt;"")),AND($B367="Transfer",OR($E367="",$F367="",$E367=$F367))),"Check inputs",IF(OR(AND($E367&lt;&gt;"",SUMPRODUCT(('Van Stock'!$A$2:$A$501=$E367)*('Van Stock'!$B$2:$B$501=$C367))&lt;&gt;1),AND($F367&lt;&gt;"",SUMPRODUCT(('Van Stock'!$A$2:$A$501=$F367)*('Van Stock'!$B$2:$B$501=$C367))&lt;&gt;1)),"No stock line","OK"))))</f>
        <v/>
      </c>
    </row>
    <row r="368" spans="1:8" x14ac:dyDescent="0.25">
      <c r="A368" s="20"/>
      <c r="B368" s="12"/>
      <c r="C368" s="12"/>
      <c r="D368" s="19"/>
      <c r="E368" s="12"/>
      <c r="F368" s="12"/>
      <c r="G368" s="12"/>
      <c r="H368" s="16" t="str">
        <f>IF(COUNTA($A368:$G368)=0,"",IF(OR($C368="",SUMPRODUCT(--(Parts!$A$2:$A$201=$C368))=0,AND($E368&lt;&gt;"",SUMPRODUCT(--(Vans!$A$2:$A$51=$E368))=0),AND($F368&lt;&gt;"",SUMPRODUCT(--(Vans!$A$2:$A$51=$F368))=0)),"Check ID",IF(OR(NOT(AND(ISNUMBER(A368),N(A368)&gt;=18264,N(A368)&lt;=73050)),AND($B368&lt;&gt;"Used",$B368&lt;&gt;"Restock",$B368&lt;&gt;"Transfer"),NOT(AND(ISNUMBER(D368),N(D368)&gt;=1,N(D368)&lt;=10000,INT(N(D368))=N(D368))),AND($B368="Used",OR($E368="",$F368&lt;&gt;"")),AND($B368="Restock",OR($F368="",$E368&lt;&gt;"")),AND($B368="Transfer",OR($E368="",$F368="",$E368=$F368))),"Check inputs",IF(OR(AND($E368&lt;&gt;"",SUMPRODUCT(('Van Stock'!$A$2:$A$501=$E368)*('Van Stock'!$B$2:$B$501=$C368))&lt;&gt;1),AND($F368&lt;&gt;"",SUMPRODUCT(('Van Stock'!$A$2:$A$501=$F368)*('Van Stock'!$B$2:$B$501=$C368))&lt;&gt;1)),"No stock line","OK"))))</f>
        <v/>
      </c>
    </row>
    <row r="369" spans="1:8" x14ac:dyDescent="0.25">
      <c r="A369" s="20"/>
      <c r="B369" s="12"/>
      <c r="C369" s="12"/>
      <c r="D369" s="19"/>
      <c r="E369" s="12"/>
      <c r="F369" s="12"/>
      <c r="G369" s="12"/>
      <c r="H369" s="16" t="str">
        <f>IF(COUNTA($A369:$G369)=0,"",IF(OR($C369="",SUMPRODUCT(--(Parts!$A$2:$A$201=$C369))=0,AND($E369&lt;&gt;"",SUMPRODUCT(--(Vans!$A$2:$A$51=$E369))=0),AND($F369&lt;&gt;"",SUMPRODUCT(--(Vans!$A$2:$A$51=$F369))=0)),"Check ID",IF(OR(NOT(AND(ISNUMBER(A369),N(A369)&gt;=18264,N(A369)&lt;=73050)),AND($B369&lt;&gt;"Used",$B369&lt;&gt;"Restock",$B369&lt;&gt;"Transfer"),NOT(AND(ISNUMBER(D369),N(D369)&gt;=1,N(D369)&lt;=10000,INT(N(D369))=N(D369))),AND($B369="Used",OR($E369="",$F369&lt;&gt;"")),AND($B369="Restock",OR($F369="",$E369&lt;&gt;"")),AND($B369="Transfer",OR($E369="",$F369="",$E369=$F369))),"Check inputs",IF(OR(AND($E369&lt;&gt;"",SUMPRODUCT(('Van Stock'!$A$2:$A$501=$E369)*('Van Stock'!$B$2:$B$501=$C369))&lt;&gt;1),AND($F369&lt;&gt;"",SUMPRODUCT(('Van Stock'!$A$2:$A$501=$F369)*('Van Stock'!$B$2:$B$501=$C369))&lt;&gt;1)),"No stock line","OK"))))</f>
        <v/>
      </c>
    </row>
    <row r="370" spans="1:8" x14ac:dyDescent="0.25">
      <c r="A370" s="20"/>
      <c r="B370" s="12"/>
      <c r="C370" s="12"/>
      <c r="D370" s="19"/>
      <c r="E370" s="12"/>
      <c r="F370" s="12"/>
      <c r="G370" s="12"/>
      <c r="H370" s="16" t="str">
        <f>IF(COUNTA($A370:$G370)=0,"",IF(OR($C370="",SUMPRODUCT(--(Parts!$A$2:$A$201=$C370))=0,AND($E370&lt;&gt;"",SUMPRODUCT(--(Vans!$A$2:$A$51=$E370))=0),AND($F370&lt;&gt;"",SUMPRODUCT(--(Vans!$A$2:$A$51=$F370))=0)),"Check ID",IF(OR(NOT(AND(ISNUMBER(A370),N(A370)&gt;=18264,N(A370)&lt;=73050)),AND($B370&lt;&gt;"Used",$B370&lt;&gt;"Restock",$B370&lt;&gt;"Transfer"),NOT(AND(ISNUMBER(D370),N(D370)&gt;=1,N(D370)&lt;=10000,INT(N(D370))=N(D370))),AND($B370="Used",OR($E370="",$F370&lt;&gt;"")),AND($B370="Restock",OR($F370="",$E370&lt;&gt;"")),AND($B370="Transfer",OR($E370="",$F370="",$E370=$F370))),"Check inputs",IF(OR(AND($E370&lt;&gt;"",SUMPRODUCT(('Van Stock'!$A$2:$A$501=$E370)*('Van Stock'!$B$2:$B$501=$C370))&lt;&gt;1),AND($F370&lt;&gt;"",SUMPRODUCT(('Van Stock'!$A$2:$A$501=$F370)*('Van Stock'!$B$2:$B$501=$C370))&lt;&gt;1)),"No stock line","OK"))))</f>
        <v/>
      </c>
    </row>
    <row r="371" spans="1:8" x14ac:dyDescent="0.25">
      <c r="A371" s="20"/>
      <c r="B371" s="12"/>
      <c r="C371" s="12"/>
      <c r="D371" s="19"/>
      <c r="E371" s="12"/>
      <c r="F371" s="12"/>
      <c r="G371" s="12"/>
      <c r="H371" s="16" t="str">
        <f>IF(COUNTA($A371:$G371)=0,"",IF(OR($C371="",SUMPRODUCT(--(Parts!$A$2:$A$201=$C371))=0,AND($E371&lt;&gt;"",SUMPRODUCT(--(Vans!$A$2:$A$51=$E371))=0),AND($F371&lt;&gt;"",SUMPRODUCT(--(Vans!$A$2:$A$51=$F371))=0)),"Check ID",IF(OR(NOT(AND(ISNUMBER(A371),N(A371)&gt;=18264,N(A371)&lt;=73050)),AND($B371&lt;&gt;"Used",$B371&lt;&gt;"Restock",$B371&lt;&gt;"Transfer"),NOT(AND(ISNUMBER(D371),N(D371)&gt;=1,N(D371)&lt;=10000,INT(N(D371))=N(D371))),AND($B371="Used",OR($E371="",$F371&lt;&gt;"")),AND($B371="Restock",OR($F371="",$E371&lt;&gt;"")),AND($B371="Transfer",OR($E371="",$F371="",$E371=$F371))),"Check inputs",IF(OR(AND($E371&lt;&gt;"",SUMPRODUCT(('Van Stock'!$A$2:$A$501=$E371)*('Van Stock'!$B$2:$B$501=$C371))&lt;&gt;1),AND($F371&lt;&gt;"",SUMPRODUCT(('Van Stock'!$A$2:$A$501=$F371)*('Van Stock'!$B$2:$B$501=$C371))&lt;&gt;1)),"No stock line","OK"))))</f>
        <v/>
      </c>
    </row>
    <row r="372" spans="1:8" x14ac:dyDescent="0.25">
      <c r="A372" s="20"/>
      <c r="B372" s="12"/>
      <c r="C372" s="12"/>
      <c r="D372" s="19"/>
      <c r="E372" s="12"/>
      <c r="F372" s="12"/>
      <c r="G372" s="12"/>
      <c r="H372" s="16" t="str">
        <f>IF(COUNTA($A372:$G372)=0,"",IF(OR($C372="",SUMPRODUCT(--(Parts!$A$2:$A$201=$C372))=0,AND($E372&lt;&gt;"",SUMPRODUCT(--(Vans!$A$2:$A$51=$E372))=0),AND($F372&lt;&gt;"",SUMPRODUCT(--(Vans!$A$2:$A$51=$F372))=0)),"Check ID",IF(OR(NOT(AND(ISNUMBER(A372),N(A372)&gt;=18264,N(A372)&lt;=73050)),AND($B372&lt;&gt;"Used",$B372&lt;&gt;"Restock",$B372&lt;&gt;"Transfer"),NOT(AND(ISNUMBER(D372),N(D372)&gt;=1,N(D372)&lt;=10000,INT(N(D372))=N(D372))),AND($B372="Used",OR($E372="",$F372&lt;&gt;"")),AND($B372="Restock",OR($F372="",$E372&lt;&gt;"")),AND($B372="Transfer",OR($E372="",$F372="",$E372=$F372))),"Check inputs",IF(OR(AND($E372&lt;&gt;"",SUMPRODUCT(('Van Stock'!$A$2:$A$501=$E372)*('Van Stock'!$B$2:$B$501=$C372))&lt;&gt;1),AND($F372&lt;&gt;"",SUMPRODUCT(('Van Stock'!$A$2:$A$501=$F372)*('Van Stock'!$B$2:$B$501=$C372))&lt;&gt;1)),"No stock line","OK"))))</f>
        <v/>
      </c>
    </row>
    <row r="373" spans="1:8" x14ac:dyDescent="0.25">
      <c r="A373" s="20"/>
      <c r="B373" s="12"/>
      <c r="C373" s="12"/>
      <c r="D373" s="19"/>
      <c r="E373" s="12"/>
      <c r="F373" s="12"/>
      <c r="G373" s="12"/>
      <c r="H373" s="16" t="str">
        <f>IF(COUNTA($A373:$G373)=0,"",IF(OR($C373="",SUMPRODUCT(--(Parts!$A$2:$A$201=$C373))=0,AND($E373&lt;&gt;"",SUMPRODUCT(--(Vans!$A$2:$A$51=$E373))=0),AND($F373&lt;&gt;"",SUMPRODUCT(--(Vans!$A$2:$A$51=$F373))=0)),"Check ID",IF(OR(NOT(AND(ISNUMBER(A373),N(A373)&gt;=18264,N(A373)&lt;=73050)),AND($B373&lt;&gt;"Used",$B373&lt;&gt;"Restock",$B373&lt;&gt;"Transfer"),NOT(AND(ISNUMBER(D373),N(D373)&gt;=1,N(D373)&lt;=10000,INT(N(D373))=N(D373))),AND($B373="Used",OR($E373="",$F373&lt;&gt;"")),AND($B373="Restock",OR($F373="",$E373&lt;&gt;"")),AND($B373="Transfer",OR($E373="",$F373="",$E373=$F373))),"Check inputs",IF(OR(AND($E373&lt;&gt;"",SUMPRODUCT(('Van Stock'!$A$2:$A$501=$E373)*('Van Stock'!$B$2:$B$501=$C373))&lt;&gt;1),AND($F373&lt;&gt;"",SUMPRODUCT(('Van Stock'!$A$2:$A$501=$F373)*('Van Stock'!$B$2:$B$501=$C373))&lt;&gt;1)),"No stock line","OK"))))</f>
        <v/>
      </c>
    </row>
    <row r="374" spans="1:8" x14ac:dyDescent="0.25">
      <c r="A374" s="20"/>
      <c r="B374" s="12"/>
      <c r="C374" s="12"/>
      <c r="D374" s="19"/>
      <c r="E374" s="12"/>
      <c r="F374" s="12"/>
      <c r="G374" s="12"/>
      <c r="H374" s="16" t="str">
        <f>IF(COUNTA($A374:$G374)=0,"",IF(OR($C374="",SUMPRODUCT(--(Parts!$A$2:$A$201=$C374))=0,AND($E374&lt;&gt;"",SUMPRODUCT(--(Vans!$A$2:$A$51=$E374))=0),AND($F374&lt;&gt;"",SUMPRODUCT(--(Vans!$A$2:$A$51=$F374))=0)),"Check ID",IF(OR(NOT(AND(ISNUMBER(A374),N(A374)&gt;=18264,N(A374)&lt;=73050)),AND($B374&lt;&gt;"Used",$B374&lt;&gt;"Restock",$B374&lt;&gt;"Transfer"),NOT(AND(ISNUMBER(D374),N(D374)&gt;=1,N(D374)&lt;=10000,INT(N(D374))=N(D374))),AND($B374="Used",OR($E374="",$F374&lt;&gt;"")),AND($B374="Restock",OR($F374="",$E374&lt;&gt;"")),AND($B374="Transfer",OR($E374="",$F374="",$E374=$F374))),"Check inputs",IF(OR(AND($E374&lt;&gt;"",SUMPRODUCT(('Van Stock'!$A$2:$A$501=$E374)*('Van Stock'!$B$2:$B$501=$C374))&lt;&gt;1),AND($F374&lt;&gt;"",SUMPRODUCT(('Van Stock'!$A$2:$A$501=$F374)*('Van Stock'!$B$2:$B$501=$C374))&lt;&gt;1)),"No stock line","OK"))))</f>
        <v/>
      </c>
    </row>
    <row r="375" spans="1:8" x14ac:dyDescent="0.25">
      <c r="A375" s="20"/>
      <c r="B375" s="12"/>
      <c r="C375" s="12"/>
      <c r="D375" s="19"/>
      <c r="E375" s="12"/>
      <c r="F375" s="12"/>
      <c r="G375" s="12"/>
      <c r="H375" s="16" t="str">
        <f>IF(COUNTA($A375:$G375)=0,"",IF(OR($C375="",SUMPRODUCT(--(Parts!$A$2:$A$201=$C375))=0,AND($E375&lt;&gt;"",SUMPRODUCT(--(Vans!$A$2:$A$51=$E375))=0),AND($F375&lt;&gt;"",SUMPRODUCT(--(Vans!$A$2:$A$51=$F375))=0)),"Check ID",IF(OR(NOT(AND(ISNUMBER(A375),N(A375)&gt;=18264,N(A375)&lt;=73050)),AND($B375&lt;&gt;"Used",$B375&lt;&gt;"Restock",$B375&lt;&gt;"Transfer"),NOT(AND(ISNUMBER(D375),N(D375)&gt;=1,N(D375)&lt;=10000,INT(N(D375))=N(D375))),AND($B375="Used",OR($E375="",$F375&lt;&gt;"")),AND($B375="Restock",OR($F375="",$E375&lt;&gt;"")),AND($B375="Transfer",OR($E375="",$F375="",$E375=$F375))),"Check inputs",IF(OR(AND($E375&lt;&gt;"",SUMPRODUCT(('Van Stock'!$A$2:$A$501=$E375)*('Van Stock'!$B$2:$B$501=$C375))&lt;&gt;1),AND($F375&lt;&gt;"",SUMPRODUCT(('Van Stock'!$A$2:$A$501=$F375)*('Van Stock'!$B$2:$B$501=$C375))&lt;&gt;1)),"No stock line","OK"))))</f>
        <v/>
      </c>
    </row>
    <row r="376" spans="1:8" x14ac:dyDescent="0.25">
      <c r="A376" s="20"/>
      <c r="B376" s="12"/>
      <c r="C376" s="12"/>
      <c r="D376" s="19"/>
      <c r="E376" s="12"/>
      <c r="F376" s="12"/>
      <c r="G376" s="12"/>
      <c r="H376" s="16" t="str">
        <f>IF(COUNTA($A376:$G376)=0,"",IF(OR($C376="",SUMPRODUCT(--(Parts!$A$2:$A$201=$C376))=0,AND($E376&lt;&gt;"",SUMPRODUCT(--(Vans!$A$2:$A$51=$E376))=0),AND($F376&lt;&gt;"",SUMPRODUCT(--(Vans!$A$2:$A$51=$F376))=0)),"Check ID",IF(OR(NOT(AND(ISNUMBER(A376),N(A376)&gt;=18264,N(A376)&lt;=73050)),AND($B376&lt;&gt;"Used",$B376&lt;&gt;"Restock",$B376&lt;&gt;"Transfer"),NOT(AND(ISNUMBER(D376),N(D376)&gt;=1,N(D376)&lt;=10000,INT(N(D376))=N(D376))),AND($B376="Used",OR($E376="",$F376&lt;&gt;"")),AND($B376="Restock",OR($F376="",$E376&lt;&gt;"")),AND($B376="Transfer",OR($E376="",$F376="",$E376=$F376))),"Check inputs",IF(OR(AND($E376&lt;&gt;"",SUMPRODUCT(('Van Stock'!$A$2:$A$501=$E376)*('Van Stock'!$B$2:$B$501=$C376))&lt;&gt;1),AND($F376&lt;&gt;"",SUMPRODUCT(('Van Stock'!$A$2:$A$501=$F376)*('Van Stock'!$B$2:$B$501=$C376))&lt;&gt;1)),"No stock line","OK"))))</f>
        <v/>
      </c>
    </row>
    <row r="377" spans="1:8" x14ac:dyDescent="0.25">
      <c r="A377" s="20"/>
      <c r="B377" s="12"/>
      <c r="C377" s="12"/>
      <c r="D377" s="19"/>
      <c r="E377" s="12"/>
      <c r="F377" s="12"/>
      <c r="G377" s="12"/>
      <c r="H377" s="16" t="str">
        <f>IF(COUNTA($A377:$G377)=0,"",IF(OR($C377="",SUMPRODUCT(--(Parts!$A$2:$A$201=$C377))=0,AND($E377&lt;&gt;"",SUMPRODUCT(--(Vans!$A$2:$A$51=$E377))=0),AND($F377&lt;&gt;"",SUMPRODUCT(--(Vans!$A$2:$A$51=$F377))=0)),"Check ID",IF(OR(NOT(AND(ISNUMBER(A377),N(A377)&gt;=18264,N(A377)&lt;=73050)),AND($B377&lt;&gt;"Used",$B377&lt;&gt;"Restock",$B377&lt;&gt;"Transfer"),NOT(AND(ISNUMBER(D377),N(D377)&gt;=1,N(D377)&lt;=10000,INT(N(D377))=N(D377))),AND($B377="Used",OR($E377="",$F377&lt;&gt;"")),AND($B377="Restock",OR($F377="",$E377&lt;&gt;"")),AND($B377="Transfer",OR($E377="",$F377="",$E377=$F377))),"Check inputs",IF(OR(AND($E377&lt;&gt;"",SUMPRODUCT(('Van Stock'!$A$2:$A$501=$E377)*('Van Stock'!$B$2:$B$501=$C377))&lt;&gt;1),AND($F377&lt;&gt;"",SUMPRODUCT(('Van Stock'!$A$2:$A$501=$F377)*('Van Stock'!$B$2:$B$501=$C377))&lt;&gt;1)),"No stock line","OK"))))</f>
        <v/>
      </c>
    </row>
    <row r="378" spans="1:8" x14ac:dyDescent="0.25">
      <c r="A378" s="20"/>
      <c r="B378" s="12"/>
      <c r="C378" s="12"/>
      <c r="D378" s="19"/>
      <c r="E378" s="12"/>
      <c r="F378" s="12"/>
      <c r="G378" s="12"/>
      <c r="H378" s="16" t="str">
        <f>IF(COUNTA($A378:$G378)=0,"",IF(OR($C378="",SUMPRODUCT(--(Parts!$A$2:$A$201=$C378))=0,AND($E378&lt;&gt;"",SUMPRODUCT(--(Vans!$A$2:$A$51=$E378))=0),AND($F378&lt;&gt;"",SUMPRODUCT(--(Vans!$A$2:$A$51=$F378))=0)),"Check ID",IF(OR(NOT(AND(ISNUMBER(A378),N(A378)&gt;=18264,N(A378)&lt;=73050)),AND($B378&lt;&gt;"Used",$B378&lt;&gt;"Restock",$B378&lt;&gt;"Transfer"),NOT(AND(ISNUMBER(D378),N(D378)&gt;=1,N(D378)&lt;=10000,INT(N(D378))=N(D378))),AND($B378="Used",OR($E378="",$F378&lt;&gt;"")),AND($B378="Restock",OR($F378="",$E378&lt;&gt;"")),AND($B378="Transfer",OR($E378="",$F378="",$E378=$F378))),"Check inputs",IF(OR(AND($E378&lt;&gt;"",SUMPRODUCT(('Van Stock'!$A$2:$A$501=$E378)*('Van Stock'!$B$2:$B$501=$C378))&lt;&gt;1),AND($F378&lt;&gt;"",SUMPRODUCT(('Van Stock'!$A$2:$A$501=$F378)*('Van Stock'!$B$2:$B$501=$C378))&lt;&gt;1)),"No stock line","OK"))))</f>
        <v/>
      </c>
    </row>
    <row r="379" spans="1:8" x14ac:dyDescent="0.25">
      <c r="A379" s="20"/>
      <c r="B379" s="12"/>
      <c r="C379" s="12"/>
      <c r="D379" s="19"/>
      <c r="E379" s="12"/>
      <c r="F379" s="12"/>
      <c r="G379" s="12"/>
      <c r="H379" s="16" t="str">
        <f>IF(COUNTA($A379:$G379)=0,"",IF(OR($C379="",SUMPRODUCT(--(Parts!$A$2:$A$201=$C379))=0,AND($E379&lt;&gt;"",SUMPRODUCT(--(Vans!$A$2:$A$51=$E379))=0),AND($F379&lt;&gt;"",SUMPRODUCT(--(Vans!$A$2:$A$51=$F379))=0)),"Check ID",IF(OR(NOT(AND(ISNUMBER(A379),N(A379)&gt;=18264,N(A379)&lt;=73050)),AND($B379&lt;&gt;"Used",$B379&lt;&gt;"Restock",$B379&lt;&gt;"Transfer"),NOT(AND(ISNUMBER(D379),N(D379)&gt;=1,N(D379)&lt;=10000,INT(N(D379))=N(D379))),AND($B379="Used",OR($E379="",$F379&lt;&gt;"")),AND($B379="Restock",OR($F379="",$E379&lt;&gt;"")),AND($B379="Transfer",OR($E379="",$F379="",$E379=$F379))),"Check inputs",IF(OR(AND($E379&lt;&gt;"",SUMPRODUCT(('Van Stock'!$A$2:$A$501=$E379)*('Van Stock'!$B$2:$B$501=$C379))&lt;&gt;1),AND($F379&lt;&gt;"",SUMPRODUCT(('Van Stock'!$A$2:$A$501=$F379)*('Van Stock'!$B$2:$B$501=$C379))&lt;&gt;1)),"No stock line","OK"))))</f>
        <v/>
      </c>
    </row>
    <row r="380" spans="1:8" x14ac:dyDescent="0.25">
      <c r="A380" s="20"/>
      <c r="B380" s="12"/>
      <c r="C380" s="12"/>
      <c r="D380" s="19"/>
      <c r="E380" s="12"/>
      <c r="F380" s="12"/>
      <c r="G380" s="12"/>
      <c r="H380" s="16" t="str">
        <f>IF(COUNTA($A380:$G380)=0,"",IF(OR($C380="",SUMPRODUCT(--(Parts!$A$2:$A$201=$C380))=0,AND($E380&lt;&gt;"",SUMPRODUCT(--(Vans!$A$2:$A$51=$E380))=0),AND($F380&lt;&gt;"",SUMPRODUCT(--(Vans!$A$2:$A$51=$F380))=0)),"Check ID",IF(OR(NOT(AND(ISNUMBER(A380),N(A380)&gt;=18264,N(A380)&lt;=73050)),AND($B380&lt;&gt;"Used",$B380&lt;&gt;"Restock",$B380&lt;&gt;"Transfer"),NOT(AND(ISNUMBER(D380),N(D380)&gt;=1,N(D380)&lt;=10000,INT(N(D380))=N(D380))),AND($B380="Used",OR($E380="",$F380&lt;&gt;"")),AND($B380="Restock",OR($F380="",$E380&lt;&gt;"")),AND($B380="Transfer",OR($E380="",$F380="",$E380=$F380))),"Check inputs",IF(OR(AND($E380&lt;&gt;"",SUMPRODUCT(('Van Stock'!$A$2:$A$501=$E380)*('Van Stock'!$B$2:$B$501=$C380))&lt;&gt;1),AND($F380&lt;&gt;"",SUMPRODUCT(('Van Stock'!$A$2:$A$501=$F380)*('Van Stock'!$B$2:$B$501=$C380))&lt;&gt;1)),"No stock line","OK"))))</f>
        <v/>
      </c>
    </row>
    <row r="381" spans="1:8" x14ac:dyDescent="0.25">
      <c r="A381" s="20"/>
      <c r="B381" s="12"/>
      <c r="C381" s="12"/>
      <c r="D381" s="19"/>
      <c r="E381" s="12"/>
      <c r="F381" s="12"/>
      <c r="G381" s="12"/>
      <c r="H381" s="16" t="str">
        <f>IF(COUNTA($A381:$G381)=0,"",IF(OR($C381="",SUMPRODUCT(--(Parts!$A$2:$A$201=$C381))=0,AND($E381&lt;&gt;"",SUMPRODUCT(--(Vans!$A$2:$A$51=$E381))=0),AND($F381&lt;&gt;"",SUMPRODUCT(--(Vans!$A$2:$A$51=$F381))=0)),"Check ID",IF(OR(NOT(AND(ISNUMBER(A381),N(A381)&gt;=18264,N(A381)&lt;=73050)),AND($B381&lt;&gt;"Used",$B381&lt;&gt;"Restock",$B381&lt;&gt;"Transfer"),NOT(AND(ISNUMBER(D381),N(D381)&gt;=1,N(D381)&lt;=10000,INT(N(D381))=N(D381))),AND($B381="Used",OR($E381="",$F381&lt;&gt;"")),AND($B381="Restock",OR($F381="",$E381&lt;&gt;"")),AND($B381="Transfer",OR($E381="",$F381="",$E381=$F381))),"Check inputs",IF(OR(AND($E381&lt;&gt;"",SUMPRODUCT(('Van Stock'!$A$2:$A$501=$E381)*('Van Stock'!$B$2:$B$501=$C381))&lt;&gt;1),AND($F381&lt;&gt;"",SUMPRODUCT(('Van Stock'!$A$2:$A$501=$F381)*('Van Stock'!$B$2:$B$501=$C381))&lt;&gt;1)),"No stock line","OK"))))</f>
        <v/>
      </c>
    </row>
    <row r="382" spans="1:8" x14ac:dyDescent="0.25">
      <c r="A382" s="20"/>
      <c r="B382" s="12"/>
      <c r="C382" s="12"/>
      <c r="D382" s="19"/>
      <c r="E382" s="12"/>
      <c r="F382" s="12"/>
      <c r="G382" s="12"/>
      <c r="H382" s="16" t="str">
        <f>IF(COUNTA($A382:$G382)=0,"",IF(OR($C382="",SUMPRODUCT(--(Parts!$A$2:$A$201=$C382))=0,AND($E382&lt;&gt;"",SUMPRODUCT(--(Vans!$A$2:$A$51=$E382))=0),AND($F382&lt;&gt;"",SUMPRODUCT(--(Vans!$A$2:$A$51=$F382))=0)),"Check ID",IF(OR(NOT(AND(ISNUMBER(A382),N(A382)&gt;=18264,N(A382)&lt;=73050)),AND($B382&lt;&gt;"Used",$B382&lt;&gt;"Restock",$B382&lt;&gt;"Transfer"),NOT(AND(ISNUMBER(D382),N(D382)&gt;=1,N(D382)&lt;=10000,INT(N(D382))=N(D382))),AND($B382="Used",OR($E382="",$F382&lt;&gt;"")),AND($B382="Restock",OR($F382="",$E382&lt;&gt;"")),AND($B382="Transfer",OR($E382="",$F382="",$E382=$F382))),"Check inputs",IF(OR(AND($E382&lt;&gt;"",SUMPRODUCT(('Van Stock'!$A$2:$A$501=$E382)*('Van Stock'!$B$2:$B$501=$C382))&lt;&gt;1),AND($F382&lt;&gt;"",SUMPRODUCT(('Van Stock'!$A$2:$A$501=$F382)*('Van Stock'!$B$2:$B$501=$C382))&lt;&gt;1)),"No stock line","OK"))))</f>
        <v/>
      </c>
    </row>
    <row r="383" spans="1:8" x14ac:dyDescent="0.25">
      <c r="A383" s="20"/>
      <c r="B383" s="12"/>
      <c r="C383" s="12"/>
      <c r="D383" s="19"/>
      <c r="E383" s="12"/>
      <c r="F383" s="12"/>
      <c r="G383" s="12"/>
      <c r="H383" s="16" t="str">
        <f>IF(COUNTA($A383:$G383)=0,"",IF(OR($C383="",SUMPRODUCT(--(Parts!$A$2:$A$201=$C383))=0,AND($E383&lt;&gt;"",SUMPRODUCT(--(Vans!$A$2:$A$51=$E383))=0),AND($F383&lt;&gt;"",SUMPRODUCT(--(Vans!$A$2:$A$51=$F383))=0)),"Check ID",IF(OR(NOT(AND(ISNUMBER(A383),N(A383)&gt;=18264,N(A383)&lt;=73050)),AND($B383&lt;&gt;"Used",$B383&lt;&gt;"Restock",$B383&lt;&gt;"Transfer"),NOT(AND(ISNUMBER(D383),N(D383)&gt;=1,N(D383)&lt;=10000,INT(N(D383))=N(D383))),AND($B383="Used",OR($E383="",$F383&lt;&gt;"")),AND($B383="Restock",OR($F383="",$E383&lt;&gt;"")),AND($B383="Transfer",OR($E383="",$F383="",$E383=$F383))),"Check inputs",IF(OR(AND($E383&lt;&gt;"",SUMPRODUCT(('Van Stock'!$A$2:$A$501=$E383)*('Van Stock'!$B$2:$B$501=$C383))&lt;&gt;1),AND($F383&lt;&gt;"",SUMPRODUCT(('Van Stock'!$A$2:$A$501=$F383)*('Van Stock'!$B$2:$B$501=$C383))&lt;&gt;1)),"No stock line","OK"))))</f>
        <v/>
      </c>
    </row>
    <row r="384" spans="1:8" x14ac:dyDescent="0.25">
      <c r="A384" s="20"/>
      <c r="B384" s="12"/>
      <c r="C384" s="12"/>
      <c r="D384" s="19"/>
      <c r="E384" s="12"/>
      <c r="F384" s="12"/>
      <c r="G384" s="12"/>
      <c r="H384" s="16" t="str">
        <f>IF(COUNTA($A384:$G384)=0,"",IF(OR($C384="",SUMPRODUCT(--(Parts!$A$2:$A$201=$C384))=0,AND($E384&lt;&gt;"",SUMPRODUCT(--(Vans!$A$2:$A$51=$E384))=0),AND($F384&lt;&gt;"",SUMPRODUCT(--(Vans!$A$2:$A$51=$F384))=0)),"Check ID",IF(OR(NOT(AND(ISNUMBER(A384),N(A384)&gt;=18264,N(A384)&lt;=73050)),AND($B384&lt;&gt;"Used",$B384&lt;&gt;"Restock",$B384&lt;&gt;"Transfer"),NOT(AND(ISNUMBER(D384),N(D384)&gt;=1,N(D384)&lt;=10000,INT(N(D384))=N(D384))),AND($B384="Used",OR($E384="",$F384&lt;&gt;"")),AND($B384="Restock",OR($F384="",$E384&lt;&gt;"")),AND($B384="Transfer",OR($E384="",$F384="",$E384=$F384))),"Check inputs",IF(OR(AND($E384&lt;&gt;"",SUMPRODUCT(('Van Stock'!$A$2:$A$501=$E384)*('Van Stock'!$B$2:$B$501=$C384))&lt;&gt;1),AND($F384&lt;&gt;"",SUMPRODUCT(('Van Stock'!$A$2:$A$501=$F384)*('Van Stock'!$B$2:$B$501=$C384))&lt;&gt;1)),"No stock line","OK"))))</f>
        <v/>
      </c>
    </row>
    <row r="385" spans="1:8" x14ac:dyDescent="0.25">
      <c r="A385" s="20"/>
      <c r="B385" s="12"/>
      <c r="C385" s="12"/>
      <c r="D385" s="19"/>
      <c r="E385" s="12"/>
      <c r="F385" s="12"/>
      <c r="G385" s="12"/>
      <c r="H385" s="16" t="str">
        <f>IF(COUNTA($A385:$G385)=0,"",IF(OR($C385="",SUMPRODUCT(--(Parts!$A$2:$A$201=$C385))=0,AND($E385&lt;&gt;"",SUMPRODUCT(--(Vans!$A$2:$A$51=$E385))=0),AND($F385&lt;&gt;"",SUMPRODUCT(--(Vans!$A$2:$A$51=$F385))=0)),"Check ID",IF(OR(NOT(AND(ISNUMBER(A385),N(A385)&gt;=18264,N(A385)&lt;=73050)),AND($B385&lt;&gt;"Used",$B385&lt;&gt;"Restock",$B385&lt;&gt;"Transfer"),NOT(AND(ISNUMBER(D385),N(D385)&gt;=1,N(D385)&lt;=10000,INT(N(D385))=N(D385))),AND($B385="Used",OR($E385="",$F385&lt;&gt;"")),AND($B385="Restock",OR($F385="",$E385&lt;&gt;"")),AND($B385="Transfer",OR($E385="",$F385="",$E385=$F385))),"Check inputs",IF(OR(AND($E385&lt;&gt;"",SUMPRODUCT(('Van Stock'!$A$2:$A$501=$E385)*('Van Stock'!$B$2:$B$501=$C385))&lt;&gt;1),AND($F385&lt;&gt;"",SUMPRODUCT(('Van Stock'!$A$2:$A$501=$F385)*('Van Stock'!$B$2:$B$501=$C385))&lt;&gt;1)),"No stock line","OK"))))</f>
        <v/>
      </c>
    </row>
    <row r="386" spans="1:8" x14ac:dyDescent="0.25">
      <c r="A386" s="20"/>
      <c r="B386" s="12"/>
      <c r="C386" s="12"/>
      <c r="D386" s="19"/>
      <c r="E386" s="12"/>
      <c r="F386" s="12"/>
      <c r="G386" s="12"/>
      <c r="H386" s="16" t="str">
        <f>IF(COUNTA($A386:$G386)=0,"",IF(OR($C386="",SUMPRODUCT(--(Parts!$A$2:$A$201=$C386))=0,AND($E386&lt;&gt;"",SUMPRODUCT(--(Vans!$A$2:$A$51=$E386))=0),AND($F386&lt;&gt;"",SUMPRODUCT(--(Vans!$A$2:$A$51=$F386))=0)),"Check ID",IF(OR(NOT(AND(ISNUMBER(A386),N(A386)&gt;=18264,N(A386)&lt;=73050)),AND($B386&lt;&gt;"Used",$B386&lt;&gt;"Restock",$B386&lt;&gt;"Transfer"),NOT(AND(ISNUMBER(D386),N(D386)&gt;=1,N(D386)&lt;=10000,INT(N(D386))=N(D386))),AND($B386="Used",OR($E386="",$F386&lt;&gt;"")),AND($B386="Restock",OR($F386="",$E386&lt;&gt;"")),AND($B386="Transfer",OR($E386="",$F386="",$E386=$F386))),"Check inputs",IF(OR(AND($E386&lt;&gt;"",SUMPRODUCT(('Van Stock'!$A$2:$A$501=$E386)*('Van Stock'!$B$2:$B$501=$C386))&lt;&gt;1),AND($F386&lt;&gt;"",SUMPRODUCT(('Van Stock'!$A$2:$A$501=$F386)*('Van Stock'!$B$2:$B$501=$C386))&lt;&gt;1)),"No stock line","OK"))))</f>
        <v/>
      </c>
    </row>
    <row r="387" spans="1:8" x14ac:dyDescent="0.25">
      <c r="A387" s="20"/>
      <c r="B387" s="12"/>
      <c r="C387" s="12"/>
      <c r="D387" s="19"/>
      <c r="E387" s="12"/>
      <c r="F387" s="12"/>
      <c r="G387" s="12"/>
      <c r="H387" s="16" t="str">
        <f>IF(COUNTA($A387:$G387)=0,"",IF(OR($C387="",SUMPRODUCT(--(Parts!$A$2:$A$201=$C387))=0,AND($E387&lt;&gt;"",SUMPRODUCT(--(Vans!$A$2:$A$51=$E387))=0),AND($F387&lt;&gt;"",SUMPRODUCT(--(Vans!$A$2:$A$51=$F387))=0)),"Check ID",IF(OR(NOT(AND(ISNUMBER(A387),N(A387)&gt;=18264,N(A387)&lt;=73050)),AND($B387&lt;&gt;"Used",$B387&lt;&gt;"Restock",$B387&lt;&gt;"Transfer"),NOT(AND(ISNUMBER(D387),N(D387)&gt;=1,N(D387)&lt;=10000,INT(N(D387))=N(D387))),AND($B387="Used",OR($E387="",$F387&lt;&gt;"")),AND($B387="Restock",OR($F387="",$E387&lt;&gt;"")),AND($B387="Transfer",OR($E387="",$F387="",$E387=$F387))),"Check inputs",IF(OR(AND($E387&lt;&gt;"",SUMPRODUCT(('Van Stock'!$A$2:$A$501=$E387)*('Van Stock'!$B$2:$B$501=$C387))&lt;&gt;1),AND($F387&lt;&gt;"",SUMPRODUCT(('Van Stock'!$A$2:$A$501=$F387)*('Van Stock'!$B$2:$B$501=$C387))&lt;&gt;1)),"No stock line","OK"))))</f>
        <v/>
      </c>
    </row>
    <row r="388" spans="1:8" x14ac:dyDescent="0.25">
      <c r="A388" s="20"/>
      <c r="B388" s="12"/>
      <c r="C388" s="12"/>
      <c r="D388" s="19"/>
      <c r="E388" s="12"/>
      <c r="F388" s="12"/>
      <c r="G388" s="12"/>
      <c r="H388" s="16" t="str">
        <f>IF(COUNTA($A388:$G388)=0,"",IF(OR($C388="",SUMPRODUCT(--(Parts!$A$2:$A$201=$C388))=0,AND($E388&lt;&gt;"",SUMPRODUCT(--(Vans!$A$2:$A$51=$E388))=0),AND($F388&lt;&gt;"",SUMPRODUCT(--(Vans!$A$2:$A$51=$F388))=0)),"Check ID",IF(OR(NOT(AND(ISNUMBER(A388),N(A388)&gt;=18264,N(A388)&lt;=73050)),AND($B388&lt;&gt;"Used",$B388&lt;&gt;"Restock",$B388&lt;&gt;"Transfer"),NOT(AND(ISNUMBER(D388),N(D388)&gt;=1,N(D388)&lt;=10000,INT(N(D388))=N(D388))),AND($B388="Used",OR($E388="",$F388&lt;&gt;"")),AND($B388="Restock",OR($F388="",$E388&lt;&gt;"")),AND($B388="Transfer",OR($E388="",$F388="",$E388=$F388))),"Check inputs",IF(OR(AND($E388&lt;&gt;"",SUMPRODUCT(('Van Stock'!$A$2:$A$501=$E388)*('Van Stock'!$B$2:$B$501=$C388))&lt;&gt;1),AND($F388&lt;&gt;"",SUMPRODUCT(('Van Stock'!$A$2:$A$501=$F388)*('Van Stock'!$B$2:$B$501=$C388))&lt;&gt;1)),"No stock line","OK"))))</f>
        <v/>
      </c>
    </row>
    <row r="389" spans="1:8" x14ac:dyDescent="0.25">
      <c r="A389" s="20"/>
      <c r="B389" s="12"/>
      <c r="C389" s="12"/>
      <c r="D389" s="19"/>
      <c r="E389" s="12"/>
      <c r="F389" s="12"/>
      <c r="G389" s="12"/>
      <c r="H389" s="16" t="str">
        <f>IF(COUNTA($A389:$G389)=0,"",IF(OR($C389="",SUMPRODUCT(--(Parts!$A$2:$A$201=$C389))=0,AND($E389&lt;&gt;"",SUMPRODUCT(--(Vans!$A$2:$A$51=$E389))=0),AND($F389&lt;&gt;"",SUMPRODUCT(--(Vans!$A$2:$A$51=$F389))=0)),"Check ID",IF(OR(NOT(AND(ISNUMBER(A389),N(A389)&gt;=18264,N(A389)&lt;=73050)),AND($B389&lt;&gt;"Used",$B389&lt;&gt;"Restock",$B389&lt;&gt;"Transfer"),NOT(AND(ISNUMBER(D389),N(D389)&gt;=1,N(D389)&lt;=10000,INT(N(D389))=N(D389))),AND($B389="Used",OR($E389="",$F389&lt;&gt;"")),AND($B389="Restock",OR($F389="",$E389&lt;&gt;"")),AND($B389="Transfer",OR($E389="",$F389="",$E389=$F389))),"Check inputs",IF(OR(AND($E389&lt;&gt;"",SUMPRODUCT(('Van Stock'!$A$2:$A$501=$E389)*('Van Stock'!$B$2:$B$501=$C389))&lt;&gt;1),AND($F389&lt;&gt;"",SUMPRODUCT(('Van Stock'!$A$2:$A$501=$F389)*('Van Stock'!$B$2:$B$501=$C389))&lt;&gt;1)),"No stock line","OK"))))</f>
        <v/>
      </c>
    </row>
    <row r="390" spans="1:8" x14ac:dyDescent="0.25">
      <c r="A390" s="20"/>
      <c r="B390" s="12"/>
      <c r="C390" s="12"/>
      <c r="D390" s="19"/>
      <c r="E390" s="12"/>
      <c r="F390" s="12"/>
      <c r="G390" s="12"/>
      <c r="H390" s="16" t="str">
        <f>IF(COUNTA($A390:$G390)=0,"",IF(OR($C390="",SUMPRODUCT(--(Parts!$A$2:$A$201=$C390))=0,AND($E390&lt;&gt;"",SUMPRODUCT(--(Vans!$A$2:$A$51=$E390))=0),AND($F390&lt;&gt;"",SUMPRODUCT(--(Vans!$A$2:$A$51=$F390))=0)),"Check ID",IF(OR(NOT(AND(ISNUMBER(A390),N(A390)&gt;=18264,N(A390)&lt;=73050)),AND($B390&lt;&gt;"Used",$B390&lt;&gt;"Restock",$B390&lt;&gt;"Transfer"),NOT(AND(ISNUMBER(D390),N(D390)&gt;=1,N(D390)&lt;=10000,INT(N(D390))=N(D390))),AND($B390="Used",OR($E390="",$F390&lt;&gt;"")),AND($B390="Restock",OR($F390="",$E390&lt;&gt;"")),AND($B390="Transfer",OR($E390="",$F390="",$E390=$F390))),"Check inputs",IF(OR(AND($E390&lt;&gt;"",SUMPRODUCT(('Van Stock'!$A$2:$A$501=$E390)*('Van Stock'!$B$2:$B$501=$C390))&lt;&gt;1),AND($F390&lt;&gt;"",SUMPRODUCT(('Van Stock'!$A$2:$A$501=$F390)*('Van Stock'!$B$2:$B$501=$C390))&lt;&gt;1)),"No stock line","OK"))))</f>
        <v/>
      </c>
    </row>
    <row r="391" spans="1:8" x14ac:dyDescent="0.25">
      <c r="A391" s="20"/>
      <c r="B391" s="12"/>
      <c r="C391" s="12"/>
      <c r="D391" s="19"/>
      <c r="E391" s="12"/>
      <c r="F391" s="12"/>
      <c r="G391" s="12"/>
      <c r="H391" s="16" t="str">
        <f>IF(COUNTA($A391:$G391)=0,"",IF(OR($C391="",SUMPRODUCT(--(Parts!$A$2:$A$201=$C391))=0,AND($E391&lt;&gt;"",SUMPRODUCT(--(Vans!$A$2:$A$51=$E391))=0),AND($F391&lt;&gt;"",SUMPRODUCT(--(Vans!$A$2:$A$51=$F391))=0)),"Check ID",IF(OR(NOT(AND(ISNUMBER(A391),N(A391)&gt;=18264,N(A391)&lt;=73050)),AND($B391&lt;&gt;"Used",$B391&lt;&gt;"Restock",$B391&lt;&gt;"Transfer"),NOT(AND(ISNUMBER(D391),N(D391)&gt;=1,N(D391)&lt;=10000,INT(N(D391))=N(D391))),AND($B391="Used",OR($E391="",$F391&lt;&gt;"")),AND($B391="Restock",OR($F391="",$E391&lt;&gt;"")),AND($B391="Transfer",OR($E391="",$F391="",$E391=$F391))),"Check inputs",IF(OR(AND($E391&lt;&gt;"",SUMPRODUCT(('Van Stock'!$A$2:$A$501=$E391)*('Van Stock'!$B$2:$B$501=$C391))&lt;&gt;1),AND($F391&lt;&gt;"",SUMPRODUCT(('Van Stock'!$A$2:$A$501=$F391)*('Van Stock'!$B$2:$B$501=$C391))&lt;&gt;1)),"No stock line","OK"))))</f>
        <v/>
      </c>
    </row>
    <row r="392" spans="1:8" x14ac:dyDescent="0.25">
      <c r="A392" s="20"/>
      <c r="B392" s="12"/>
      <c r="C392" s="12"/>
      <c r="D392" s="19"/>
      <c r="E392" s="12"/>
      <c r="F392" s="12"/>
      <c r="G392" s="12"/>
      <c r="H392" s="16" t="str">
        <f>IF(COUNTA($A392:$G392)=0,"",IF(OR($C392="",SUMPRODUCT(--(Parts!$A$2:$A$201=$C392))=0,AND($E392&lt;&gt;"",SUMPRODUCT(--(Vans!$A$2:$A$51=$E392))=0),AND($F392&lt;&gt;"",SUMPRODUCT(--(Vans!$A$2:$A$51=$F392))=0)),"Check ID",IF(OR(NOT(AND(ISNUMBER(A392),N(A392)&gt;=18264,N(A392)&lt;=73050)),AND($B392&lt;&gt;"Used",$B392&lt;&gt;"Restock",$B392&lt;&gt;"Transfer"),NOT(AND(ISNUMBER(D392),N(D392)&gt;=1,N(D392)&lt;=10000,INT(N(D392))=N(D392))),AND($B392="Used",OR($E392="",$F392&lt;&gt;"")),AND($B392="Restock",OR($F392="",$E392&lt;&gt;"")),AND($B392="Transfer",OR($E392="",$F392="",$E392=$F392))),"Check inputs",IF(OR(AND($E392&lt;&gt;"",SUMPRODUCT(('Van Stock'!$A$2:$A$501=$E392)*('Van Stock'!$B$2:$B$501=$C392))&lt;&gt;1),AND($F392&lt;&gt;"",SUMPRODUCT(('Van Stock'!$A$2:$A$501=$F392)*('Van Stock'!$B$2:$B$501=$C392))&lt;&gt;1)),"No stock line","OK"))))</f>
        <v/>
      </c>
    </row>
    <row r="393" spans="1:8" x14ac:dyDescent="0.25">
      <c r="A393" s="20"/>
      <c r="B393" s="12"/>
      <c r="C393" s="12"/>
      <c r="D393" s="19"/>
      <c r="E393" s="12"/>
      <c r="F393" s="12"/>
      <c r="G393" s="12"/>
      <c r="H393" s="16" t="str">
        <f>IF(COUNTA($A393:$G393)=0,"",IF(OR($C393="",SUMPRODUCT(--(Parts!$A$2:$A$201=$C393))=0,AND($E393&lt;&gt;"",SUMPRODUCT(--(Vans!$A$2:$A$51=$E393))=0),AND($F393&lt;&gt;"",SUMPRODUCT(--(Vans!$A$2:$A$51=$F393))=0)),"Check ID",IF(OR(NOT(AND(ISNUMBER(A393),N(A393)&gt;=18264,N(A393)&lt;=73050)),AND($B393&lt;&gt;"Used",$B393&lt;&gt;"Restock",$B393&lt;&gt;"Transfer"),NOT(AND(ISNUMBER(D393),N(D393)&gt;=1,N(D393)&lt;=10000,INT(N(D393))=N(D393))),AND($B393="Used",OR($E393="",$F393&lt;&gt;"")),AND($B393="Restock",OR($F393="",$E393&lt;&gt;"")),AND($B393="Transfer",OR($E393="",$F393="",$E393=$F393))),"Check inputs",IF(OR(AND($E393&lt;&gt;"",SUMPRODUCT(('Van Stock'!$A$2:$A$501=$E393)*('Van Stock'!$B$2:$B$501=$C393))&lt;&gt;1),AND($F393&lt;&gt;"",SUMPRODUCT(('Van Stock'!$A$2:$A$501=$F393)*('Van Stock'!$B$2:$B$501=$C393))&lt;&gt;1)),"No stock line","OK"))))</f>
        <v/>
      </c>
    </row>
    <row r="394" spans="1:8" x14ac:dyDescent="0.25">
      <c r="A394" s="20"/>
      <c r="B394" s="12"/>
      <c r="C394" s="12"/>
      <c r="D394" s="19"/>
      <c r="E394" s="12"/>
      <c r="F394" s="12"/>
      <c r="G394" s="12"/>
      <c r="H394" s="16" t="str">
        <f>IF(COUNTA($A394:$G394)=0,"",IF(OR($C394="",SUMPRODUCT(--(Parts!$A$2:$A$201=$C394))=0,AND($E394&lt;&gt;"",SUMPRODUCT(--(Vans!$A$2:$A$51=$E394))=0),AND($F394&lt;&gt;"",SUMPRODUCT(--(Vans!$A$2:$A$51=$F394))=0)),"Check ID",IF(OR(NOT(AND(ISNUMBER(A394),N(A394)&gt;=18264,N(A394)&lt;=73050)),AND($B394&lt;&gt;"Used",$B394&lt;&gt;"Restock",$B394&lt;&gt;"Transfer"),NOT(AND(ISNUMBER(D394),N(D394)&gt;=1,N(D394)&lt;=10000,INT(N(D394))=N(D394))),AND($B394="Used",OR($E394="",$F394&lt;&gt;"")),AND($B394="Restock",OR($F394="",$E394&lt;&gt;"")),AND($B394="Transfer",OR($E394="",$F394="",$E394=$F394))),"Check inputs",IF(OR(AND($E394&lt;&gt;"",SUMPRODUCT(('Van Stock'!$A$2:$A$501=$E394)*('Van Stock'!$B$2:$B$501=$C394))&lt;&gt;1),AND($F394&lt;&gt;"",SUMPRODUCT(('Van Stock'!$A$2:$A$501=$F394)*('Van Stock'!$B$2:$B$501=$C394))&lt;&gt;1)),"No stock line","OK"))))</f>
        <v/>
      </c>
    </row>
    <row r="395" spans="1:8" x14ac:dyDescent="0.25">
      <c r="A395" s="20"/>
      <c r="B395" s="12"/>
      <c r="C395" s="12"/>
      <c r="D395" s="19"/>
      <c r="E395" s="12"/>
      <c r="F395" s="12"/>
      <c r="G395" s="12"/>
      <c r="H395" s="16" t="str">
        <f>IF(COUNTA($A395:$G395)=0,"",IF(OR($C395="",SUMPRODUCT(--(Parts!$A$2:$A$201=$C395))=0,AND($E395&lt;&gt;"",SUMPRODUCT(--(Vans!$A$2:$A$51=$E395))=0),AND($F395&lt;&gt;"",SUMPRODUCT(--(Vans!$A$2:$A$51=$F395))=0)),"Check ID",IF(OR(NOT(AND(ISNUMBER(A395),N(A395)&gt;=18264,N(A395)&lt;=73050)),AND($B395&lt;&gt;"Used",$B395&lt;&gt;"Restock",$B395&lt;&gt;"Transfer"),NOT(AND(ISNUMBER(D395),N(D395)&gt;=1,N(D395)&lt;=10000,INT(N(D395))=N(D395))),AND($B395="Used",OR($E395="",$F395&lt;&gt;"")),AND($B395="Restock",OR($F395="",$E395&lt;&gt;"")),AND($B395="Transfer",OR($E395="",$F395="",$E395=$F395))),"Check inputs",IF(OR(AND($E395&lt;&gt;"",SUMPRODUCT(('Van Stock'!$A$2:$A$501=$E395)*('Van Stock'!$B$2:$B$501=$C395))&lt;&gt;1),AND($F395&lt;&gt;"",SUMPRODUCT(('Van Stock'!$A$2:$A$501=$F395)*('Van Stock'!$B$2:$B$501=$C395))&lt;&gt;1)),"No stock line","OK"))))</f>
        <v/>
      </c>
    </row>
    <row r="396" spans="1:8" x14ac:dyDescent="0.25">
      <c r="A396" s="20"/>
      <c r="B396" s="12"/>
      <c r="C396" s="12"/>
      <c r="D396" s="19"/>
      <c r="E396" s="12"/>
      <c r="F396" s="12"/>
      <c r="G396" s="12"/>
      <c r="H396" s="16" t="str">
        <f>IF(COUNTA($A396:$G396)=0,"",IF(OR($C396="",SUMPRODUCT(--(Parts!$A$2:$A$201=$C396))=0,AND($E396&lt;&gt;"",SUMPRODUCT(--(Vans!$A$2:$A$51=$E396))=0),AND($F396&lt;&gt;"",SUMPRODUCT(--(Vans!$A$2:$A$51=$F396))=0)),"Check ID",IF(OR(NOT(AND(ISNUMBER(A396),N(A396)&gt;=18264,N(A396)&lt;=73050)),AND($B396&lt;&gt;"Used",$B396&lt;&gt;"Restock",$B396&lt;&gt;"Transfer"),NOT(AND(ISNUMBER(D396),N(D396)&gt;=1,N(D396)&lt;=10000,INT(N(D396))=N(D396))),AND($B396="Used",OR($E396="",$F396&lt;&gt;"")),AND($B396="Restock",OR($F396="",$E396&lt;&gt;"")),AND($B396="Transfer",OR($E396="",$F396="",$E396=$F396))),"Check inputs",IF(OR(AND($E396&lt;&gt;"",SUMPRODUCT(('Van Stock'!$A$2:$A$501=$E396)*('Van Stock'!$B$2:$B$501=$C396))&lt;&gt;1),AND($F396&lt;&gt;"",SUMPRODUCT(('Van Stock'!$A$2:$A$501=$F396)*('Van Stock'!$B$2:$B$501=$C396))&lt;&gt;1)),"No stock line","OK"))))</f>
        <v/>
      </c>
    </row>
    <row r="397" spans="1:8" x14ac:dyDescent="0.25">
      <c r="A397" s="20"/>
      <c r="B397" s="12"/>
      <c r="C397" s="12"/>
      <c r="D397" s="19"/>
      <c r="E397" s="12"/>
      <c r="F397" s="12"/>
      <c r="G397" s="12"/>
      <c r="H397" s="16" t="str">
        <f>IF(COUNTA($A397:$G397)=0,"",IF(OR($C397="",SUMPRODUCT(--(Parts!$A$2:$A$201=$C397))=0,AND($E397&lt;&gt;"",SUMPRODUCT(--(Vans!$A$2:$A$51=$E397))=0),AND($F397&lt;&gt;"",SUMPRODUCT(--(Vans!$A$2:$A$51=$F397))=0)),"Check ID",IF(OR(NOT(AND(ISNUMBER(A397),N(A397)&gt;=18264,N(A397)&lt;=73050)),AND($B397&lt;&gt;"Used",$B397&lt;&gt;"Restock",$B397&lt;&gt;"Transfer"),NOT(AND(ISNUMBER(D397),N(D397)&gt;=1,N(D397)&lt;=10000,INT(N(D397))=N(D397))),AND($B397="Used",OR($E397="",$F397&lt;&gt;"")),AND($B397="Restock",OR($F397="",$E397&lt;&gt;"")),AND($B397="Transfer",OR($E397="",$F397="",$E397=$F397))),"Check inputs",IF(OR(AND($E397&lt;&gt;"",SUMPRODUCT(('Van Stock'!$A$2:$A$501=$E397)*('Van Stock'!$B$2:$B$501=$C397))&lt;&gt;1),AND($F397&lt;&gt;"",SUMPRODUCT(('Van Stock'!$A$2:$A$501=$F397)*('Van Stock'!$B$2:$B$501=$C397))&lt;&gt;1)),"No stock line","OK"))))</f>
        <v/>
      </c>
    </row>
    <row r="398" spans="1:8" x14ac:dyDescent="0.25">
      <c r="A398" s="20"/>
      <c r="B398" s="12"/>
      <c r="C398" s="12"/>
      <c r="D398" s="19"/>
      <c r="E398" s="12"/>
      <c r="F398" s="12"/>
      <c r="G398" s="12"/>
      <c r="H398" s="16" t="str">
        <f>IF(COUNTA($A398:$G398)=0,"",IF(OR($C398="",SUMPRODUCT(--(Parts!$A$2:$A$201=$C398))=0,AND($E398&lt;&gt;"",SUMPRODUCT(--(Vans!$A$2:$A$51=$E398))=0),AND($F398&lt;&gt;"",SUMPRODUCT(--(Vans!$A$2:$A$51=$F398))=0)),"Check ID",IF(OR(NOT(AND(ISNUMBER(A398),N(A398)&gt;=18264,N(A398)&lt;=73050)),AND($B398&lt;&gt;"Used",$B398&lt;&gt;"Restock",$B398&lt;&gt;"Transfer"),NOT(AND(ISNUMBER(D398),N(D398)&gt;=1,N(D398)&lt;=10000,INT(N(D398))=N(D398))),AND($B398="Used",OR($E398="",$F398&lt;&gt;"")),AND($B398="Restock",OR($F398="",$E398&lt;&gt;"")),AND($B398="Transfer",OR($E398="",$F398="",$E398=$F398))),"Check inputs",IF(OR(AND($E398&lt;&gt;"",SUMPRODUCT(('Van Stock'!$A$2:$A$501=$E398)*('Van Stock'!$B$2:$B$501=$C398))&lt;&gt;1),AND($F398&lt;&gt;"",SUMPRODUCT(('Van Stock'!$A$2:$A$501=$F398)*('Van Stock'!$B$2:$B$501=$C398))&lt;&gt;1)),"No stock line","OK"))))</f>
        <v/>
      </c>
    </row>
    <row r="399" spans="1:8" x14ac:dyDescent="0.25">
      <c r="A399" s="20"/>
      <c r="B399" s="12"/>
      <c r="C399" s="12"/>
      <c r="D399" s="19"/>
      <c r="E399" s="12"/>
      <c r="F399" s="12"/>
      <c r="G399" s="12"/>
      <c r="H399" s="16" t="str">
        <f>IF(COUNTA($A399:$G399)=0,"",IF(OR($C399="",SUMPRODUCT(--(Parts!$A$2:$A$201=$C399))=0,AND($E399&lt;&gt;"",SUMPRODUCT(--(Vans!$A$2:$A$51=$E399))=0),AND($F399&lt;&gt;"",SUMPRODUCT(--(Vans!$A$2:$A$51=$F399))=0)),"Check ID",IF(OR(NOT(AND(ISNUMBER(A399),N(A399)&gt;=18264,N(A399)&lt;=73050)),AND($B399&lt;&gt;"Used",$B399&lt;&gt;"Restock",$B399&lt;&gt;"Transfer"),NOT(AND(ISNUMBER(D399),N(D399)&gt;=1,N(D399)&lt;=10000,INT(N(D399))=N(D399))),AND($B399="Used",OR($E399="",$F399&lt;&gt;"")),AND($B399="Restock",OR($F399="",$E399&lt;&gt;"")),AND($B399="Transfer",OR($E399="",$F399="",$E399=$F399))),"Check inputs",IF(OR(AND($E399&lt;&gt;"",SUMPRODUCT(('Van Stock'!$A$2:$A$501=$E399)*('Van Stock'!$B$2:$B$501=$C399))&lt;&gt;1),AND($F399&lt;&gt;"",SUMPRODUCT(('Van Stock'!$A$2:$A$501=$F399)*('Van Stock'!$B$2:$B$501=$C399))&lt;&gt;1)),"No stock line","OK"))))</f>
        <v/>
      </c>
    </row>
    <row r="400" spans="1:8" x14ac:dyDescent="0.25">
      <c r="A400" s="20"/>
      <c r="B400" s="12"/>
      <c r="C400" s="12"/>
      <c r="D400" s="19"/>
      <c r="E400" s="12"/>
      <c r="F400" s="12"/>
      <c r="G400" s="12"/>
      <c r="H400" s="16" t="str">
        <f>IF(COUNTA($A400:$G400)=0,"",IF(OR($C400="",SUMPRODUCT(--(Parts!$A$2:$A$201=$C400))=0,AND($E400&lt;&gt;"",SUMPRODUCT(--(Vans!$A$2:$A$51=$E400))=0),AND($F400&lt;&gt;"",SUMPRODUCT(--(Vans!$A$2:$A$51=$F400))=0)),"Check ID",IF(OR(NOT(AND(ISNUMBER(A400),N(A400)&gt;=18264,N(A400)&lt;=73050)),AND($B400&lt;&gt;"Used",$B400&lt;&gt;"Restock",$B400&lt;&gt;"Transfer"),NOT(AND(ISNUMBER(D400),N(D400)&gt;=1,N(D400)&lt;=10000,INT(N(D400))=N(D400))),AND($B400="Used",OR($E400="",$F400&lt;&gt;"")),AND($B400="Restock",OR($F400="",$E400&lt;&gt;"")),AND($B400="Transfer",OR($E400="",$F400="",$E400=$F400))),"Check inputs",IF(OR(AND($E400&lt;&gt;"",SUMPRODUCT(('Van Stock'!$A$2:$A$501=$E400)*('Van Stock'!$B$2:$B$501=$C400))&lt;&gt;1),AND($F400&lt;&gt;"",SUMPRODUCT(('Van Stock'!$A$2:$A$501=$F400)*('Van Stock'!$B$2:$B$501=$C400))&lt;&gt;1)),"No stock line","OK"))))</f>
        <v/>
      </c>
    </row>
    <row r="401" spans="1:8" x14ac:dyDescent="0.25">
      <c r="A401" s="20"/>
      <c r="B401" s="12"/>
      <c r="C401" s="12"/>
      <c r="D401" s="19"/>
      <c r="E401" s="12"/>
      <c r="F401" s="12"/>
      <c r="G401" s="12"/>
      <c r="H401" s="16" t="str">
        <f>IF(COUNTA($A401:$G401)=0,"",IF(OR($C401="",SUMPRODUCT(--(Parts!$A$2:$A$201=$C401))=0,AND($E401&lt;&gt;"",SUMPRODUCT(--(Vans!$A$2:$A$51=$E401))=0),AND($F401&lt;&gt;"",SUMPRODUCT(--(Vans!$A$2:$A$51=$F401))=0)),"Check ID",IF(OR(NOT(AND(ISNUMBER(A401),N(A401)&gt;=18264,N(A401)&lt;=73050)),AND($B401&lt;&gt;"Used",$B401&lt;&gt;"Restock",$B401&lt;&gt;"Transfer"),NOT(AND(ISNUMBER(D401),N(D401)&gt;=1,N(D401)&lt;=10000,INT(N(D401))=N(D401))),AND($B401="Used",OR($E401="",$F401&lt;&gt;"")),AND($B401="Restock",OR($F401="",$E401&lt;&gt;"")),AND($B401="Transfer",OR($E401="",$F401="",$E401=$F401))),"Check inputs",IF(OR(AND($E401&lt;&gt;"",SUMPRODUCT(('Van Stock'!$A$2:$A$501=$E401)*('Van Stock'!$B$2:$B$501=$C401))&lt;&gt;1),AND($F401&lt;&gt;"",SUMPRODUCT(('Van Stock'!$A$2:$A$501=$F401)*('Van Stock'!$B$2:$B$501=$C401))&lt;&gt;1)),"No stock line","OK"))))</f>
        <v/>
      </c>
    </row>
    <row r="402" spans="1:8" x14ac:dyDescent="0.25">
      <c r="A402" s="20"/>
      <c r="B402" s="12"/>
      <c r="C402" s="12"/>
      <c r="D402" s="19"/>
      <c r="E402" s="12"/>
      <c r="F402" s="12"/>
      <c r="G402" s="12"/>
      <c r="H402" s="16" t="str">
        <f>IF(COUNTA($A402:$G402)=0,"",IF(OR($C402="",SUMPRODUCT(--(Parts!$A$2:$A$201=$C402))=0,AND($E402&lt;&gt;"",SUMPRODUCT(--(Vans!$A$2:$A$51=$E402))=0),AND($F402&lt;&gt;"",SUMPRODUCT(--(Vans!$A$2:$A$51=$F402))=0)),"Check ID",IF(OR(NOT(AND(ISNUMBER(A402),N(A402)&gt;=18264,N(A402)&lt;=73050)),AND($B402&lt;&gt;"Used",$B402&lt;&gt;"Restock",$B402&lt;&gt;"Transfer"),NOT(AND(ISNUMBER(D402),N(D402)&gt;=1,N(D402)&lt;=10000,INT(N(D402))=N(D402))),AND($B402="Used",OR($E402="",$F402&lt;&gt;"")),AND($B402="Restock",OR($F402="",$E402&lt;&gt;"")),AND($B402="Transfer",OR($E402="",$F402="",$E402=$F402))),"Check inputs",IF(OR(AND($E402&lt;&gt;"",SUMPRODUCT(('Van Stock'!$A$2:$A$501=$E402)*('Van Stock'!$B$2:$B$501=$C402))&lt;&gt;1),AND($F402&lt;&gt;"",SUMPRODUCT(('Van Stock'!$A$2:$A$501=$F402)*('Van Stock'!$B$2:$B$501=$C402))&lt;&gt;1)),"No stock line","OK"))))</f>
        <v/>
      </c>
    </row>
    <row r="403" spans="1:8" x14ac:dyDescent="0.25">
      <c r="A403" s="20"/>
      <c r="B403" s="12"/>
      <c r="C403" s="12"/>
      <c r="D403" s="19"/>
      <c r="E403" s="12"/>
      <c r="F403" s="12"/>
      <c r="G403" s="12"/>
      <c r="H403" s="16" t="str">
        <f>IF(COUNTA($A403:$G403)=0,"",IF(OR($C403="",SUMPRODUCT(--(Parts!$A$2:$A$201=$C403))=0,AND($E403&lt;&gt;"",SUMPRODUCT(--(Vans!$A$2:$A$51=$E403))=0),AND($F403&lt;&gt;"",SUMPRODUCT(--(Vans!$A$2:$A$51=$F403))=0)),"Check ID",IF(OR(NOT(AND(ISNUMBER(A403),N(A403)&gt;=18264,N(A403)&lt;=73050)),AND($B403&lt;&gt;"Used",$B403&lt;&gt;"Restock",$B403&lt;&gt;"Transfer"),NOT(AND(ISNUMBER(D403),N(D403)&gt;=1,N(D403)&lt;=10000,INT(N(D403))=N(D403))),AND($B403="Used",OR($E403="",$F403&lt;&gt;"")),AND($B403="Restock",OR($F403="",$E403&lt;&gt;"")),AND($B403="Transfer",OR($E403="",$F403="",$E403=$F403))),"Check inputs",IF(OR(AND($E403&lt;&gt;"",SUMPRODUCT(('Van Stock'!$A$2:$A$501=$E403)*('Van Stock'!$B$2:$B$501=$C403))&lt;&gt;1),AND($F403&lt;&gt;"",SUMPRODUCT(('Van Stock'!$A$2:$A$501=$F403)*('Van Stock'!$B$2:$B$501=$C403))&lt;&gt;1)),"No stock line","OK"))))</f>
        <v/>
      </c>
    </row>
    <row r="404" spans="1:8" x14ac:dyDescent="0.25">
      <c r="A404" s="20"/>
      <c r="B404" s="12"/>
      <c r="C404" s="12"/>
      <c r="D404" s="19"/>
      <c r="E404" s="12"/>
      <c r="F404" s="12"/>
      <c r="G404" s="12"/>
      <c r="H404" s="16" t="str">
        <f>IF(COUNTA($A404:$G404)=0,"",IF(OR($C404="",SUMPRODUCT(--(Parts!$A$2:$A$201=$C404))=0,AND($E404&lt;&gt;"",SUMPRODUCT(--(Vans!$A$2:$A$51=$E404))=0),AND($F404&lt;&gt;"",SUMPRODUCT(--(Vans!$A$2:$A$51=$F404))=0)),"Check ID",IF(OR(NOT(AND(ISNUMBER(A404),N(A404)&gt;=18264,N(A404)&lt;=73050)),AND($B404&lt;&gt;"Used",$B404&lt;&gt;"Restock",$B404&lt;&gt;"Transfer"),NOT(AND(ISNUMBER(D404),N(D404)&gt;=1,N(D404)&lt;=10000,INT(N(D404))=N(D404))),AND($B404="Used",OR($E404="",$F404&lt;&gt;"")),AND($B404="Restock",OR($F404="",$E404&lt;&gt;"")),AND($B404="Transfer",OR($E404="",$F404="",$E404=$F404))),"Check inputs",IF(OR(AND($E404&lt;&gt;"",SUMPRODUCT(('Van Stock'!$A$2:$A$501=$E404)*('Van Stock'!$B$2:$B$501=$C404))&lt;&gt;1),AND($F404&lt;&gt;"",SUMPRODUCT(('Van Stock'!$A$2:$A$501=$F404)*('Van Stock'!$B$2:$B$501=$C404))&lt;&gt;1)),"No stock line","OK"))))</f>
        <v/>
      </c>
    </row>
    <row r="405" spans="1:8" x14ac:dyDescent="0.25">
      <c r="A405" s="20"/>
      <c r="B405" s="12"/>
      <c r="C405" s="12"/>
      <c r="D405" s="19"/>
      <c r="E405" s="12"/>
      <c r="F405" s="12"/>
      <c r="G405" s="12"/>
      <c r="H405" s="16" t="str">
        <f>IF(COUNTA($A405:$G405)=0,"",IF(OR($C405="",SUMPRODUCT(--(Parts!$A$2:$A$201=$C405))=0,AND($E405&lt;&gt;"",SUMPRODUCT(--(Vans!$A$2:$A$51=$E405))=0),AND($F405&lt;&gt;"",SUMPRODUCT(--(Vans!$A$2:$A$51=$F405))=0)),"Check ID",IF(OR(NOT(AND(ISNUMBER(A405),N(A405)&gt;=18264,N(A405)&lt;=73050)),AND($B405&lt;&gt;"Used",$B405&lt;&gt;"Restock",$B405&lt;&gt;"Transfer"),NOT(AND(ISNUMBER(D405),N(D405)&gt;=1,N(D405)&lt;=10000,INT(N(D405))=N(D405))),AND($B405="Used",OR($E405="",$F405&lt;&gt;"")),AND($B405="Restock",OR($F405="",$E405&lt;&gt;"")),AND($B405="Transfer",OR($E405="",$F405="",$E405=$F405))),"Check inputs",IF(OR(AND($E405&lt;&gt;"",SUMPRODUCT(('Van Stock'!$A$2:$A$501=$E405)*('Van Stock'!$B$2:$B$501=$C405))&lt;&gt;1),AND($F405&lt;&gt;"",SUMPRODUCT(('Van Stock'!$A$2:$A$501=$F405)*('Van Stock'!$B$2:$B$501=$C405))&lt;&gt;1)),"No stock line","OK"))))</f>
        <v/>
      </c>
    </row>
    <row r="406" spans="1:8" x14ac:dyDescent="0.25">
      <c r="A406" s="20"/>
      <c r="B406" s="12"/>
      <c r="C406" s="12"/>
      <c r="D406" s="19"/>
      <c r="E406" s="12"/>
      <c r="F406" s="12"/>
      <c r="G406" s="12"/>
      <c r="H406" s="16" t="str">
        <f>IF(COUNTA($A406:$G406)=0,"",IF(OR($C406="",SUMPRODUCT(--(Parts!$A$2:$A$201=$C406))=0,AND($E406&lt;&gt;"",SUMPRODUCT(--(Vans!$A$2:$A$51=$E406))=0),AND($F406&lt;&gt;"",SUMPRODUCT(--(Vans!$A$2:$A$51=$F406))=0)),"Check ID",IF(OR(NOT(AND(ISNUMBER(A406),N(A406)&gt;=18264,N(A406)&lt;=73050)),AND($B406&lt;&gt;"Used",$B406&lt;&gt;"Restock",$B406&lt;&gt;"Transfer"),NOT(AND(ISNUMBER(D406),N(D406)&gt;=1,N(D406)&lt;=10000,INT(N(D406))=N(D406))),AND($B406="Used",OR($E406="",$F406&lt;&gt;"")),AND($B406="Restock",OR($F406="",$E406&lt;&gt;"")),AND($B406="Transfer",OR($E406="",$F406="",$E406=$F406))),"Check inputs",IF(OR(AND($E406&lt;&gt;"",SUMPRODUCT(('Van Stock'!$A$2:$A$501=$E406)*('Van Stock'!$B$2:$B$501=$C406))&lt;&gt;1),AND($F406&lt;&gt;"",SUMPRODUCT(('Van Stock'!$A$2:$A$501=$F406)*('Van Stock'!$B$2:$B$501=$C406))&lt;&gt;1)),"No stock line","OK"))))</f>
        <v/>
      </c>
    </row>
    <row r="407" spans="1:8" x14ac:dyDescent="0.25">
      <c r="A407" s="20"/>
      <c r="B407" s="12"/>
      <c r="C407" s="12"/>
      <c r="D407" s="19"/>
      <c r="E407" s="12"/>
      <c r="F407" s="12"/>
      <c r="G407" s="12"/>
      <c r="H407" s="16" t="str">
        <f>IF(COUNTA($A407:$G407)=0,"",IF(OR($C407="",SUMPRODUCT(--(Parts!$A$2:$A$201=$C407))=0,AND($E407&lt;&gt;"",SUMPRODUCT(--(Vans!$A$2:$A$51=$E407))=0),AND($F407&lt;&gt;"",SUMPRODUCT(--(Vans!$A$2:$A$51=$F407))=0)),"Check ID",IF(OR(NOT(AND(ISNUMBER(A407),N(A407)&gt;=18264,N(A407)&lt;=73050)),AND($B407&lt;&gt;"Used",$B407&lt;&gt;"Restock",$B407&lt;&gt;"Transfer"),NOT(AND(ISNUMBER(D407),N(D407)&gt;=1,N(D407)&lt;=10000,INT(N(D407))=N(D407))),AND($B407="Used",OR($E407="",$F407&lt;&gt;"")),AND($B407="Restock",OR($F407="",$E407&lt;&gt;"")),AND($B407="Transfer",OR($E407="",$F407="",$E407=$F407))),"Check inputs",IF(OR(AND($E407&lt;&gt;"",SUMPRODUCT(('Van Stock'!$A$2:$A$501=$E407)*('Van Stock'!$B$2:$B$501=$C407))&lt;&gt;1),AND($F407&lt;&gt;"",SUMPRODUCT(('Van Stock'!$A$2:$A$501=$F407)*('Van Stock'!$B$2:$B$501=$C407))&lt;&gt;1)),"No stock line","OK"))))</f>
        <v/>
      </c>
    </row>
    <row r="408" spans="1:8" x14ac:dyDescent="0.25">
      <c r="A408" s="20"/>
      <c r="B408" s="12"/>
      <c r="C408" s="12"/>
      <c r="D408" s="19"/>
      <c r="E408" s="12"/>
      <c r="F408" s="12"/>
      <c r="G408" s="12"/>
      <c r="H408" s="16" t="str">
        <f>IF(COUNTA($A408:$G408)=0,"",IF(OR($C408="",SUMPRODUCT(--(Parts!$A$2:$A$201=$C408))=0,AND($E408&lt;&gt;"",SUMPRODUCT(--(Vans!$A$2:$A$51=$E408))=0),AND($F408&lt;&gt;"",SUMPRODUCT(--(Vans!$A$2:$A$51=$F408))=0)),"Check ID",IF(OR(NOT(AND(ISNUMBER(A408),N(A408)&gt;=18264,N(A408)&lt;=73050)),AND($B408&lt;&gt;"Used",$B408&lt;&gt;"Restock",$B408&lt;&gt;"Transfer"),NOT(AND(ISNUMBER(D408),N(D408)&gt;=1,N(D408)&lt;=10000,INT(N(D408))=N(D408))),AND($B408="Used",OR($E408="",$F408&lt;&gt;"")),AND($B408="Restock",OR($F408="",$E408&lt;&gt;"")),AND($B408="Transfer",OR($E408="",$F408="",$E408=$F408))),"Check inputs",IF(OR(AND($E408&lt;&gt;"",SUMPRODUCT(('Van Stock'!$A$2:$A$501=$E408)*('Van Stock'!$B$2:$B$501=$C408))&lt;&gt;1),AND($F408&lt;&gt;"",SUMPRODUCT(('Van Stock'!$A$2:$A$501=$F408)*('Van Stock'!$B$2:$B$501=$C408))&lt;&gt;1)),"No stock line","OK"))))</f>
        <v/>
      </c>
    </row>
    <row r="409" spans="1:8" x14ac:dyDescent="0.25">
      <c r="A409" s="20"/>
      <c r="B409" s="12"/>
      <c r="C409" s="12"/>
      <c r="D409" s="19"/>
      <c r="E409" s="12"/>
      <c r="F409" s="12"/>
      <c r="G409" s="12"/>
      <c r="H409" s="16" t="str">
        <f>IF(COUNTA($A409:$G409)=0,"",IF(OR($C409="",SUMPRODUCT(--(Parts!$A$2:$A$201=$C409))=0,AND($E409&lt;&gt;"",SUMPRODUCT(--(Vans!$A$2:$A$51=$E409))=0),AND($F409&lt;&gt;"",SUMPRODUCT(--(Vans!$A$2:$A$51=$F409))=0)),"Check ID",IF(OR(NOT(AND(ISNUMBER(A409),N(A409)&gt;=18264,N(A409)&lt;=73050)),AND($B409&lt;&gt;"Used",$B409&lt;&gt;"Restock",$B409&lt;&gt;"Transfer"),NOT(AND(ISNUMBER(D409),N(D409)&gt;=1,N(D409)&lt;=10000,INT(N(D409))=N(D409))),AND($B409="Used",OR($E409="",$F409&lt;&gt;"")),AND($B409="Restock",OR($F409="",$E409&lt;&gt;"")),AND($B409="Transfer",OR($E409="",$F409="",$E409=$F409))),"Check inputs",IF(OR(AND($E409&lt;&gt;"",SUMPRODUCT(('Van Stock'!$A$2:$A$501=$E409)*('Van Stock'!$B$2:$B$501=$C409))&lt;&gt;1),AND($F409&lt;&gt;"",SUMPRODUCT(('Van Stock'!$A$2:$A$501=$F409)*('Van Stock'!$B$2:$B$501=$C409))&lt;&gt;1)),"No stock line","OK"))))</f>
        <v/>
      </c>
    </row>
    <row r="410" spans="1:8" x14ac:dyDescent="0.25">
      <c r="A410" s="20"/>
      <c r="B410" s="12"/>
      <c r="C410" s="12"/>
      <c r="D410" s="19"/>
      <c r="E410" s="12"/>
      <c r="F410" s="12"/>
      <c r="G410" s="12"/>
      <c r="H410" s="16" t="str">
        <f>IF(COUNTA($A410:$G410)=0,"",IF(OR($C410="",SUMPRODUCT(--(Parts!$A$2:$A$201=$C410))=0,AND($E410&lt;&gt;"",SUMPRODUCT(--(Vans!$A$2:$A$51=$E410))=0),AND($F410&lt;&gt;"",SUMPRODUCT(--(Vans!$A$2:$A$51=$F410))=0)),"Check ID",IF(OR(NOT(AND(ISNUMBER(A410),N(A410)&gt;=18264,N(A410)&lt;=73050)),AND($B410&lt;&gt;"Used",$B410&lt;&gt;"Restock",$B410&lt;&gt;"Transfer"),NOT(AND(ISNUMBER(D410),N(D410)&gt;=1,N(D410)&lt;=10000,INT(N(D410))=N(D410))),AND($B410="Used",OR($E410="",$F410&lt;&gt;"")),AND($B410="Restock",OR($F410="",$E410&lt;&gt;"")),AND($B410="Transfer",OR($E410="",$F410="",$E410=$F410))),"Check inputs",IF(OR(AND($E410&lt;&gt;"",SUMPRODUCT(('Van Stock'!$A$2:$A$501=$E410)*('Van Stock'!$B$2:$B$501=$C410))&lt;&gt;1),AND($F410&lt;&gt;"",SUMPRODUCT(('Van Stock'!$A$2:$A$501=$F410)*('Van Stock'!$B$2:$B$501=$C410))&lt;&gt;1)),"No stock line","OK"))))</f>
        <v/>
      </c>
    </row>
    <row r="411" spans="1:8" x14ac:dyDescent="0.25">
      <c r="A411" s="20"/>
      <c r="B411" s="12"/>
      <c r="C411" s="12"/>
      <c r="D411" s="19"/>
      <c r="E411" s="12"/>
      <c r="F411" s="12"/>
      <c r="G411" s="12"/>
      <c r="H411" s="16" t="str">
        <f>IF(COUNTA($A411:$G411)=0,"",IF(OR($C411="",SUMPRODUCT(--(Parts!$A$2:$A$201=$C411))=0,AND($E411&lt;&gt;"",SUMPRODUCT(--(Vans!$A$2:$A$51=$E411))=0),AND($F411&lt;&gt;"",SUMPRODUCT(--(Vans!$A$2:$A$51=$F411))=0)),"Check ID",IF(OR(NOT(AND(ISNUMBER(A411),N(A411)&gt;=18264,N(A411)&lt;=73050)),AND($B411&lt;&gt;"Used",$B411&lt;&gt;"Restock",$B411&lt;&gt;"Transfer"),NOT(AND(ISNUMBER(D411),N(D411)&gt;=1,N(D411)&lt;=10000,INT(N(D411))=N(D411))),AND($B411="Used",OR($E411="",$F411&lt;&gt;"")),AND($B411="Restock",OR($F411="",$E411&lt;&gt;"")),AND($B411="Transfer",OR($E411="",$F411="",$E411=$F411))),"Check inputs",IF(OR(AND($E411&lt;&gt;"",SUMPRODUCT(('Van Stock'!$A$2:$A$501=$E411)*('Van Stock'!$B$2:$B$501=$C411))&lt;&gt;1),AND($F411&lt;&gt;"",SUMPRODUCT(('Van Stock'!$A$2:$A$501=$F411)*('Van Stock'!$B$2:$B$501=$C411))&lt;&gt;1)),"No stock line","OK"))))</f>
        <v/>
      </c>
    </row>
    <row r="412" spans="1:8" x14ac:dyDescent="0.25">
      <c r="A412" s="20"/>
      <c r="B412" s="12"/>
      <c r="C412" s="12"/>
      <c r="D412" s="19"/>
      <c r="E412" s="12"/>
      <c r="F412" s="12"/>
      <c r="G412" s="12"/>
      <c r="H412" s="16" t="str">
        <f>IF(COUNTA($A412:$G412)=0,"",IF(OR($C412="",SUMPRODUCT(--(Parts!$A$2:$A$201=$C412))=0,AND($E412&lt;&gt;"",SUMPRODUCT(--(Vans!$A$2:$A$51=$E412))=0),AND($F412&lt;&gt;"",SUMPRODUCT(--(Vans!$A$2:$A$51=$F412))=0)),"Check ID",IF(OR(NOT(AND(ISNUMBER(A412),N(A412)&gt;=18264,N(A412)&lt;=73050)),AND($B412&lt;&gt;"Used",$B412&lt;&gt;"Restock",$B412&lt;&gt;"Transfer"),NOT(AND(ISNUMBER(D412),N(D412)&gt;=1,N(D412)&lt;=10000,INT(N(D412))=N(D412))),AND($B412="Used",OR($E412="",$F412&lt;&gt;"")),AND($B412="Restock",OR($F412="",$E412&lt;&gt;"")),AND($B412="Transfer",OR($E412="",$F412="",$E412=$F412))),"Check inputs",IF(OR(AND($E412&lt;&gt;"",SUMPRODUCT(('Van Stock'!$A$2:$A$501=$E412)*('Van Stock'!$B$2:$B$501=$C412))&lt;&gt;1),AND($F412&lt;&gt;"",SUMPRODUCT(('Van Stock'!$A$2:$A$501=$F412)*('Van Stock'!$B$2:$B$501=$C412))&lt;&gt;1)),"No stock line","OK"))))</f>
        <v/>
      </c>
    </row>
    <row r="413" spans="1:8" x14ac:dyDescent="0.25">
      <c r="A413" s="20"/>
      <c r="B413" s="12"/>
      <c r="C413" s="12"/>
      <c r="D413" s="19"/>
      <c r="E413" s="12"/>
      <c r="F413" s="12"/>
      <c r="G413" s="12"/>
      <c r="H413" s="16" t="str">
        <f>IF(COUNTA($A413:$G413)=0,"",IF(OR($C413="",SUMPRODUCT(--(Parts!$A$2:$A$201=$C413))=0,AND($E413&lt;&gt;"",SUMPRODUCT(--(Vans!$A$2:$A$51=$E413))=0),AND($F413&lt;&gt;"",SUMPRODUCT(--(Vans!$A$2:$A$51=$F413))=0)),"Check ID",IF(OR(NOT(AND(ISNUMBER(A413),N(A413)&gt;=18264,N(A413)&lt;=73050)),AND($B413&lt;&gt;"Used",$B413&lt;&gt;"Restock",$B413&lt;&gt;"Transfer"),NOT(AND(ISNUMBER(D413),N(D413)&gt;=1,N(D413)&lt;=10000,INT(N(D413))=N(D413))),AND($B413="Used",OR($E413="",$F413&lt;&gt;"")),AND($B413="Restock",OR($F413="",$E413&lt;&gt;"")),AND($B413="Transfer",OR($E413="",$F413="",$E413=$F413))),"Check inputs",IF(OR(AND($E413&lt;&gt;"",SUMPRODUCT(('Van Stock'!$A$2:$A$501=$E413)*('Van Stock'!$B$2:$B$501=$C413))&lt;&gt;1),AND($F413&lt;&gt;"",SUMPRODUCT(('Van Stock'!$A$2:$A$501=$F413)*('Van Stock'!$B$2:$B$501=$C413))&lt;&gt;1)),"No stock line","OK"))))</f>
        <v/>
      </c>
    </row>
    <row r="414" spans="1:8" x14ac:dyDescent="0.25">
      <c r="A414" s="20"/>
      <c r="B414" s="12"/>
      <c r="C414" s="12"/>
      <c r="D414" s="19"/>
      <c r="E414" s="12"/>
      <c r="F414" s="12"/>
      <c r="G414" s="12"/>
      <c r="H414" s="16" t="str">
        <f>IF(COUNTA($A414:$G414)=0,"",IF(OR($C414="",SUMPRODUCT(--(Parts!$A$2:$A$201=$C414))=0,AND($E414&lt;&gt;"",SUMPRODUCT(--(Vans!$A$2:$A$51=$E414))=0),AND($F414&lt;&gt;"",SUMPRODUCT(--(Vans!$A$2:$A$51=$F414))=0)),"Check ID",IF(OR(NOT(AND(ISNUMBER(A414),N(A414)&gt;=18264,N(A414)&lt;=73050)),AND($B414&lt;&gt;"Used",$B414&lt;&gt;"Restock",$B414&lt;&gt;"Transfer"),NOT(AND(ISNUMBER(D414),N(D414)&gt;=1,N(D414)&lt;=10000,INT(N(D414))=N(D414))),AND($B414="Used",OR($E414="",$F414&lt;&gt;"")),AND($B414="Restock",OR($F414="",$E414&lt;&gt;"")),AND($B414="Transfer",OR($E414="",$F414="",$E414=$F414))),"Check inputs",IF(OR(AND($E414&lt;&gt;"",SUMPRODUCT(('Van Stock'!$A$2:$A$501=$E414)*('Van Stock'!$B$2:$B$501=$C414))&lt;&gt;1),AND($F414&lt;&gt;"",SUMPRODUCT(('Van Stock'!$A$2:$A$501=$F414)*('Van Stock'!$B$2:$B$501=$C414))&lt;&gt;1)),"No stock line","OK"))))</f>
        <v/>
      </c>
    </row>
    <row r="415" spans="1:8" x14ac:dyDescent="0.25">
      <c r="A415" s="20"/>
      <c r="B415" s="12"/>
      <c r="C415" s="12"/>
      <c r="D415" s="19"/>
      <c r="E415" s="12"/>
      <c r="F415" s="12"/>
      <c r="G415" s="12"/>
      <c r="H415" s="16" t="str">
        <f>IF(COUNTA($A415:$G415)=0,"",IF(OR($C415="",SUMPRODUCT(--(Parts!$A$2:$A$201=$C415))=0,AND($E415&lt;&gt;"",SUMPRODUCT(--(Vans!$A$2:$A$51=$E415))=0),AND($F415&lt;&gt;"",SUMPRODUCT(--(Vans!$A$2:$A$51=$F415))=0)),"Check ID",IF(OR(NOT(AND(ISNUMBER(A415),N(A415)&gt;=18264,N(A415)&lt;=73050)),AND($B415&lt;&gt;"Used",$B415&lt;&gt;"Restock",$B415&lt;&gt;"Transfer"),NOT(AND(ISNUMBER(D415),N(D415)&gt;=1,N(D415)&lt;=10000,INT(N(D415))=N(D415))),AND($B415="Used",OR($E415="",$F415&lt;&gt;"")),AND($B415="Restock",OR($F415="",$E415&lt;&gt;"")),AND($B415="Transfer",OR($E415="",$F415="",$E415=$F415))),"Check inputs",IF(OR(AND($E415&lt;&gt;"",SUMPRODUCT(('Van Stock'!$A$2:$A$501=$E415)*('Van Stock'!$B$2:$B$501=$C415))&lt;&gt;1),AND($F415&lt;&gt;"",SUMPRODUCT(('Van Stock'!$A$2:$A$501=$F415)*('Van Stock'!$B$2:$B$501=$C415))&lt;&gt;1)),"No stock line","OK"))))</f>
        <v/>
      </c>
    </row>
    <row r="416" spans="1:8" x14ac:dyDescent="0.25">
      <c r="A416" s="20"/>
      <c r="B416" s="12"/>
      <c r="C416" s="12"/>
      <c r="D416" s="19"/>
      <c r="E416" s="12"/>
      <c r="F416" s="12"/>
      <c r="G416" s="12"/>
      <c r="H416" s="16" t="str">
        <f>IF(COUNTA($A416:$G416)=0,"",IF(OR($C416="",SUMPRODUCT(--(Parts!$A$2:$A$201=$C416))=0,AND($E416&lt;&gt;"",SUMPRODUCT(--(Vans!$A$2:$A$51=$E416))=0),AND($F416&lt;&gt;"",SUMPRODUCT(--(Vans!$A$2:$A$51=$F416))=0)),"Check ID",IF(OR(NOT(AND(ISNUMBER(A416),N(A416)&gt;=18264,N(A416)&lt;=73050)),AND($B416&lt;&gt;"Used",$B416&lt;&gt;"Restock",$B416&lt;&gt;"Transfer"),NOT(AND(ISNUMBER(D416),N(D416)&gt;=1,N(D416)&lt;=10000,INT(N(D416))=N(D416))),AND($B416="Used",OR($E416="",$F416&lt;&gt;"")),AND($B416="Restock",OR($F416="",$E416&lt;&gt;"")),AND($B416="Transfer",OR($E416="",$F416="",$E416=$F416))),"Check inputs",IF(OR(AND($E416&lt;&gt;"",SUMPRODUCT(('Van Stock'!$A$2:$A$501=$E416)*('Van Stock'!$B$2:$B$501=$C416))&lt;&gt;1),AND($F416&lt;&gt;"",SUMPRODUCT(('Van Stock'!$A$2:$A$501=$F416)*('Van Stock'!$B$2:$B$501=$C416))&lt;&gt;1)),"No stock line","OK"))))</f>
        <v/>
      </c>
    </row>
    <row r="417" spans="1:8" x14ac:dyDescent="0.25">
      <c r="A417" s="20"/>
      <c r="B417" s="12"/>
      <c r="C417" s="12"/>
      <c r="D417" s="19"/>
      <c r="E417" s="12"/>
      <c r="F417" s="12"/>
      <c r="G417" s="12"/>
      <c r="H417" s="16" t="str">
        <f>IF(COUNTA($A417:$G417)=0,"",IF(OR($C417="",SUMPRODUCT(--(Parts!$A$2:$A$201=$C417))=0,AND($E417&lt;&gt;"",SUMPRODUCT(--(Vans!$A$2:$A$51=$E417))=0),AND($F417&lt;&gt;"",SUMPRODUCT(--(Vans!$A$2:$A$51=$F417))=0)),"Check ID",IF(OR(NOT(AND(ISNUMBER(A417),N(A417)&gt;=18264,N(A417)&lt;=73050)),AND($B417&lt;&gt;"Used",$B417&lt;&gt;"Restock",$B417&lt;&gt;"Transfer"),NOT(AND(ISNUMBER(D417),N(D417)&gt;=1,N(D417)&lt;=10000,INT(N(D417))=N(D417))),AND($B417="Used",OR($E417="",$F417&lt;&gt;"")),AND($B417="Restock",OR($F417="",$E417&lt;&gt;"")),AND($B417="Transfer",OR($E417="",$F417="",$E417=$F417))),"Check inputs",IF(OR(AND($E417&lt;&gt;"",SUMPRODUCT(('Van Stock'!$A$2:$A$501=$E417)*('Van Stock'!$B$2:$B$501=$C417))&lt;&gt;1),AND($F417&lt;&gt;"",SUMPRODUCT(('Van Stock'!$A$2:$A$501=$F417)*('Van Stock'!$B$2:$B$501=$C417))&lt;&gt;1)),"No stock line","OK"))))</f>
        <v/>
      </c>
    </row>
    <row r="418" spans="1:8" x14ac:dyDescent="0.25">
      <c r="A418" s="20"/>
      <c r="B418" s="12"/>
      <c r="C418" s="12"/>
      <c r="D418" s="19"/>
      <c r="E418" s="12"/>
      <c r="F418" s="12"/>
      <c r="G418" s="12"/>
      <c r="H418" s="16" t="str">
        <f>IF(COUNTA($A418:$G418)=0,"",IF(OR($C418="",SUMPRODUCT(--(Parts!$A$2:$A$201=$C418))=0,AND($E418&lt;&gt;"",SUMPRODUCT(--(Vans!$A$2:$A$51=$E418))=0),AND($F418&lt;&gt;"",SUMPRODUCT(--(Vans!$A$2:$A$51=$F418))=0)),"Check ID",IF(OR(NOT(AND(ISNUMBER(A418),N(A418)&gt;=18264,N(A418)&lt;=73050)),AND($B418&lt;&gt;"Used",$B418&lt;&gt;"Restock",$B418&lt;&gt;"Transfer"),NOT(AND(ISNUMBER(D418),N(D418)&gt;=1,N(D418)&lt;=10000,INT(N(D418))=N(D418))),AND($B418="Used",OR($E418="",$F418&lt;&gt;"")),AND($B418="Restock",OR($F418="",$E418&lt;&gt;"")),AND($B418="Transfer",OR($E418="",$F418="",$E418=$F418))),"Check inputs",IF(OR(AND($E418&lt;&gt;"",SUMPRODUCT(('Van Stock'!$A$2:$A$501=$E418)*('Van Stock'!$B$2:$B$501=$C418))&lt;&gt;1),AND($F418&lt;&gt;"",SUMPRODUCT(('Van Stock'!$A$2:$A$501=$F418)*('Van Stock'!$B$2:$B$501=$C418))&lt;&gt;1)),"No stock line","OK"))))</f>
        <v/>
      </c>
    </row>
    <row r="419" spans="1:8" x14ac:dyDescent="0.25">
      <c r="A419" s="20"/>
      <c r="B419" s="12"/>
      <c r="C419" s="12"/>
      <c r="D419" s="19"/>
      <c r="E419" s="12"/>
      <c r="F419" s="12"/>
      <c r="G419" s="12"/>
      <c r="H419" s="16" t="str">
        <f>IF(COUNTA($A419:$G419)=0,"",IF(OR($C419="",SUMPRODUCT(--(Parts!$A$2:$A$201=$C419))=0,AND($E419&lt;&gt;"",SUMPRODUCT(--(Vans!$A$2:$A$51=$E419))=0),AND($F419&lt;&gt;"",SUMPRODUCT(--(Vans!$A$2:$A$51=$F419))=0)),"Check ID",IF(OR(NOT(AND(ISNUMBER(A419),N(A419)&gt;=18264,N(A419)&lt;=73050)),AND($B419&lt;&gt;"Used",$B419&lt;&gt;"Restock",$B419&lt;&gt;"Transfer"),NOT(AND(ISNUMBER(D419),N(D419)&gt;=1,N(D419)&lt;=10000,INT(N(D419))=N(D419))),AND($B419="Used",OR($E419="",$F419&lt;&gt;"")),AND($B419="Restock",OR($F419="",$E419&lt;&gt;"")),AND($B419="Transfer",OR($E419="",$F419="",$E419=$F419))),"Check inputs",IF(OR(AND($E419&lt;&gt;"",SUMPRODUCT(('Van Stock'!$A$2:$A$501=$E419)*('Van Stock'!$B$2:$B$501=$C419))&lt;&gt;1),AND($F419&lt;&gt;"",SUMPRODUCT(('Van Stock'!$A$2:$A$501=$F419)*('Van Stock'!$B$2:$B$501=$C419))&lt;&gt;1)),"No stock line","OK"))))</f>
        <v/>
      </c>
    </row>
    <row r="420" spans="1:8" x14ac:dyDescent="0.25">
      <c r="A420" s="20"/>
      <c r="B420" s="12"/>
      <c r="C420" s="12"/>
      <c r="D420" s="19"/>
      <c r="E420" s="12"/>
      <c r="F420" s="12"/>
      <c r="G420" s="12"/>
      <c r="H420" s="16" t="str">
        <f>IF(COUNTA($A420:$G420)=0,"",IF(OR($C420="",SUMPRODUCT(--(Parts!$A$2:$A$201=$C420))=0,AND($E420&lt;&gt;"",SUMPRODUCT(--(Vans!$A$2:$A$51=$E420))=0),AND($F420&lt;&gt;"",SUMPRODUCT(--(Vans!$A$2:$A$51=$F420))=0)),"Check ID",IF(OR(NOT(AND(ISNUMBER(A420),N(A420)&gt;=18264,N(A420)&lt;=73050)),AND($B420&lt;&gt;"Used",$B420&lt;&gt;"Restock",$B420&lt;&gt;"Transfer"),NOT(AND(ISNUMBER(D420),N(D420)&gt;=1,N(D420)&lt;=10000,INT(N(D420))=N(D420))),AND($B420="Used",OR($E420="",$F420&lt;&gt;"")),AND($B420="Restock",OR($F420="",$E420&lt;&gt;"")),AND($B420="Transfer",OR($E420="",$F420="",$E420=$F420))),"Check inputs",IF(OR(AND($E420&lt;&gt;"",SUMPRODUCT(('Van Stock'!$A$2:$A$501=$E420)*('Van Stock'!$B$2:$B$501=$C420))&lt;&gt;1),AND($F420&lt;&gt;"",SUMPRODUCT(('Van Stock'!$A$2:$A$501=$F420)*('Van Stock'!$B$2:$B$501=$C420))&lt;&gt;1)),"No stock line","OK"))))</f>
        <v/>
      </c>
    </row>
    <row r="421" spans="1:8" x14ac:dyDescent="0.25">
      <c r="A421" s="20"/>
      <c r="B421" s="12"/>
      <c r="C421" s="12"/>
      <c r="D421" s="19"/>
      <c r="E421" s="12"/>
      <c r="F421" s="12"/>
      <c r="G421" s="12"/>
      <c r="H421" s="16" t="str">
        <f>IF(COUNTA($A421:$G421)=0,"",IF(OR($C421="",SUMPRODUCT(--(Parts!$A$2:$A$201=$C421))=0,AND($E421&lt;&gt;"",SUMPRODUCT(--(Vans!$A$2:$A$51=$E421))=0),AND($F421&lt;&gt;"",SUMPRODUCT(--(Vans!$A$2:$A$51=$F421))=0)),"Check ID",IF(OR(NOT(AND(ISNUMBER(A421),N(A421)&gt;=18264,N(A421)&lt;=73050)),AND($B421&lt;&gt;"Used",$B421&lt;&gt;"Restock",$B421&lt;&gt;"Transfer"),NOT(AND(ISNUMBER(D421),N(D421)&gt;=1,N(D421)&lt;=10000,INT(N(D421))=N(D421))),AND($B421="Used",OR($E421="",$F421&lt;&gt;"")),AND($B421="Restock",OR($F421="",$E421&lt;&gt;"")),AND($B421="Transfer",OR($E421="",$F421="",$E421=$F421))),"Check inputs",IF(OR(AND($E421&lt;&gt;"",SUMPRODUCT(('Van Stock'!$A$2:$A$501=$E421)*('Van Stock'!$B$2:$B$501=$C421))&lt;&gt;1),AND($F421&lt;&gt;"",SUMPRODUCT(('Van Stock'!$A$2:$A$501=$F421)*('Van Stock'!$B$2:$B$501=$C421))&lt;&gt;1)),"No stock line","OK"))))</f>
        <v/>
      </c>
    </row>
    <row r="422" spans="1:8" x14ac:dyDescent="0.25">
      <c r="A422" s="20"/>
      <c r="B422" s="12"/>
      <c r="C422" s="12"/>
      <c r="D422" s="19"/>
      <c r="E422" s="12"/>
      <c r="F422" s="12"/>
      <c r="G422" s="12"/>
      <c r="H422" s="16" t="str">
        <f>IF(COUNTA($A422:$G422)=0,"",IF(OR($C422="",SUMPRODUCT(--(Parts!$A$2:$A$201=$C422))=0,AND($E422&lt;&gt;"",SUMPRODUCT(--(Vans!$A$2:$A$51=$E422))=0),AND($F422&lt;&gt;"",SUMPRODUCT(--(Vans!$A$2:$A$51=$F422))=0)),"Check ID",IF(OR(NOT(AND(ISNUMBER(A422),N(A422)&gt;=18264,N(A422)&lt;=73050)),AND($B422&lt;&gt;"Used",$B422&lt;&gt;"Restock",$B422&lt;&gt;"Transfer"),NOT(AND(ISNUMBER(D422),N(D422)&gt;=1,N(D422)&lt;=10000,INT(N(D422))=N(D422))),AND($B422="Used",OR($E422="",$F422&lt;&gt;"")),AND($B422="Restock",OR($F422="",$E422&lt;&gt;"")),AND($B422="Transfer",OR($E422="",$F422="",$E422=$F422))),"Check inputs",IF(OR(AND($E422&lt;&gt;"",SUMPRODUCT(('Van Stock'!$A$2:$A$501=$E422)*('Van Stock'!$B$2:$B$501=$C422))&lt;&gt;1),AND($F422&lt;&gt;"",SUMPRODUCT(('Van Stock'!$A$2:$A$501=$F422)*('Van Stock'!$B$2:$B$501=$C422))&lt;&gt;1)),"No stock line","OK"))))</f>
        <v/>
      </c>
    </row>
    <row r="423" spans="1:8" x14ac:dyDescent="0.25">
      <c r="A423" s="20"/>
      <c r="B423" s="12"/>
      <c r="C423" s="12"/>
      <c r="D423" s="19"/>
      <c r="E423" s="12"/>
      <c r="F423" s="12"/>
      <c r="G423" s="12"/>
      <c r="H423" s="16" t="str">
        <f>IF(COUNTA($A423:$G423)=0,"",IF(OR($C423="",SUMPRODUCT(--(Parts!$A$2:$A$201=$C423))=0,AND($E423&lt;&gt;"",SUMPRODUCT(--(Vans!$A$2:$A$51=$E423))=0),AND($F423&lt;&gt;"",SUMPRODUCT(--(Vans!$A$2:$A$51=$F423))=0)),"Check ID",IF(OR(NOT(AND(ISNUMBER(A423),N(A423)&gt;=18264,N(A423)&lt;=73050)),AND($B423&lt;&gt;"Used",$B423&lt;&gt;"Restock",$B423&lt;&gt;"Transfer"),NOT(AND(ISNUMBER(D423),N(D423)&gt;=1,N(D423)&lt;=10000,INT(N(D423))=N(D423))),AND($B423="Used",OR($E423="",$F423&lt;&gt;"")),AND($B423="Restock",OR($F423="",$E423&lt;&gt;"")),AND($B423="Transfer",OR($E423="",$F423="",$E423=$F423))),"Check inputs",IF(OR(AND($E423&lt;&gt;"",SUMPRODUCT(('Van Stock'!$A$2:$A$501=$E423)*('Van Stock'!$B$2:$B$501=$C423))&lt;&gt;1),AND($F423&lt;&gt;"",SUMPRODUCT(('Van Stock'!$A$2:$A$501=$F423)*('Van Stock'!$B$2:$B$501=$C423))&lt;&gt;1)),"No stock line","OK"))))</f>
        <v/>
      </c>
    </row>
    <row r="424" spans="1:8" x14ac:dyDescent="0.25">
      <c r="A424" s="20"/>
      <c r="B424" s="12"/>
      <c r="C424" s="12"/>
      <c r="D424" s="19"/>
      <c r="E424" s="12"/>
      <c r="F424" s="12"/>
      <c r="G424" s="12"/>
      <c r="H424" s="16" t="str">
        <f>IF(COUNTA($A424:$G424)=0,"",IF(OR($C424="",SUMPRODUCT(--(Parts!$A$2:$A$201=$C424))=0,AND($E424&lt;&gt;"",SUMPRODUCT(--(Vans!$A$2:$A$51=$E424))=0),AND($F424&lt;&gt;"",SUMPRODUCT(--(Vans!$A$2:$A$51=$F424))=0)),"Check ID",IF(OR(NOT(AND(ISNUMBER(A424),N(A424)&gt;=18264,N(A424)&lt;=73050)),AND($B424&lt;&gt;"Used",$B424&lt;&gt;"Restock",$B424&lt;&gt;"Transfer"),NOT(AND(ISNUMBER(D424),N(D424)&gt;=1,N(D424)&lt;=10000,INT(N(D424))=N(D424))),AND($B424="Used",OR($E424="",$F424&lt;&gt;"")),AND($B424="Restock",OR($F424="",$E424&lt;&gt;"")),AND($B424="Transfer",OR($E424="",$F424="",$E424=$F424))),"Check inputs",IF(OR(AND($E424&lt;&gt;"",SUMPRODUCT(('Van Stock'!$A$2:$A$501=$E424)*('Van Stock'!$B$2:$B$501=$C424))&lt;&gt;1),AND($F424&lt;&gt;"",SUMPRODUCT(('Van Stock'!$A$2:$A$501=$F424)*('Van Stock'!$B$2:$B$501=$C424))&lt;&gt;1)),"No stock line","OK"))))</f>
        <v/>
      </c>
    </row>
    <row r="425" spans="1:8" x14ac:dyDescent="0.25">
      <c r="A425" s="20"/>
      <c r="B425" s="12"/>
      <c r="C425" s="12"/>
      <c r="D425" s="19"/>
      <c r="E425" s="12"/>
      <c r="F425" s="12"/>
      <c r="G425" s="12"/>
      <c r="H425" s="16" t="str">
        <f>IF(COUNTA($A425:$G425)=0,"",IF(OR($C425="",SUMPRODUCT(--(Parts!$A$2:$A$201=$C425))=0,AND($E425&lt;&gt;"",SUMPRODUCT(--(Vans!$A$2:$A$51=$E425))=0),AND($F425&lt;&gt;"",SUMPRODUCT(--(Vans!$A$2:$A$51=$F425))=0)),"Check ID",IF(OR(NOT(AND(ISNUMBER(A425),N(A425)&gt;=18264,N(A425)&lt;=73050)),AND($B425&lt;&gt;"Used",$B425&lt;&gt;"Restock",$B425&lt;&gt;"Transfer"),NOT(AND(ISNUMBER(D425),N(D425)&gt;=1,N(D425)&lt;=10000,INT(N(D425))=N(D425))),AND($B425="Used",OR($E425="",$F425&lt;&gt;"")),AND($B425="Restock",OR($F425="",$E425&lt;&gt;"")),AND($B425="Transfer",OR($E425="",$F425="",$E425=$F425))),"Check inputs",IF(OR(AND($E425&lt;&gt;"",SUMPRODUCT(('Van Stock'!$A$2:$A$501=$E425)*('Van Stock'!$B$2:$B$501=$C425))&lt;&gt;1),AND($F425&lt;&gt;"",SUMPRODUCT(('Van Stock'!$A$2:$A$501=$F425)*('Van Stock'!$B$2:$B$501=$C425))&lt;&gt;1)),"No stock line","OK"))))</f>
        <v/>
      </c>
    </row>
    <row r="426" spans="1:8" x14ac:dyDescent="0.25">
      <c r="A426" s="20"/>
      <c r="B426" s="12"/>
      <c r="C426" s="12"/>
      <c r="D426" s="19"/>
      <c r="E426" s="12"/>
      <c r="F426" s="12"/>
      <c r="G426" s="12"/>
      <c r="H426" s="16" t="str">
        <f>IF(COUNTA($A426:$G426)=0,"",IF(OR($C426="",SUMPRODUCT(--(Parts!$A$2:$A$201=$C426))=0,AND($E426&lt;&gt;"",SUMPRODUCT(--(Vans!$A$2:$A$51=$E426))=0),AND($F426&lt;&gt;"",SUMPRODUCT(--(Vans!$A$2:$A$51=$F426))=0)),"Check ID",IF(OR(NOT(AND(ISNUMBER(A426),N(A426)&gt;=18264,N(A426)&lt;=73050)),AND($B426&lt;&gt;"Used",$B426&lt;&gt;"Restock",$B426&lt;&gt;"Transfer"),NOT(AND(ISNUMBER(D426),N(D426)&gt;=1,N(D426)&lt;=10000,INT(N(D426))=N(D426))),AND($B426="Used",OR($E426="",$F426&lt;&gt;"")),AND($B426="Restock",OR($F426="",$E426&lt;&gt;"")),AND($B426="Transfer",OR($E426="",$F426="",$E426=$F426))),"Check inputs",IF(OR(AND($E426&lt;&gt;"",SUMPRODUCT(('Van Stock'!$A$2:$A$501=$E426)*('Van Stock'!$B$2:$B$501=$C426))&lt;&gt;1),AND($F426&lt;&gt;"",SUMPRODUCT(('Van Stock'!$A$2:$A$501=$F426)*('Van Stock'!$B$2:$B$501=$C426))&lt;&gt;1)),"No stock line","OK"))))</f>
        <v/>
      </c>
    </row>
    <row r="427" spans="1:8" x14ac:dyDescent="0.25">
      <c r="A427" s="20"/>
      <c r="B427" s="12"/>
      <c r="C427" s="12"/>
      <c r="D427" s="19"/>
      <c r="E427" s="12"/>
      <c r="F427" s="12"/>
      <c r="G427" s="12"/>
      <c r="H427" s="16" t="str">
        <f>IF(COUNTA($A427:$G427)=0,"",IF(OR($C427="",SUMPRODUCT(--(Parts!$A$2:$A$201=$C427))=0,AND($E427&lt;&gt;"",SUMPRODUCT(--(Vans!$A$2:$A$51=$E427))=0),AND($F427&lt;&gt;"",SUMPRODUCT(--(Vans!$A$2:$A$51=$F427))=0)),"Check ID",IF(OR(NOT(AND(ISNUMBER(A427),N(A427)&gt;=18264,N(A427)&lt;=73050)),AND($B427&lt;&gt;"Used",$B427&lt;&gt;"Restock",$B427&lt;&gt;"Transfer"),NOT(AND(ISNUMBER(D427),N(D427)&gt;=1,N(D427)&lt;=10000,INT(N(D427))=N(D427))),AND($B427="Used",OR($E427="",$F427&lt;&gt;"")),AND($B427="Restock",OR($F427="",$E427&lt;&gt;"")),AND($B427="Transfer",OR($E427="",$F427="",$E427=$F427))),"Check inputs",IF(OR(AND($E427&lt;&gt;"",SUMPRODUCT(('Van Stock'!$A$2:$A$501=$E427)*('Van Stock'!$B$2:$B$501=$C427))&lt;&gt;1),AND($F427&lt;&gt;"",SUMPRODUCT(('Van Stock'!$A$2:$A$501=$F427)*('Van Stock'!$B$2:$B$501=$C427))&lt;&gt;1)),"No stock line","OK"))))</f>
        <v/>
      </c>
    </row>
    <row r="428" spans="1:8" x14ac:dyDescent="0.25">
      <c r="A428" s="20"/>
      <c r="B428" s="12"/>
      <c r="C428" s="12"/>
      <c r="D428" s="19"/>
      <c r="E428" s="12"/>
      <c r="F428" s="12"/>
      <c r="G428" s="12"/>
      <c r="H428" s="16" t="str">
        <f>IF(COUNTA($A428:$G428)=0,"",IF(OR($C428="",SUMPRODUCT(--(Parts!$A$2:$A$201=$C428))=0,AND($E428&lt;&gt;"",SUMPRODUCT(--(Vans!$A$2:$A$51=$E428))=0),AND($F428&lt;&gt;"",SUMPRODUCT(--(Vans!$A$2:$A$51=$F428))=0)),"Check ID",IF(OR(NOT(AND(ISNUMBER(A428),N(A428)&gt;=18264,N(A428)&lt;=73050)),AND($B428&lt;&gt;"Used",$B428&lt;&gt;"Restock",$B428&lt;&gt;"Transfer"),NOT(AND(ISNUMBER(D428),N(D428)&gt;=1,N(D428)&lt;=10000,INT(N(D428))=N(D428))),AND($B428="Used",OR($E428="",$F428&lt;&gt;"")),AND($B428="Restock",OR($F428="",$E428&lt;&gt;"")),AND($B428="Transfer",OR($E428="",$F428="",$E428=$F428))),"Check inputs",IF(OR(AND($E428&lt;&gt;"",SUMPRODUCT(('Van Stock'!$A$2:$A$501=$E428)*('Van Stock'!$B$2:$B$501=$C428))&lt;&gt;1),AND($F428&lt;&gt;"",SUMPRODUCT(('Van Stock'!$A$2:$A$501=$F428)*('Van Stock'!$B$2:$B$501=$C428))&lt;&gt;1)),"No stock line","OK"))))</f>
        <v/>
      </c>
    </row>
    <row r="429" spans="1:8" x14ac:dyDescent="0.25">
      <c r="A429" s="20"/>
      <c r="B429" s="12"/>
      <c r="C429" s="12"/>
      <c r="D429" s="19"/>
      <c r="E429" s="12"/>
      <c r="F429" s="12"/>
      <c r="G429" s="12"/>
      <c r="H429" s="16" t="str">
        <f>IF(COUNTA($A429:$G429)=0,"",IF(OR($C429="",SUMPRODUCT(--(Parts!$A$2:$A$201=$C429))=0,AND($E429&lt;&gt;"",SUMPRODUCT(--(Vans!$A$2:$A$51=$E429))=0),AND($F429&lt;&gt;"",SUMPRODUCT(--(Vans!$A$2:$A$51=$F429))=0)),"Check ID",IF(OR(NOT(AND(ISNUMBER(A429),N(A429)&gt;=18264,N(A429)&lt;=73050)),AND($B429&lt;&gt;"Used",$B429&lt;&gt;"Restock",$B429&lt;&gt;"Transfer"),NOT(AND(ISNUMBER(D429),N(D429)&gt;=1,N(D429)&lt;=10000,INT(N(D429))=N(D429))),AND($B429="Used",OR($E429="",$F429&lt;&gt;"")),AND($B429="Restock",OR($F429="",$E429&lt;&gt;"")),AND($B429="Transfer",OR($E429="",$F429="",$E429=$F429))),"Check inputs",IF(OR(AND($E429&lt;&gt;"",SUMPRODUCT(('Van Stock'!$A$2:$A$501=$E429)*('Van Stock'!$B$2:$B$501=$C429))&lt;&gt;1),AND($F429&lt;&gt;"",SUMPRODUCT(('Van Stock'!$A$2:$A$501=$F429)*('Van Stock'!$B$2:$B$501=$C429))&lt;&gt;1)),"No stock line","OK"))))</f>
        <v/>
      </c>
    </row>
    <row r="430" spans="1:8" x14ac:dyDescent="0.25">
      <c r="A430" s="20"/>
      <c r="B430" s="12"/>
      <c r="C430" s="12"/>
      <c r="D430" s="19"/>
      <c r="E430" s="12"/>
      <c r="F430" s="12"/>
      <c r="G430" s="12"/>
      <c r="H430" s="16" t="str">
        <f>IF(COUNTA($A430:$G430)=0,"",IF(OR($C430="",SUMPRODUCT(--(Parts!$A$2:$A$201=$C430))=0,AND($E430&lt;&gt;"",SUMPRODUCT(--(Vans!$A$2:$A$51=$E430))=0),AND($F430&lt;&gt;"",SUMPRODUCT(--(Vans!$A$2:$A$51=$F430))=0)),"Check ID",IF(OR(NOT(AND(ISNUMBER(A430),N(A430)&gt;=18264,N(A430)&lt;=73050)),AND($B430&lt;&gt;"Used",$B430&lt;&gt;"Restock",$B430&lt;&gt;"Transfer"),NOT(AND(ISNUMBER(D430),N(D430)&gt;=1,N(D430)&lt;=10000,INT(N(D430))=N(D430))),AND($B430="Used",OR($E430="",$F430&lt;&gt;"")),AND($B430="Restock",OR($F430="",$E430&lt;&gt;"")),AND($B430="Transfer",OR($E430="",$F430="",$E430=$F430))),"Check inputs",IF(OR(AND($E430&lt;&gt;"",SUMPRODUCT(('Van Stock'!$A$2:$A$501=$E430)*('Van Stock'!$B$2:$B$501=$C430))&lt;&gt;1),AND($F430&lt;&gt;"",SUMPRODUCT(('Van Stock'!$A$2:$A$501=$F430)*('Van Stock'!$B$2:$B$501=$C430))&lt;&gt;1)),"No stock line","OK"))))</f>
        <v/>
      </c>
    </row>
    <row r="431" spans="1:8" x14ac:dyDescent="0.25">
      <c r="A431" s="20"/>
      <c r="B431" s="12"/>
      <c r="C431" s="12"/>
      <c r="D431" s="19"/>
      <c r="E431" s="12"/>
      <c r="F431" s="12"/>
      <c r="G431" s="12"/>
      <c r="H431" s="16" t="str">
        <f>IF(COUNTA($A431:$G431)=0,"",IF(OR($C431="",SUMPRODUCT(--(Parts!$A$2:$A$201=$C431))=0,AND($E431&lt;&gt;"",SUMPRODUCT(--(Vans!$A$2:$A$51=$E431))=0),AND($F431&lt;&gt;"",SUMPRODUCT(--(Vans!$A$2:$A$51=$F431))=0)),"Check ID",IF(OR(NOT(AND(ISNUMBER(A431),N(A431)&gt;=18264,N(A431)&lt;=73050)),AND($B431&lt;&gt;"Used",$B431&lt;&gt;"Restock",$B431&lt;&gt;"Transfer"),NOT(AND(ISNUMBER(D431),N(D431)&gt;=1,N(D431)&lt;=10000,INT(N(D431))=N(D431))),AND($B431="Used",OR($E431="",$F431&lt;&gt;"")),AND($B431="Restock",OR($F431="",$E431&lt;&gt;"")),AND($B431="Transfer",OR($E431="",$F431="",$E431=$F431))),"Check inputs",IF(OR(AND($E431&lt;&gt;"",SUMPRODUCT(('Van Stock'!$A$2:$A$501=$E431)*('Van Stock'!$B$2:$B$501=$C431))&lt;&gt;1),AND($F431&lt;&gt;"",SUMPRODUCT(('Van Stock'!$A$2:$A$501=$F431)*('Van Stock'!$B$2:$B$501=$C431))&lt;&gt;1)),"No stock line","OK"))))</f>
        <v/>
      </c>
    </row>
    <row r="432" spans="1:8" x14ac:dyDescent="0.25">
      <c r="A432" s="20"/>
      <c r="B432" s="12"/>
      <c r="C432" s="12"/>
      <c r="D432" s="19"/>
      <c r="E432" s="12"/>
      <c r="F432" s="12"/>
      <c r="G432" s="12"/>
      <c r="H432" s="16" t="str">
        <f>IF(COUNTA($A432:$G432)=0,"",IF(OR($C432="",SUMPRODUCT(--(Parts!$A$2:$A$201=$C432))=0,AND($E432&lt;&gt;"",SUMPRODUCT(--(Vans!$A$2:$A$51=$E432))=0),AND($F432&lt;&gt;"",SUMPRODUCT(--(Vans!$A$2:$A$51=$F432))=0)),"Check ID",IF(OR(NOT(AND(ISNUMBER(A432),N(A432)&gt;=18264,N(A432)&lt;=73050)),AND($B432&lt;&gt;"Used",$B432&lt;&gt;"Restock",$B432&lt;&gt;"Transfer"),NOT(AND(ISNUMBER(D432),N(D432)&gt;=1,N(D432)&lt;=10000,INT(N(D432))=N(D432))),AND($B432="Used",OR($E432="",$F432&lt;&gt;"")),AND($B432="Restock",OR($F432="",$E432&lt;&gt;"")),AND($B432="Transfer",OR($E432="",$F432="",$E432=$F432))),"Check inputs",IF(OR(AND($E432&lt;&gt;"",SUMPRODUCT(('Van Stock'!$A$2:$A$501=$E432)*('Van Stock'!$B$2:$B$501=$C432))&lt;&gt;1),AND($F432&lt;&gt;"",SUMPRODUCT(('Van Stock'!$A$2:$A$501=$F432)*('Van Stock'!$B$2:$B$501=$C432))&lt;&gt;1)),"No stock line","OK"))))</f>
        <v/>
      </c>
    </row>
    <row r="433" spans="1:8" x14ac:dyDescent="0.25">
      <c r="A433" s="20"/>
      <c r="B433" s="12"/>
      <c r="C433" s="12"/>
      <c r="D433" s="19"/>
      <c r="E433" s="12"/>
      <c r="F433" s="12"/>
      <c r="G433" s="12"/>
      <c r="H433" s="16" t="str">
        <f>IF(COUNTA($A433:$G433)=0,"",IF(OR($C433="",SUMPRODUCT(--(Parts!$A$2:$A$201=$C433))=0,AND($E433&lt;&gt;"",SUMPRODUCT(--(Vans!$A$2:$A$51=$E433))=0),AND($F433&lt;&gt;"",SUMPRODUCT(--(Vans!$A$2:$A$51=$F433))=0)),"Check ID",IF(OR(NOT(AND(ISNUMBER(A433),N(A433)&gt;=18264,N(A433)&lt;=73050)),AND($B433&lt;&gt;"Used",$B433&lt;&gt;"Restock",$B433&lt;&gt;"Transfer"),NOT(AND(ISNUMBER(D433),N(D433)&gt;=1,N(D433)&lt;=10000,INT(N(D433))=N(D433))),AND($B433="Used",OR($E433="",$F433&lt;&gt;"")),AND($B433="Restock",OR($F433="",$E433&lt;&gt;"")),AND($B433="Transfer",OR($E433="",$F433="",$E433=$F433))),"Check inputs",IF(OR(AND($E433&lt;&gt;"",SUMPRODUCT(('Van Stock'!$A$2:$A$501=$E433)*('Van Stock'!$B$2:$B$501=$C433))&lt;&gt;1),AND($F433&lt;&gt;"",SUMPRODUCT(('Van Stock'!$A$2:$A$501=$F433)*('Van Stock'!$B$2:$B$501=$C433))&lt;&gt;1)),"No stock line","OK"))))</f>
        <v/>
      </c>
    </row>
    <row r="434" spans="1:8" x14ac:dyDescent="0.25">
      <c r="A434" s="20"/>
      <c r="B434" s="12"/>
      <c r="C434" s="12"/>
      <c r="D434" s="19"/>
      <c r="E434" s="12"/>
      <c r="F434" s="12"/>
      <c r="G434" s="12"/>
      <c r="H434" s="16" t="str">
        <f>IF(COUNTA($A434:$G434)=0,"",IF(OR($C434="",SUMPRODUCT(--(Parts!$A$2:$A$201=$C434))=0,AND($E434&lt;&gt;"",SUMPRODUCT(--(Vans!$A$2:$A$51=$E434))=0),AND($F434&lt;&gt;"",SUMPRODUCT(--(Vans!$A$2:$A$51=$F434))=0)),"Check ID",IF(OR(NOT(AND(ISNUMBER(A434),N(A434)&gt;=18264,N(A434)&lt;=73050)),AND($B434&lt;&gt;"Used",$B434&lt;&gt;"Restock",$B434&lt;&gt;"Transfer"),NOT(AND(ISNUMBER(D434),N(D434)&gt;=1,N(D434)&lt;=10000,INT(N(D434))=N(D434))),AND($B434="Used",OR($E434="",$F434&lt;&gt;"")),AND($B434="Restock",OR($F434="",$E434&lt;&gt;"")),AND($B434="Transfer",OR($E434="",$F434="",$E434=$F434))),"Check inputs",IF(OR(AND($E434&lt;&gt;"",SUMPRODUCT(('Van Stock'!$A$2:$A$501=$E434)*('Van Stock'!$B$2:$B$501=$C434))&lt;&gt;1),AND($F434&lt;&gt;"",SUMPRODUCT(('Van Stock'!$A$2:$A$501=$F434)*('Van Stock'!$B$2:$B$501=$C434))&lt;&gt;1)),"No stock line","OK"))))</f>
        <v/>
      </c>
    </row>
    <row r="435" spans="1:8" x14ac:dyDescent="0.25">
      <c r="A435" s="20"/>
      <c r="B435" s="12"/>
      <c r="C435" s="12"/>
      <c r="D435" s="19"/>
      <c r="E435" s="12"/>
      <c r="F435" s="12"/>
      <c r="G435" s="12"/>
      <c r="H435" s="16" t="str">
        <f>IF(COUNTA($A435:$G435)=0,"",IF(OR($C435="",SUMPRODUCT(--(Parts!$A$2:$A$201=$C435))=0,AND($E435&lt;&gt;"",SUMPRODUCT(--(Vans!$A$2:$A$51=$E435))=0),AND($F435&lt;&gt;"",SUMPRODUCT(--(Vans!$A$2:$A$51=$F435))=0)),"Check ID",IF(OR(NOT(AND(ISNUMBER(A435),N(A435)&gt;=18264,N(A435)&lt;=73050)),AND($B435&lt;&gt;"Used",$B435&lt;&gt;"Restock",$B435&lt;&gt;"Transfer"),NOT(AND(ISNUMBER(D435),N(D435)&gt;=1,N(D435)&lt;=10000,INT(N(D435))=N(D435))),AND($B435="Used",OR($E435="",$F435&lt;&gt;"")),AND($B435="Restock",OR($F435="",$E435&lt;&gt;"")),AND($B435="Transfer",OR($E435="",$F435="",$E435=$F435))),"Check inputs",IF(OR(AND($E435&lt;&gt;"",SUMPRODUCT(('Van Stock'!$A$2:$A$501=$E435)*('Van Stock'!$B$2:$B$501=$C435))&lt;&gt;1),AND($F435&lt;&gt;"",SUMPRODUCT(('Van Stock'!$A$2:$A$501=$F435)*('Van Stock'!$B$2:$B$501=$C435))&lt;&gt;1)),"No stock line","OK"))))</f>
        <v/>
      </c>
    </row>
    <row r="436" spans="1:8" x14ac:dyDescent="0.25">
      <c r="A436" s="20"/>
      <c r="B436" s="12"/>
      <c r="C436" s="12"/>
      <c r="D436" s="19"/>
      <c r="E436" s="12"/>
      <c r="F436" s="12"/>
      <c r="G436" s="12"/>
      <c r="H436" s="16" t="str">
        <f>IF(COUNTA($A436:$G436)=0,"",IF(OR($C436="",SUMPRODUCT(--(Parts!$A$2:$A$201=$C436))=0,AND($E436&lt;&gt;"",SUMPRODUCT(--(Vans!$A$2:$A$51=$E436))=0),AND($F436&lt;&gt;"",SUMPRODUCT(--(Vans!$A$2:$A$51=$F436))=0)),"Check ID",IF(OR(NOT(AND(ISNUMBER(A436),N(A436)&gt;=18264,N(A436)&lt;=73050)),AND($B436&lt;&gt;"Used",$B436&lt;&gt;"Restock",$B436&lt;&gt;"Transfer"),NOT(AND(ISNUMBER(D436),N(D436)&gt;=1,N(D436)&lt;=10000,INT(N(D436))=N(D436))),AND($B436="Used",OR($E436="",$F436&lt;&gt;"")),AND($B436="Restock",OR($F436="",$E436&lt;&gt;"")),AND($B436="Transfer",OR($E436="",$F436="",$E436=$F436))),"Check inputs",IF(OR(AND($E436&lt;&gt;"",SUMPRODUCT(('Van Stock'!$A$2:$A$501=$E436)*('Van Stock'!$B$2:$B$501=$C436))&lt;&gt;1),AND($F436&lt;&gt;"",SUMPRODUCT(('Van Stock'!$A$2:$A$501=$F436)*('Van Stock'!$B$2:$B$501=$C436))&lt;&gt;1)),"No stock line","OK"))))</f>
        <v/>
      </c>
    </row>
    <row r="437" spans="1:8" x14ac:dyDescent="0.25">
      <c r="A437" s="20"/>
      <c r="B437" s="12"/>
      <c r="C437" s="12"/>
      <c r="D437" s="19"/>
      <c r="E437" s="12"/>
      <c r="F437" s="12"/>
      <c r="G437" s="12"/>
      <c r="H437" s="16" t="str">
        <f>IF(COUNTA($A437:$G437)=0,"",IF(OR($C437="",SUMPRODUCT(--(Parts!$A$2:$A$201=$C437))=0,AND($E437&lt;&gt;"",SUMPRODUCT(--(Vans!$A$2:$A$51=$E437))=0),AND($F437&lt;&gt;"",SUMPRODUCT(--(Vans!$A$2:$A$51=$F437))=0)),"Check ID",IF(OR(NOT(AND(ISNUMBER(A437),N(A437)&gt;=18264,N(A437)&lt;=73050)),AND($B437&lt;&gt;"Used",$B437&lt;&gt;"Restock",$B437&lt;&gt;"Transfer"),NOT(AND(ISNUMBER(D437),N(D437)&gt;=1,N(D437)&lt;=10000,INT(N(D437))=N(D437))),AND($B437="Used",OR($E437="",$F437&lt;&gt;"")),AND($B437="Restock",OR($F437="",$E437&lt;&gt;"")),AND($B437="Transfer",OR($E437="",$F437="",$E437=$F437))),"Check inputs",IF(OR(AND($E437&lt;&gt;"",SUMPRODUCT(('Van Stock'!$A$2:$A$501=$E437)*('Van Stock'!$B$2:$B$501=$C437))&lt;&gt;1),AND($F437&lt;&gt;"",SUMPRODUCT(('Van Stock'!$A$2:$A$501=$F437)*('Van Stock'!$B$2:$B$501=$C437))&lt;&gt;1)),"No stock line","OK"))))</f>
        <v/>
      </c>
    </row>
    <row r="438" spans="1:8" x14ac:dyDescent="0.25">
      <c r="A438" s="20"/>
      <c r="B438" s="12"/>
      <c r="C438" s="12"/>
      <c r="D438" s="19"/>
      <c r="E438" s="12"/>
      <c r="F438" s="12"/>
      <c r="G438" s="12"/>
      <c r="H438" s="16" t="str">
        <f>IF(COUNTA($A438:$G438)=0,"",IF(OR($C438="",SUMPRODUCT(--(Parts!$A$2:$A$201=$C438))=0,AND($E438&lt;&gt;"",SUMPRODUCT(--(Vans!$A$2:$A$51=$E438))=0),AND($F438&lt;&gt;"",SUMPRODUCT(--(Vans!$A$2:$A$51=$F438))=0)),"Check ID",IF(OR(NOT(AND(ISNUMBER(A438),N(A438)&gt;=18264,N(A438)&lt;=73050)),AND($B438&lt;&gt;"Used",$B438&lt;&gt;"Restock",$B438&lt;&gt;"Transfer"),NOT(AND(ISNUMBER(D438),N(D438)&gt;=1,N(D438)&lt;=10000,INT(N(D438))=N(D438))),AND($B438="Used",OR($E438="",$F438&lt;&gt;"")),AND($B438="Restock",OR($F438="",$E438&lt;&gt;"")),AND($B438="Transfer",OR($E438="",$F438="",$E438=$F438))),"Check inputs",IF(OR(AND($E438&lt;&gt;"",SUMPRODUCT(('Van Stock'!$A$2:$A$501=$E438)*('Van Stock'!$B$2:$B$501=$C438))&lt;&gt;1),AND($F438&lt;&gt;"",SUMPRODUCT(('Van Stock'!$A$2:$A$501=$F438)*('Van Stock'!$B$2:$B$501=$C438))&lt;&gt;1)),"No stock line","OK"))))</f>
        <v/>
      </c>
    </row>
    <row r="439" spans="1:8" x14ac:dyDescent="0.25">
      <c r="A439" s="20"/>
      <c r="B439" s="12"/>
      <c r="C439" s="12"/>
      <c r="D439" s="19"/>
      <c r="E439" s="12"/>
      <c r="F439" s="12"/>
      <c r="G439" s="12"/>
      <c r="H439" s="16" t="str">
        <f>IF(COUNTA($A439:$G439)=0,"",IF(OR($C439="",SUMPRODUCT(--(Parts!$A$2:$A$201=$C439))=0,AND($E439&lt;&gt;"",SUMPRODUCT(--(Vans!$A$2:$A$51=$E439))=0),AND($F439&lt;&gt;"",SUMPRODUCT(--(Vans!$A$2:$A$51=$F439))=0)),"Check ID",IF(OR(NOT(AND(ISNUMBER(A439),N(A439)&gt;=18264,N(A439)&lt;=73050)),AND($B439&lt;&gt;"Used",$B439&lt;&gt;"Restock",$B439&lt;&gt;"Transfer"),NOT(AND(ISNUMBER(D439),N(D439)&gt;=1,N(D439)&lt;=10000,INT(N(D439))=N(D439))),AND($B439="Used",OR($E439="",$F439&lt;&gt;"")),AND($B439="Restock",OR($F439="",$E439&lt;&gt;"")),AND($B439="Transfer",OR($E439="",$F439="",$E439=$F439))),"Check inputs",IF(OR(AND($E439&lt;&gt;"",SUMPRODUCT(('Van Stock'!$A$2:$A$501=$E439)*('Van Stock'!$B$2:$B$501=$C439))&lt;&gt;1),AND($F439&lt;&gt;"",SUMPRODUCT(('Van Stock'!$A$2:$A$501=$F439)*('Van Stock'!$B$2:$B$501=$C439))&lt;&gt;1)),"No stock line","OK"))))</f>
        <v/>
      </c>
    </row>
    <row r="440" spans="1:8" x14ac:dyDescent="0.25">
      <c r="A440" s="20"/>
      <c r="B440" s="12"/>
      <c r="C440" s="12"/>
      <c r="D440" s="19"/>
      <c r="E440" s="12"/>
      <c r="F440" s="12"/>
      <c r="G440" s="12"/>
      <c r="H440" s="16" t="str">
        <f>IF(COUNTA($A440:$G440)=0,"",IF(OR($C440="",SUMPRODUCT(--(Parts!$A$2:$A$201=$C440))=0,AND($E440&lt;&gt;"",SUMPRODUCT(--(Vans!$A$2:$A$51=$E440))=0),AND($F440&lt;&gt;"",SUMPRODUCT(--(Vans!$A$2:$A$51=$F440))=0)),"Check ID",IF(OR(NOT(AND(ISNUMBER(A440),N(A440)&gt;=18264,N(A440)&lt;=73050)),AND($B440&lt;&gt;"Used",$B440&lt;&gt;"Restock",$B440&lt;&gt;"Transfer"),NOT(AND(ISNUMBER(D440),N(D440)&gt;=1,N(D440)&lt;=10000,INT(N(D440))=N(D440))),AND($B440="Used",OR($E440="",$F440&lt;&gt;"")),AND($B440="Restock",OR($F440="",$E440&lt;&gt;"")),AND($B440="Transfer",OR($E440="",$F440="",$E440=$F440))),"Check inputs",IF(OR(AND($E440&lt;&gt;"",SUMPRODUCT(('Van Stock'!$A$2:$A$501=$E440)*('Van Stock'!$B$2:$B$501=$C440))&lt;&gt;1),AND($F440&lt;&gt;"",SUMPRODUCT(('Van Stock'!$A$2:$A$501=$F440)*('Van Stock'!$B$2:$B$501=$C440))&lt;&gt;1)),"No stock line","OK"))))</f>
        <v/>
      </c>
    </row>
    <row r="441" spans="1:8" x14ac:dyDescent="0.25">
      <c r="A441" s="20"/>
      <c r="B441" s="12"/>
      <c r="C441" s="12"/>
      <c r="D441" s="19"/>
      <c r="E441" s="12"/>
      <c r="F441" s="12"/>
      <c r="G441" s="12"/>
      <c r="H441" s="16" t="str">
        <f>IF(COUNTA($A441:$G441)=0,"",IF(OR($C441="",SUMPRODUCT(--(Parts!$A$2:$A$201=$C441))=0,AND($E441&lt;&gt;"",SUMPRODUCT(--(Vans!$A$2:$A$51=$E441))=0),AND($F441&lt;&gt;"",SUMPRODUCT(--(Vans!$A$2:$A$51=$F441))=0)),"Check ID",IF(OR(NOT(AND(ISNUMBER(A441),N(A441)&gt;=18264,N(A441)&lt;=73050)),AND($B441&lt;&gt;"Used",$B441&lt;&gt;"Restock",$B441&lt;&gt;"Transfer"),NOT(AND(ISNUMBER(D441),N(D441)&gt;=1,N(D441)&lt;=10000,INT(N(D441))=N(D441))),AND($B441="Used",OR($E441="",$F441&lt;&gt;"")),AND($B441="Restock",OR($F441="",$E441&lt;&gt;"")),AND($B441="Transfer",OR($E441="",$F441="",$E441=$F441))),"Check inputs",IF(OR(AND($E441&lt;&gt;"",SUMPRODUCT(('Van Stock'!$A$2:$A$501=$E441)*('Van Stock'!$B$2:$B$501=$C441))&lt;&gt;1),AND($F441&lt;&gt;"",SUMPRODUCT(('Van Stock'!$A$2:$A$501=$F441)*('Van Stock'!$B$2:$B$501=$C441))&lt;&gt;1)),"No stock line","OK"))))</f>
        <v/>
      </c>
    </row>
    <row r="442" spans="1:8" x14ac:dyDescent="0.25">
      <c r="A442" s="20"/>
      <c r="B442" s="12"/>
      <c r="C442" s="12"/>
      <c r="D442" s="19"/>
      <c r="E442" s="12"/>
      <c r="F442" s="12"/>
      <c r="G442" s="12"/>
      <c r="H442" s="16" t="str">
        <f>IF(COUNTA($A442:$G442)=0,"",IF(OR($C442="",SUMPRODUCT(--(Parts!$A$2:$A$201=$C442))=0,AND($E442&lt;&gt;"",SUMPRODUCT(--(Vans!$A$2:$A$51=$E442))=0),AND($F442&lt;&gt;"",SUMPRODUCT(--(Vans!$A$2:$A$51=$F442))=0)),"Check ID",IF(OR(NOT(AND(ISNUMBER(A442),N(A442)&gt;=18264,N(A442)&lt;=73050)),AND($B442&lt;&gt;"Used",$B442&lt;&gt;"Restock",$B442&lt;&gt;"Transfer"),NOT(AND(ISNUMBER(D442),N(D442)&gt;=1,N(D442)&lt;=10000,INT(N(D442))=N(D442))),AND($B442="Used",OR($E442="",$F442&lt;&gt;"")),AND($B442="Restock",OR($F442="",$E442&lt;&gt;"")),AND($B442="Transfer",OR($E442="",$F442="",$E442=$F442))),"Check inputs",IF(OR(AND($E442&lt;&gt;"",SUMPRODUCT(('Van Stock'!$A$2:$A$501=$E442)*('Van Stock'!$B$2:$B$501=$C442))&lt;&gt;1),AND($F442&lt;&gt;"",SUMPRODUCT(('Van Stock'!$A$2:$A$501=$F442)*('Van Stock'!$B$2:$B$501=$C442))&lt;&gt;1)),"No stock line","OK"))))</f>
        <v/>
      </c>
    </row>
    <row r="443" spans="1:8" x14ac:dyDescent="0.25">
      <c r="A443" s="20"/>
      <c r="B443" s="12"/>
      <c r="C443" s="12"/>
      <c r="D443" s="19"/>
      <c r="E443" s="12"/>
      <c r="F443" s="12"/>
      <c r="G443" s="12"/>
      <c r="H443" s="16" t="str">
        <f>IF(COUNTA($A443:$G443)=0,"",IF(OR($C443="",SUMPRODUCT(--(Parts!$A$2:$A$201=$C443))=0,AND($E443&lt;&gt;"",SUMPRODUCT(--(Vans!$A$2:$A$51=$E443))=0),AND($F443&lt;&gt;"",SUMPRODUCT(--(Vans!$A$2:$A$51=$F443))=0)),"Check ID",IF(OR(NOT(AND(ISNUMBER(A443),N(A443)&gt;=18264,N(A443)&lt;=73050)),AND($B443&lt;&gt;"Used",$B443&lt;&gt;"Restock",$B443&lt;&gt;"Transfer"),NOT(AND(ISNUMBER(D443),N(D443)&gt;=1,N(D443)&lt;=10000,INT(N(D443))=N(D443))),AND($B443="Used",OR($E443="",$F443&lt;&gt;"")),AND($B443="Restock",OR($F443="",$E443&lt;&gt;"")),AND($B443="Transfer",OR($E443="",$F443="",$E443=$F443))),"Check inputs",IF(OR(AND($E443&lt;&gt;"",SUMPRODUCT(('Van Stock'!$A$2:$A$501=$E443)*('Van Stock'!$B$2:$B$501=$C443))&lt;&gt;1),AND($F443&lt;&gt;"",SUMPRODUCT(('Van Stock'!$A$2:$A$501=$F443)*('Van Stock'!$B$2:$B$501=$C443))&lt;&gt;1)),"No stock line","OK"))))</f>
        <v/>
      </c>
    </row>
    <row r="444" spans="1:8" x14ac:dyDescent="0.25">
      <c r="A444" s="20"/>
      <c r="B444" s="12"/>
      <c r="C444" s="12"/>
      <c r="D444" s="19"/>
      <c r="E444" s="12"/>
      <c r="F444" s="12"/>
      <c r="G444" s="12"/>
      <c r="H444" s="16" t="str">
        <f>IF(COUNTA($A444:$G444)=0,"",IF(OR($C444="",SUMPRODUCT(--(Parts!$A$2:$A$201=$C444))=0,AND($E444&lt;&gt;"",SUMPRODUCT(--(Vans!$A$2:$A$51=$E444))=0),AND($F444&lt;&gt;"",SUMPRODUCT(--(Vans!$A$2:$A$51=$F444))=0)),"Check ID",IF(OR(NOT(AND(ISNUMBER(A444),N(A444)&gt;=18264,N(A444)&lt;=73050)),AND($B444&lt;&gt;"Used",$B444&lt;&gt;"Restock",$B444&lt;&gt;"Transfer"),NOT(AND(ISNUMBER(D444),N(D444)&gt;=1,N(D444)&lt;=10000,INT(N(D444))=N(D444))),AND($B444="Used",OR($E444="",$F444&lt;&gt;"")),AND($B444="Restock",OR($F444="",$E444&lt;&gt;"")),AND($B444="Transfer",OR($E444="",$F444="",$E444=$F444))),"Check inputs",IF(OR(AND($E444&lt;&gt;"",SUMPRODUCT(('Van Stock'!$A$2:$A$501=$E444)*('Van Stock'!$B$2:$B$501=$C444))&lt;&gt;1),AND($F444&lt;&gt;"",SUMPRODUCT(('Van Stock'!$A$2:$A$501=$F444)*('Van Stock'!$B$2:$B$501=$C444))&lt;&gt;1)),"No stock line","OK"))))</f>
        <v/>
      </c>
    </row>
    <row r="445" spans="1:8" x14ac:dyDescent="0.25">
      <c r="A445" s="20"/>
      <c r="B445" s="12"/>
      <c r="C445" s="12"/>
      <c r="D445" s="19"/>
      <c r="E445" s="12"/>
      <c r="F445" s="12"/>
      <c r="G445" s="12"/>
      <c r="H445" s="16" t="str">
        <f>IF(COUNTA($A445:$G445)=0,"",IF(OR($C445="",SUMPRODUCT(--(Parts!$A$2:$A$201=$C445))=0,AND($E445&lt;&gt;"",SUMPRODUCT(--(Vans!$A$2:$A$51=$E445))=0),AND($F445&lt;&gt;"",SUMPRODUCT(--(Vans!$A$2:$A$51=$F445))=0)),"Check ID",IF(OR(NOT(AND(ISNUMBER(A445),N(A445)&gt;=18264,N(A445)&lt;=73050)),AND($B445&lt;&gt;"Used",$B445&lt;&gt;"Restock",$B445&lt;&gt;"Transfer"),NOT(AND(ISNUMBER(D445),N(D445)&gt;=1,N(D445)&lt;=10000,INT(N(D445))=N(D445))),AND($B445="Used",OR($E445="",$F445&lt;&gt;"")),AND($B445="Restock",OR($F445="",$E445&lt;&gt;"")),AND($B445="Transfer",OR($E445="",$F445="",$E445=$F445))),"Check inputs",IF(OR(AND($E445&lt;&gt;"",SUMPRODUCT(('Van Stock'!$A$2:$A$501=$E445)*('Van Stock'!$B$2:$B$501=$C445))&lt;&gt;1),AND($F445&lt;&gt;"",SUMPRODUCT(('Van Stock'!$A$2:$A$501=$F445)*('Van Stock'!$B$2:$B$501=$C445))&lt;&gt;1)),"No stock line","OK"))))</f>
        <v/>
      </c>
    </row>
    <row r="446" spans="1:8" x14ac:dyDescent="0.25">
      <c r="A446" s="20"/>
      <c r="B446" s="12"/>
      <c r="C446" s="12"/>
      <c r="D446" s="19"/>
      <c r="E446" s="12"/>
      <c r="F446" s="12"/>
      <c r="G446" s="12"/>
      <c r="H446" s="16" t="str">
        <f>IF(COUNTA($A446:$G446)=0,"",IF(OR($C446="",SUMPRODUCT(--(Parts!$A$2:$A$201=$C446))=0,AND($E446&lt;&gt;"",SUMPRODUCT(--(Vans!$A$2:$A$51=$E446))=0),AND($F446&lt;&gt;"",SUMPRODUCT(--(Vans!$A$2:$A$51=$F446))=0)),"Check ID",IF(OR(NOT(AND(ISNUMBER(A446),N(A446)&gt;=18264,N(A446)&lt;=73050)),AND($B446&lt;&gt;"Used",$B446&lt;&gt;"Restock",$B446&lt;&gt;"Transfer"),NOT(AND(ISNUMBER(D446),N(D446)&gt;=1,N(D446)&lt;=10000,INT(N(D446))=N(D446))),AND($B446="Used",OR($E446="",$F446&lt;&gt;"")),AND($B446="Restock",OR($F446="",$E446&lt;&gt;"")),AND($B446="Transfer",OR($E446="",$F446="",$E446=$F446))),"Check inputs",IF(OR(AND($E446&lt;&gt;"",SUMPRODUCT(('Van Stock'!$A$2:$A$501=$E446)*('Van Stock'!$B$2:$B$501=$C446))&lt;&gt;1),AND($F446&lt;&gt;"",SUMPRODUCT(('Van Stock'!$A$2:$A$501=$F446)*('Van Stock'!$B$2:$B$501=$C446))&lt;&gt;1)),"No stock line","OK"))))</f>
        <v/>
      </c>
    </row>
    <row r="447" spans="1:8" x14ac:dyDescent="0.25">
      <c r="A447" s="20"/>
      <c r="B447" s="12"/>
      <c r="C447" s="12"/>
      <c r="D447" s="19"/>
      <c r="E447" s="12"/>
      <c r="F447" s="12"/>
      <c r="G447" s="12"/>
      <c r="H447" s="16" t="str">
        <f>IF(COUNTA($A447:$G447)=0,"",IF(OR($C447="",SUMPRODUCT(--(Parts!$A$2:$A$201=$C447))=0,AND($E447&lt;&gt;"",SUMPRODUCT(--(Vans!$A$2:$A$51=$E447))=0),AND($F447&lt;&gt;"",SUMPRODUCT(--(Vans!$A$2:$A$51=$F447))=0)),"Check ID",IF(OR(NOT(AND(ISNUMBER(A447),N(A447)&gt;=18264,N(A447)&lt;=73050)),AND($B447&lt;&gt;"Used",$B447&lt;&gt;"Restock",$B447&lt;&gt;"Transfer"),NOT(AND(ISNUMBER(D447),N(D447)&gt;=1,N(D447)&lt;=10000,INT(N(D447))=N(D447))),AND($B447="Used",OR($E447="",$F447&lt;&gt;"")),AND($B447="Restock",OR($F447="",$E447&lt;&gt;"")),AND($B447="Transfer",OR($E447="",$F447="",$E447=$F447))),"Check inputs",IF(OR(AND($E447&lt;&gt;"",SUMPRODUCT(('Van Stock'!$A$2:$A$501=$E447)*('Van Stock'!$B$2:$B$501=$C447))&lt;&gt;1),AND($F447&lt;&gt;"",SUMPRODUCT(('Van Stock'!$A$2:$A$501=$F447)*('Van Stock'!$B$2:$B$501=$C447))&lt;&gt;1)),"No stock line","OK"))))</f>
        <v/>
      </c>
    </row>
    <row r="448" spans="1:8" x14ac:dyDescent="0.25">
      <c r="A448" s="20"/>
      <c r="B448" s="12"/>
      <c r="C448" s="12"/>
      <c r="D448" s="19"/>
      <c r="E448" s="12"/>
      <c r="F448" s="12"/>
      <c r="G448" s="12"/>
      <c r="H448" s="16" t="str">
        <f>IF(COUNTA($A448:$G448)=0,"",IF(OR($C448="",SUMPRODUCT(--(Parts!$A$2:$A$201=$C448))=0,AND($E448&lt;&gt;"",SUMPRODUCT(--(Vans!$A$2:$A$51=$E448))=0),AND($F448&lt;&gt;"",SUMPRODUCT(--(Vans!$A$2:$A$51=$F448))=0)),"Check ID",IF(OR(NOT(AND(ISNUMBER(A448),N(A448)&gt;=18264,N(A448)&lt;=73050)),AND($B448&lt;&gt;"Used",$B448&lt;&gt;"Restock",$B448&lt;&gt;"Transfer"),NOT(AND(ISNUMBER(D448),N(D448)&gt;=1,N(D448)&lt;=10000,INT(N(D448))=N(D448))),AND($B448="Used",OR($E448="",$F448&lt;&gt;"")),AND($B448="Restock",OR($F448="",$E448&lt;&gt;"")),AND($B448="Transfer",OR($E448="",$F448="",$E448=$F448))),"Check inputs",IF(OR(AND($E448&lt;&gt;"",SUMPRODUCT(('Van Stock'!$A$2:$A$501=$E448)*('Van Stock'!$B$2:$B$501=$C448))&lt;&gt;1),AND($F448&lt;&gt;"",SUMPRODUCT(('Van Stock'!$A$2:$A$501=$F448)*('Van Stock'!$B$2:$B$501=$C448))&lt;&gt;1)),"No stock line","OK"))))</f>
        <v/>
      </c>
    </row>
    <row r="449" spans="1:8" x14ac:dyDescent="0.25">
      <c r="A449" s="20"/>
      <c r="B449" s="12"/>
      <c r="C449" s="12"/>
      <c r="D449" s="19"/>
      <c r="E449" s="12"/>
      <c r="F449" s="12"/>
      <c r="G449" s="12"/>
      <c r="H449" s="16" t="str">
        <f>IF(COUNTA($A449:$G449)=0,"",IF(OR($C449="",SUMPRODUCT(--(Parts!$A$2:$A$201=$C449))=0,AND($E449&lt;&gt;"",SUMPRODUCT(--(Vans!$A$2:$A$51=$E449))=0),AND($F449&lt;&gt;"",SUMPRODUCT(--(Vans!$A$2:$A$51=$F449))=0)),"Check ID",IF(OR(NOT(AND(ISNUMBER(A449),N(A449)&gt;=18264,N(A449)&lt;=73050)),AND($B449&lt;&gt;"Used",$B449&lt;&gt;"Restock",$B449&lt;&gt;"Transfer"),NOT(AND(ISNUMBER(D449),N(D449)&gt;=1,N(D449)&lt;=10000,INT(N(D449))=N(D449))),AND($B449="Used",OR($E449="",$F449&lt;&gt;"")),AND($B449="Restock",OR($F449="",$E449&lt;&gt;"")),AND($B449="Transfer",OR($E449="",$F449="",$E449=$F449))),"Check inputs",IF(OR(AND($E449&lt;&gt;"",SUMPRODUCT(('Van Stock'!$A$2:$A$501=$E449)*('Van Stock'!$B$2:$B$501=$C449))&lt;&gt;1),AND($F449&lt;&gt;"",SUMPRODUCT(('Van Stock'!$A$2:$A$501=$F449)*('Van Stock'!$B$2:$B$501=$C449))&lt;&gt;1)),"No stock line","OK"))))</f>
        <v/>
      </c>
    </row>
    <row r="450" spans="1:8" x14ac:dyDescent="0.25">
      <c r="A450" s="20"/>
      <c r="B450" s="12"/>
      <c r="C450" s="12"/>
      <c r="D450" s="19"/>
      <c r="E450" s="12"/>
      <c r="F450" s="12"/>
      <c r="G450" s="12"/>
      <c r="H450" s="16" t="str">
        <f>IF(COUNTA($A450:$G450)=0,"",IF(OR($C450="",SUMPRODUCT(--(Parts!$A$2:$A$201=$C450))=0,AND($E450&lt;&gt;"",SUMPRODUCT(--(Vans!$A$2:$A$51=$E450))=0),AND($F450&lt;&gt;"",SUMPRODUCT(--(Vans!$A$2:$A$51=$F450))=0)),"Check ID",IF(OR(NOT(AND(ISNUMBER(A450),N(A450)&gt;=18264,N(A450)&lt;=73050)),AND($B450&lt;&gt;"Used",$B450&lt;&gt;"Restock",$B450&lt;&gt;"Transfer"),NOT(AND(ISNUMBER(D450),N(D450)&gt;=1,N(D450)&lt;=10000,INT(N(D450))=N(D450))),AND($B450="Used",OR($E450="",$F450&lt;&gt;"")),AND($B450="Restock",OR($F450="",$E450&lt;&gt;"")),AND($B450="Transfer",OR($E450="",$F450="",$E450=$F450))),"Check inputs",IF(OR(AND($E450&lt;&gt;"",SUMPRODUCT(('Van Stock'!$A$2:$A$501=$E450)*('Van Stock'!$B$2:$B$501=$C450))&lt;&gt;1),AND($F450&lt;&gt;"",SUMPRODUCT(('Van Stock'!$A$2:$A$501=$F450)*('Van Stock'!$B$2:$B$501=$C450))&lt;&gt;1)),"No stock line","OK"))))</f>
        <v/>
      </c>
    </row>
    <row r="451" spans="1:8" x14ac:dyDescent="0.25">
      <c r="A451" s="20"/>
      <c r="B451" s="12"/>
      <c r="C451" s="12"/>
      <c r="D451" s="19"/>
      <c r="E451" s="12"/>
      <c r="F451" s="12"/>
      <c r="G451" s="12"/>
      <c r="H451" s="16" t="str">
        <f>IF(COUNTA($A451:$G451)=0,"",IF(OR($C451="",SUMPRODUCT(--(Parts!$A$2:$A$201=$C451))=0,AND($E451&lt;&gt;"",SUMPRODUCT(--(Vans!$A$2:$A$51=$E451))=0),AND($F451&lt;&gt;"",SUMPRODUCT(--(Vans!$A$2:$A$51=$F451))=0)),"Check ID",IF(OR(NOT(AND(ISNUMBER(A451),N(A451)&gt;=18264,N(A451)&lt;=73050)),AND($B451&lt;&gt;"Used",$B451&lt;&gt;"Restock",$B451&lt;&gt;"Transfer"),NOT(AND(ISNUMBER(D451),N(D451)&gt;=1,N(D451)&lt;=10000,INT(N(D451))=N(D451))),AND($B451="Used",OR($E451="",$F451&lt;&gt;"")),AND($B451="Restock",OR($F451="",$E451&lt;&gt;"")),AND($B451="Transfer",OR($E451="",$F451="",$E451=$F451))),"Check inputs",IF(OR(AND($E451&lt;&gt;"",SUMPRODUCT(('Van Stock'!$A$2:$A$501=$E451)*('Van Stock'!$B$2:$B$501=$C451))&lt;&gt;1),AND($F451&lt;&gt;"",SUMPRODUCT(('Van Stock'!$A$2:$A$501=$F451)*('Van Stock'!$B$2:$B$501=$C451))&lt;&gt;1)),"No stock line","OK"))))</f>
        <v/>
      </c>
    </row>
    <row r="452" spans="1:8" x14ac:dyDescent="0.25">
      <c r="A452" s="20"/>
      <c r="B452" s="12"/>
      <c r="C452" s="12"/>
      <c r="D452" s="19"/>
      <c r="E452" s="12"/>
      <c r="F452" s="12"/>
      <c r="G452" s="12"/>
      <c r="H452" s="16" t="str">
        <f>IF(COUNTA($A452:$G452)=0,"",IF(OR($C452="",SUMPRODUCT(--(Parts!$A$2:$A$201=$C452))=0,AND($E452&lt;&gt;"",SUMPRODUCT(--(Vans!$A$2:$A$51=$E452))=0),AND($F452&lt;&gt;"",SUMPRODUCT(--(Vans!$A$2:$A$51=$F452))=0)),"Check ID",IF(OR(NOT(AND(ISNUMBER(A452),N(A452)&gt;=18264,N(A452)&lt;=73050)),AND($B452&lt;&gt;"Used",$B452&lt;&gt;"Restock",$B452&lt;&gt;"Transfer"),NOT(AND(ISNUMBER(D452),N(D452)&gt;=1,N(D452)&lt;=10000,INT(N(D452))=N(D452))),AND($B452="Used",OR($E452="",$F452&lt;&gt;"")),AND($B452="Restock",OR($F452="",$E452&lt;&gt;"")),AND($B452="Transfer",OR($E452="",$F452="",$E452=$F452))),"Check inputs",IF(OR(AND($E452&lt;&gt;"",SUMPRODUCT(('Van Stock'!$A$2:$A$501=$E452)*('Van Stock'!$B$2:$B$501=$C452))&lt;&gt;1),AND($F452&lt;&gt;"",SUMPRODUCT(('Van Stock'!$A$2:$A$501=$F452)*('Van Stock'!$B$2:$B$501=$C452))&lt;&gt;1)),"No stock line","OK"))))</f>
        <v/>
      </c>
    </row>
    <row r="453" spans="1:8" x14ac:dyDescent="0.25">
      <c r="A453" s="20"/>
      <c r="B453" s="12"/>
      <c r="C453" s="12"/>
      <c r="D453" s="19"/>
      <c r="E453" s="12"/>
      <c r="F453" s="12"/>
      <c r="G453" s="12"/>
      <c r="H453" s="16" t="str">
        <f>IF(COUNTA($A453:$G453)=0,"",IF(OR($C453="",SUMPRODUCT(--(Parts!$A$2:$A$201=$C453))=0,AND($E453&lt;&gt;"",SUMPRODUCT(--(Vans!$A$2:$A$51=$E453))=0),AND($F453&lt;&gt;"",SUMPRODUCT(--(Vans!$A$2:$A$51=$F453))=0)),"Check ID",IF(OR(NOT(AND(ISNUMBER(A453),N(A453)&gt;=18264,N(A453)&lt;=73050)),AND($B453&lt;&gt;"Used",$B453&lt;&gt;"Restock",$B453&lt;&gt;"Transfer"),NOT(AND(ISNUMBER(D453),N(D453)&gt;=1,N(D453)&lt;=10000,INT(N(D453))=N(D453))),AND($B453="Used",OR($E453="",$F453&lt;&gt;"")),AND($B453="Restock",OR($F453="",$E453&lt;&gt;"")),AND($B453="Transfer",OR($E453="",$F453="",$E453=$F453))),"Check inputs",IF(OR(AND($E453&lt;&gt;"",SUMPRODUCT(('Van Stock'!$A$2:$A$501=$E453)*('Van Stock'!$B$2:$B$501=$C453))&lt;&gt;1),AND($F453&lt;&gt;"",SUMPRODUCT(('Van Stock'!$A$2:$A$501=$F453)*('Van Stock'!$B$2:$B$501=$C453))&lt;&gt;1)),"No stock line","OK"))))</f>
        <v/>
      </c>
    </row>
    <row r="454" spans="1:8" x14ac:dyDescent="0.25">
      <c r="A454" s="20"/>
      <c r="B454" s="12"/>
      <c r="C454" s="12"/>
      <c r="D454" s="19"/>
      <c r="E454" s="12"/>
      <c r="F454" s="12"/>
      <c r="G454" s="12"/>
      <c r="H454" s="16" t="str">
        <f>IF(COUNTA($A454:$G454)=0,"",IF(OR($C454="",SUMPRODUCT(--(Parts!$A$2:$A$201=$C454))=0,AND($E454&lt;&gt;"",SUMPRODUCT(--(Vans!$A$2:$A$51=$E454))=0),AND($F454&lt;&gt;"",SUMPRODUCT(--(Vans!$A$2:$A$51=$F454))=0)),"Check ID",IF(OR(NOT(AND(ISNUMBER(A454),N(A454)&gt;=18264,N(A454)&lt;=73050)),AND($B454&lt;&gt;"Used",$B454&lt;&gt;"Restock",$B454&lt;&gt;"Transfer"),NOT(AND(ISNUMBER(D454),N(D454)&gt;=1,N(D454)&lt;=10000,INT(N(D454))=N(D454))),AND($B454="Used",OR($E454="",$F454&lt;&gt;"")),AND($B454="Restock",OR($F454="",$E454&lt;&gt;"")),AND($B454="Transfer",OR($E454="",$F454="",$E454=$F454))),"Check inputs",IF(OR(AND($E454&lt;&gt;"",SUMPRODUCT(('Van Stock'!$A$2:$A$501=$E454)*('Van Stock'!$B$2:$B$501=$C454))&lt;&gt;1),AND($F454&lt;&gt;"",SUMPRODUCT(('Van Stock'!$A$2:$A$501=$F454)*('Van Stock'!$B$2:$B$501=$C454))&lt;&gt;1)),"No stock line","OK"))))</f>
        <v/>
      </c>
    </row>
    <row r="455" spans="1:8" x14ac:dyDescent="0.25">
      <c r="A455" s="20"/>
      <c r="B455" s="12"/>
      <c r="C455" s="12"/>
      <c r="D455" s="19"/>
      <c r="E455" s="12"/>
      <c r="F455" s="12"/>
      <c r="G455" s="12"/>
      <c r="H455" s="16" t="str">
        <f>IF(COUNTA($A455:$G455)=0,"",IF(OR($C455="",SUMPRODUCT(--(Parts!$A$2:$A$201=$C455))=0,AND($E455&lt;&gt;"",SUMPRODUCT(--(Vans!$A$2:$A$51=$E455))=0),AND($F455&lt;&gt;"",SUMPRODUCT(--(Vans!$A$2:$A$51=$F455))=0)),"Check ID",IF(OR(NOT(AND(ISNUMBER(A455),N(A455)&gt;=18264,N(A455)&lt;=73050)),AND($B455&lt;&gt;"Used",$B455&lt;&gt;"Restock",$B455&lt;&gt;"Transfer"),NOT(AND(ISNUMBER(D455),N(D455)&gt;=1,N(D455)&lt;=10000,INT(N(D455))=N(D455))),AND($B455="Used",OR($E455="",$F455&lt;&gt;"")),AND($B455="Restock",OR($F455="",$E455&lt;&gt;"")),AND($B455="Transfer",OR($E455="",$F455="",$E455=$F455))),"Check inputs",IF(OR(AND($E455&lt;&gt;"",SUMPRODUCT(('Van Stock'!$A$2:$A$501=$E455)*('Van Stock'!$B$2:$B$501=$C455))&lt;&gt;1),AND($F455&lt;&gt;"",SUMPRODUCT(('Van Stock'!$A$2:$A$501=$F455)*('Van Stock'!$B$2:$B$501=$C455))&lt;&gt;1)),"No stock line","OK"))))</f>
        <v/>
      </c>
    </row>
    <row r="456" spans="1:8" x14ac:dyDescent="0.25">
      <c r="A456" s="20"/>
      <c r="B456" s="12"/>
      <c r="C456" s="12"/>
      <c r="D456" s="19"/>
      <c r="E456" s="12"/>
      <c r="F456" s="12"/>
      <c r="G456" s="12"/>
      <c r="H456" s="16" t="str">
        <f>IF(COUNTA($A456:$G456)=0,"",IF(OR($C456="",SUMPRODUCT(--(Parts!$A$2:$A$201=$C456))=0,AND($E456&lt;&gt;"",SUMPRODUCT(--(Vans!$A$2:$A$51=$E456))=0),AND($F456&lt;&gt;"",SUMPRODUCT(--(Vans!$A$2:$A$51=$F456))=0)),"Check ID",IF(OR(NOT(AND(ISNUMBER(A456),N(A456)&gt;=18264,N(A456)&lt;=73050)),AND($B456&lt;&gt;"Used",$B456&lt;&gt;"Restock",$B456&lt;&gt;"Transfer"),NOT(AND(ISNUMBER(D456),N(D456)&gt;=1,N(D456)&lt;=10000,INT(N(D456))=N(D456))),AND($B456="Used",OR($E456="",$F456&lt;&gt;"")),AND($B456="Restock",OR($F456="",$E456&lt;&gt;"")),AND($B456="Transfer",OR($E456="",$F456="",$E456=$F456))),"Check inputs",IF(OR(AND($E456&lt;&gt;"",SUMPRODUCT(('Van Stock'!$A$2:$A$501=$E456)*('Van Stock'!$B$2:$B$501=$C456))&lt;&gt;1),AND($F456&lt;&gt;"",SUMPRODUCT(('Van Stock'!$A$2:$A$501=$F456)*('Van Stock'!$B$2:$B$501=$C456))&lt;&gt;1)),"No stock line","OK"))))</f>
        <v/>
      </c>
    </row>
    <row r="457" spans="1:8" x14ac:dyDescent="0.25">
      <c r="A457" s="20"/>
      <c r="B457" s="12"/>
      <c r="C457" s="12"/>
      <c r="D457" s="19"/>
      <c r="E457" s="12"/>
      <c r="F457" s="12"/>
      <c r="G457" s="12"/>
      <c r="H457" s="16" t="str">
        <f>IF(COUNTA($A457:$G457)=0,"",IF(OR($C457="",SUMPRODUCT(--(Parts!$A$2:$A$201=$C457))=0,AND($E457&lt;&gt;"",SUMPRODUCT(--(Vans!$A$2:$A$51=$E457))=0),AND($F457&lt;&gt;"",SUMPRODUCT(--(Vans!$A$2:$A$51=$F457))=0)),"Check ID",IF(OR(NOT(AND(ISNUMBER(A457),N(A457)&gt;=18264,N(A457)&lt;=73050)),AND($B457&lt;&gt;"Used",$B457&lt;&gt;"Restock",$B457&lt;&gt;"Transfer"),NOT(AND(ISNUMBER(D457),N(D457)&gt;=1,N(D457)&lt;=10000,INT(N(D457))=N(D457))),AND($B457="Used",OR($E457="",$F457&lt;&gt;"")),AND($B457="Restock",OR($F457="",$E457&lt;&gt;"")),AND($B457="Transfer",OR($E457="",$F457="",$E457=$F457))),"Check inputs",IF(OR(AND($E457&lt;&gt;"",SUMPRODUCT(('Van Stock'!$A$2:$A$501=$E457)*('Van Stock'!$B$2:$B$501=$C457))&lt;&gt;1),AND($F457&lt;&gt;"",SUMPRODUCT(('Van Stock'!$A$2:$A$501=$F457)*('Van Stock'!$B$2:$B$501=$C457))&lt;&gt;1)),"No stock line","OK"))))</f>
        <v/>
      </c>
    </row>
    <row r="458" spans="1:8" x14ac:dyDescent="0.25">
      <c r="A458" s="20"/>
      <c r="B458" s="12"/>
      <c r="C458" s="12"/>
      <c r="D458" s="19"/>
      <c r="E458" s="12"/>
      <c r="F458" s="12"/>
      <c r="G458" s="12"/>
      <c r="H458" s="16" t="str">
        <f>IF(COUNTA($A458:$G458)=0,"",IF(OR($C458="",SUMPRODUCT(--(Parts!$A$2:$A$201=$C458))=0,AND($E458&lt;&gt;"",SUMPRODUCT(--(Vans!$A$2:$A$51=$E458))=0),AND($F458&lt;&gt;"",SUMPRODUCT(--(Vans!$A$2:$A$51=$F458))=0)),"Check ID",IF(OR(NOT(AND(ISNUMBER(A458),N(A458)&gt;=18264,N(A458)&lt;=73050)),AND($B458&lt;&gt;"Used",$B458&lt;&gt;"Restock",$B458&lt;&gt;"Transfer"),NOT(AND(ISNUMBER(D458),N(D458)&gt;=1,N(D458)&lt;=10000,INT(N(D458))=N(D458))),AND($B458="Used",OR($E458="",$F458&lt;&gt;"")),AND($B458="Restock",OR($F458="",$E458&lt;&gt;"")),AND($B458="Transfer",OR($E458="",$F458="",$E458=$F458))),"Check inputs",IF(OR(AND($E458&lt;&gt;"",SUMPRODUCT(('Van Stock'!$A$2:$A$501=$E458)*('Van Stock'!$B$2:$B$501=$C458))&lt;&gt;1),AND($F458&lt;&gt;"",SUMPRODUCT(('Van Stock'!$A$2:$A$501=$F458)*('Van Stock'!$B$2:$B$501=$C458))&lt;&gt;1)),"No stock line","OK"))))</f>
        <v/>
      </c>
    </row>
    <row r="459" spans="1:8" x14ac:dyDescent="0.25">
      <c r="A459" s="20"/>
      <c r="B459" s="12"/>
      <c r="C459" s="12"/>
      <c r="D459" s="19"/>
      <c r="E459" s="12"/>
      <c r="F459" s="12"/>
      <c r="G459" s="12"/>
      <c r="H459" s="16" t="str">
        <f>IF(COUNTA($A459:$G459)=0,"",IF(OR($C459="",SUMPRODUCT(--(Parts!$A$2:$A$201=$C459))=0,AND($E459&lt;&gt;"",SUMPRODUCT(--(Vans!$A$2:$A$51=$E459))=0),AND($F459&lt;&gt;"",SUMPRODUCT(--(Vans!$A$2:$A$51=$F459))=0)),"Check ID",IF(OR(NOT(AND(ISNUMBER(A459),N(A459)&gt;=18264,N(A459)&lt;=73050)),AND($B459&lt;&gt;"Used",$B459&lt;&gt;"Restock",$B459&lt;&gt;"Transfer"),NOT(AND(ISNUMBER(D459),N(D459)&gt;=1,N(D459)&lt;=10000,INT(N(D459))=N(D459))),AND($B459="Used",OR($E459="",$F459&lt;&gt;"")),AND($B459="Restock",OR($F459="",$E459&lt;&gt;"")),AND($B459="Transfer",OR($E459="",$F459="",$E459=$F459))),"Check inputs",IF(OR(AND($E459&lt;&gt;"",SUMPRODUCT(('Van Stock'!$A$2:$A$501=$E459)*('Van Stock'!$B$2:$B$501=$C459))&lt;&gt;1),AND($F459&lt;&gt;"",SUMPRODUCT(('Van Stock'!$A$2:$A$501=$F459)*('Van Stock'!$B$2:$B$501=$C459))&lt;&gt;1)),"No stock line","OK"))))</f>
        <v/>
      </c>
    </row>
    <row r="460" spans="1:8" x14ac:dyDescent="0.25">
      <c r="A460" s="20"/>
      <c r="B460" s="12"/>
      <c r="C460" s="12"/>
      <c r="D460" s="19"/>
      <c r="E460" s="12"/>
      <c r="F460" s="12"/>
      <c r="G460" s="12"/>
      <c r="H460" s="16" t="str">
        <f>IF(COUNTA($A460:$G460)=0,"",IF(OR($C460="",SUMPRODUCT(--(Parts!$A$2:$A$201=$C460))=0,AND($E460&lt;&gt;"",SUMPRODUCT(--(Vans!$A$2:$A$51=$E460))=0),AND($F460&lt;&gt;"",SUMPRODUCT(--(Vans!$A$2:$A$51=$F460))=0)),"Check ID",IF(OR(NOT(AND(ISNUMBER(A460),N(A460)&gt;=18264,N(A460)&lt;=73050)),AND($B460&lt;&gt;"Used",$B460&lt;&gt;"Restock",$B460&lt;&gt;"Transfer"),NOT(AND(ISNUMBER(D460),N(D460)&gt;=1,N(D460)&lt;=10000,INT(N(D460))=N(D460))),AND($B460="Used",OR($E460="",$F460&lt;&gt;"")),AND($B460="Restock",OR($F460="",$E460&lt;&gt;"")),AND($B460="Transfer",OR($E460="",$F460="",$E460=$F460))),"Check inputs",IF(OR(AND($E460&lt;&gt;"",SUMPRODUCT(('Van Stock'!$A$2:$A$501=$E460)*('Van Stock'!$B$2:$B$501=$C460))&lt;&gt;1),AND($F460&lt;&gt;"",SUMPRODUCT(('Van Stock'!$A$2:$A$501=$F460)*('Van Stock'!$B$2:$B$501=$C460))&lt;&gt;1)),"No stock line","OK"))))</f>
        <v/>
      </c>
    </row>
    <row r="461" spans="1:8" x14ac:dyDescent="0.25">
      <c r="A461" s="20"/>
      <c r="B461" s="12"/>
      <c r="C461" s="12"/>
      <c r="D461" s="19"/>
      <c r="E461" s="12"/>
      <c r="F461" s="12"/>
      <c r="G461" s="12"/>
      <c r="H461" s="16" t="str">
        <f>IF(COUNTA($A461:$G461)=0,"",IF(OR($C461="",SUMPRODUCT(--(Parts!$A$2:$A$201=$C461))=0,AND($E461&lt;&gt;"",SUMPRODUCT(--(Vans!$A$2:$A$51=$E461))=0),AND($F461&lt;&gt;"",SUMPRODUCT(--(Vans!$A$2:$A$51=$F461))=0)),"Check ID",IF(OR(NOT(AND(ISNUMBER(A461),N(A461)&gt;=18264,N(A461)&lt;=73050)),AND($B461&lt;&gt;"Used",$B461&lt;&gt;"Restock",$B461&lt;&gt;"Transfer"),NOT(AND(ISNUMBER(D461),N(D461)&gt;=1,N(D461)&lt;=10000,INT(N(D461))=N(D461))),AND($B461="Used",OR($E461="",$F461&lt;&gt;"")),AND($B461="Restock",OR($F461="",$E461&lt;&gt;"")),AND($B461="Transfer",OR($E461="",$F461="",$E461=$F461))),"Check inputs",IF(OR(AND($E461&lt;&gt;"",SUMPRODUCT(('Van Stock'!$A$2:$A$501=$E461)*('Van Stock'!$B$2:$B$501=$C461))&lt;&gt;1),AND($F461&lt;&gt;"",SUMPRODUCT(('Van Stock'!$A$2:$A$501=$F461)*('Van Stock'!$B$2:$B$501=$C461))&lt;&gt;1)),"No stock line","OK"))))</f>
        <v/>
      </c>
    </row>
    <row r="462" spans="1:8" x14ac:dyDescent="0.25">
      <c r="A462" s="20"/>
      <c r="B462" s="12"/>
      <c r="C462" s="12"/>
      <c r="D462" s="19"/>
      <c r="E462" s="12"/>
      <c r="F462" s="12"/>
      <c r="G462" s="12"/>
      <c r="H462" s="16" t="str">
        <f>IF(COUNTA($A462:$G462)=0,"",IF(OR($C462="",SUMPRODUCT(--(Parts!$A$2:$A$201=$C462))=0,AND($E462&lt;&gt;"",SUMPRODUCT(--(Vans!$A$2:$A$51=$E462))=0),AND($F462&lt;&gt;"",SUMPRODUCT(--(Vans!$A$2:$A$51=$F462))=0)),"Check ID",IF(OR(NOT(AND(ISNUMBER(A462),N(A462)&gt;=18264,N(A462)&lt;=73050)),AND($B462&lt;&gt;"Used",$B462&lt;&gt;"Restock",$B462&lt;&gt;"Transfer"),NOT(AND(ISNUMBER(D462),N(D462)&gt;=1,N(D462)&lt;=10000,INT(N(D462))=N(D462))),AND($B462="Used",OR($E462="",$F462&lt;&gt;"")),AND($B462="Restock",OR($F462="",$E462&lt;&gt;"")),AND($B462="Transfer",OR($E462="",$F462="",$E462=$F462))),"Check inputs",IF(OR(AND($E462&lt;&gt;"",SUMPRODUCT(('Van Stock'!$A$2:$A$501=$E462)*('Van Stock'!$B$2:$B$501=$C462))&lt;&gt;1),AND($F462&lt;&gt;"",SUMPRODUCT(('Van Stock'!$A$2:$A$501=$F462)*('Van Stock'!$B$2:$B$501=$C462))&lt;&gt;1)),"No stock line","OK"))))</f>
        <v/>
      </c>
    </row>
    <row r="463" spans="1:8" x14ac:dyDescent="0.25">
      <c r="A463" s="20"/>
      <c r="B463" s="12"/>
      <c r="C463" s="12"/>
      <c r="D463" s="19"/>
      <c r="E463" s="12"/>
      <c r="F463" s="12"/>
      <c r="G463" s="12"/>
      <c r="H463" s="16" t="str">
        <f>IF(COUNTA($A463:$G463)=0,"",IF(OR($C463="",SUMPRODUCT(--(Parts!$A$2:$A$201=$C463))=0,AND($E463&lt;&gt;"",SUMPRODUCT(--(Vans!$A$2:$A$51=$E463))=0),AND($F463&lt;&gt;"",SUMPRODUCT(--(Vans!$A$2:$A$51=$F463))=0)),"Check ID",IF(OR(NOT(AND(ISNUMBER(A463),N(A463)&gt;=18264,N(A463)&lt;=73050)),AND($B463&lt;&gt;"Used",$B463&lt;&gt;"Restock",$B463&lt;&gt;"Transfer"),NOT(AND(ISNUMBER(D463),N(D463)&gt;=1,N(D463)&lt;=10000,INT(N(D463))=N(D463))),AND($B463="Used",OR($E463="",$F463&lt;&gt;"")),AND($B463="Restock",OR($F463="",$E463&lt;&gt;"")),AND($B463="Transfer",OR($E463="",$F463="",$E463=$F463))),"Check inputs",IF(OR(AND($E463&lt;&gt;"",SUMPRODUCT(('Van Stock'!$A$2:$A$501=$E463)*('Van Stock'!$B$2:$B$501=$C463))&lt;&gt;1),AND($F463&lt;&gt;"",SUMPRODUCT(('Van Stock'!$A$2:$A$501=$F463)*('Van Stock'!$B$2:$B$501=$C463))&lt;&gt;1)),"No stock line","OK"))))</f>
        <v/>
      </c>
    </row>
    <row r="464" spans="1:8" x14ac:dyDescent="0.25">
      <c r="A464" s="20"/>
      <c r="B464" s="12"/>
      <c r="C464" s="12"/>
      <c r="D464" s="19"/>
      <c r="E464" s="12"/>
      <c r="F464" s="12"/>
      <c r="G464" s="12"/>
      <c r="H464" s="16" t="str">
        <f>IF(COUNTA($A464:$G464)=0,"",IF(OR($C464="",SUMPRODUCT(--(Parts!$A$2:$A$201=$C464))=0,AND($E464&lt;&gt;"",SUMPRODUCT(--(Vans!$A$2:$A$51=$E464))=0),AND($F464&lt;&gt;"",SUMPRODUCT(--(Vans!$A$2:$A$51=$F464))=0)),"Check ID",IF(OR(NOT(AND(ISNUMBER(A464),N(A464)&gt;=18264,N(A464)&lt;=73050)),AND($B464&lt;&gt;"Used",$B464&lt;&gt;"Restock",$B464&lt;&gt;"Transfer"),NOT(AND(ISNUMBER(D464),N(D464)&gt;=1,N(D464)&lt;=10000,INT(N(D464))=N(D464))),AND($B464="Used",OR($E464="",$F464&lt;&gt;"")),AND($B464="Restock",OR($F464="",$E464&lt;&gt;"")),AND($B464="Transfer",OR($E464="",$F464="",$E464=$F464))),"Check inputs",IF(OR(AND($E464&lt;&gt;"",SUMPRODUCT(('Van Stock'!$A$2:$A$501=$E464)*('Van Stock'!$B$2:$B$501=$C464))&lt;&gt;1),AND($F464&lt;&gt;"",SUMPRODUCT(('Van Stock'!$A$2:$A$501=$F464)*('Van Stock'!$B$2:$B$501=$C464))&lt;&gt;1)),"No stock line","OK"))))</f>
        <v/>
      </c>
    </row>
    <row r="465" spans="1:8" x14ac:dyDescent="0.25">
      <c r="A465" s="20"/>
      <c r="B465" s="12"/>
      <c r="C465" s="12"/>
      <c r="D465" s="19"/>
      <c r="E465" s="12"/>
      <c r="F465" s="12"/>
      <c r="G465" s="12"/>
      <c r="H465" s="16" t="str">
        <f>IF(COUNTA($A465:$G465)=0,"",IF(OR($C465="",SUMPRODUCT(--(Parts!$A$2:$A$201=$C465))=0,AND($E465&lt;&gt;"",SUMPRODUCT(--(Vans!$A$2:$A$51=$E465))=0),AND($F465&lt;&gt;"",SUMPRODUCT(--(Vans!$A$2:$A$51=$F465))=0)),"Check ID",IF(OR(NOT(AND(ISNUMBER(A465),N(A465)&gt;=18264,N(A465)&lt;=73050)),AND($B465&lt;&gt;"Used",$B465&lt;&gt;"Restock",$B465&lt;&gt;"Transfer"),NOT(AND(ISNUMBER(D465),N(D465)&gt;=1,N(D465)&lt;=10000,INT(N(D465))=N(D465))),AND($B465="Used",OR($E465="",$F465&lt;&gt;"")),AND($B465="Restock",OR($F465="",$E465&lt;&gt;"")),AND($B465="Transfer",OR($E465="",$F465="",$E465=$F465))),"Check inputs",IF(OR(AND($E465&lt;&gt;"",SUMPRODUCT(('Van Stock'!$A$2:$A$501=$E465)*('Van Stock'!$B$2:$B$501=$C465))&lt;&gt;1),AND($F465&lt;&gt;"",SUMPRODUCT(('Van Stock'!$A$2:$A$501=$F465)*('Van Stock'!$B$2:$B$501=$C465))&lt;&gt;1)),"No stock line","OK"))))</f>
        <v/>
      </c>
    </row>
    <row r="466" spans="1:8" x14ac:dyDescent="0.25">
      <c r="A466" s="20"/>
      <c r="B466" s="12"/>
      <c r="C466" s="12"/>
      <c r="D466" s="19"/>
      <c r="E466" s="12"/>
      <c r="F466" s="12"/>
      <c r="G466" s="12"/>
      <c r="H466" s="16" t="str">
        <f>IF(COUNTA($A466:$G466)=0,"",IF(OR($C466="",SUMPRODUCT(--(Parts!$A$2:$A$201=$C466))=0,AND($E466&lt;&gt;"",SUMPRODUCT(--(Vans!$A$2:$A$51=$E466))=0),AND($F466&lt;&gt;"",SUMPRODUCT(--(Vans!$A$2:$A$51=$F466))=0)),"Check ID",IF(OR(NOT(AND(ISNUMBER(A466),N(A466)&gt;=18264,N(A466)&lt;=73050)),AND($B466&lt;&gt;"Used",$B466&lt;&gt;"Restock",$B466&lt;&gt;"Transfer"),NOT(AND(ISNUMBER(D466),N(D466)&gt;=1,N(D466)&lt;=10000,INT(N(D466))=N(D466))),AND($B466="Used",OR($E466="",$F466&lt;&gt;"")),AND($B466="Restock",OR($F466="",$E466&lt;&gt;"")),AND($B466="Transfer",OR($E466="",$F466="",$E466=$F466))),"Check inputs",IF(OR(AND($E466&lt;&gt;"",SUMPRODUCT(('Van Stock'!$A$2:$A$501=$E466)*('Van Stock'!$B$2:$B$501=$C466))&lt;&gt;1),AND($F466&lt;&gt;"",SUMPRODUCT(('Van Stock'!$A$2:$A$501=$F466)*('Van Stock'!$B$2:$B$501=$C466))&lt;&gt;1)),"No stock line","OK"))))</f>
        <v/>
      </c>
    </row>
    <row r="467" spans="1:8" x14ac:dyDescent="0.25">
      <c r="A467" s="20"/>
      <c r="B467" s="12"/>
      <c r="C467" s="12"/>
      <c r="D467" s="19"/>
      <c r="E467" s="12"/>
      <c r="F467" s="12"/>
      <c r="G467" s="12"/>
      <c r="H467" s="16" t="str">
        <f>IF(COUNTA($A467:$G467)=0,"",IF(OR($C467="",SUMPRODUCT(--(Parts!$A$2:$A$201=$C467))=0,AND($E467&lt;&gt;"",SUMPRODUCT(--(Vans!$A$2:$A$51=$E467))=0),AND($F467&lt;&gt;"",SUMPRODUCT(--(Vans!$A$2:$A$51=$F467))=0)),"Check ID",IF(OR(NOT(AND(ISNUMBER(A467),N(A467)&gt;=18264,N(A467)&lt;=73050)),AND($B467&lt;&gt;"Used",$B467&lt;&gt;"Restock",$B467&lt;&gt;"Transfer"),NOT(AND(ISNUMBER(D467),N(D467)&gt;=1,N(D467)&lt;=10000,INT(N(D467))=N(D467))),AND($B467="Used",OR($E467="",$F467&lt;&gt;"")),AND($B467="Restock",OR($F467="",$E467&lt;&gt;"")),AND($B467="Transfer",OR($E467="",$F467="",$E467=$F467))),"Check inputs",IF(OR(AND($E467&lt;&gt;"",SUMPRODUCT(('Van Stock'!$A$2:$A$501=$E467)*('Van Stock'!$B$2:$B$501=$C467))&lt;&gt;1),AND($F467&lt;&gt;"",SUMPRODUCT(('Van Stock'!$A$2:$A$501=$F467)*('Van Stock'!$B$2:$B$501=$C467))&lt;&gt;1)),"No stock line","OK"))))</f>
        <v/>
      </c>
    </row>
    <row r="468" spans="1:8" x14ac:dyDescent="0.25">
      <c r="A468" s="20"/>
      <c r="B468" s="12"/>
      <c r="C468" s="12"/>
      <c r="D468" s="19"/>
      <c r="E468" s="12"/>
      <c r="F468" s="12"/>
      <c r="G468" s="12"/>
      <c r="H468" s="16" t="str">
        <f>IF(COUNTA($A468:$G468)=0,"",IF(OR($C468="",SUMPRODUCT(--(Parts!$A$2:$A$201=$C468))=0,AND($E468&lt;&gt;"",SUMPRODUCT(--(Vans!$A$2:$A$51=$E468))=0),AND($F468&lt;&gt;"",SUMPRODUCT(--(Vans!$A$2:$A$51=$F468))=0)),"Check ID",IF(OR(NOT(AND(ISNUMBER(A468),N(A468)&gt;=18264,N(A468)&lt;=73050)),AND($B468&lt;&gt;"Used",$B468&lt;&gt;"Restock",$B468&lt;&gt;"Transfer"),NOT(AND(ISNUMBER(D468),N(D468)&gt;=1,N(D468)&lt;=10000,INT(N(D468))=N(D468))),AND($B468="Used",OR($E468="",$F468&lt;&gt;"")),AND($B468="Restock",OR($F468="",$E468&lt;&gt;"")),AND($B468="Transfer",OR($E468="",$F468="",$E468=$F468))),"Check inputs",IF(OR(AND($E468&lt;&gt;"",SUMPRODUCT(('Van Stock'!$A$2:$A$501=$E468)*('Van Stock'!$B$2:$B$501=$C468))&lt;&gt;1),AND($F468&lt;&gt;"",SUMPRODUCT(('Van Stock'!$A$2:$A$501=$F468)*('Van Stock'!$B$2:$B$501=$C468))&lt;&gt;1)),"No stock line","OK"))))</f>
        <v/>
      </c>
    </row>
    <row r="469" spans="1:8" x14ac:dyDescent="0.25">
      <c r="A469" s="20"/>
      <c r="B469" s="12"/>
      <c r="C469" s="12"/>
      <c r="D469" s="19"/>
      <c r="E469" s="12"/>
      <c r="F469" s="12"/>
      <c r="G469" s="12"/>
      <c r="H469" s="16" t="str">
        <f>IF(COUNTA($A469:$G469)=0,"",IF(OR($C469="",SUMPRODUCT(--(Parts!$A$2:$A$201=$C469))=0,AND($E469&lt;&gt;"",SUMPRODUCT(--(Vans!$A$2:$A$51=$E469))=0),AND($F469&lt;&gt;"",SUMPRODUCT(--(Vans!$A$2:$A$51=$F469))=0)),"Check ID",IF(OR(NOT(AND(ISNUMBER(A469),N(A469)&gt;=18264,N(A469)&lt;=73050)),AND($B469&lt;&gt;"Used",$B469&lt;&gt;"Restock",$B469&lt;&gt;"Transfer"),NOT(AND(ISNUMBER(D469),N(D469)&gt;=1,N(D469)&lt;=10000,INT(N(D469))=N(D469))),AND($B469="Used",OR($E469="",$F469&lt;&gt;"")),AND($B469="Restock",OR($F469="",$E469&lt;&gt;"")),AND($B469="Transfer",OR($E469="",$F469="",$E469=$F469))),"Check inputs",IF(OR(AND($E469&lt;&gt;"",SUMPRODUCT(('Van Stock'!$A$2:$A$501=$E469)*('Van Stock'!$B$2:$B$501=$C469))&lt;&gt;1),AND($F469&lt;&gt;"",SUMPRODUCT(('Van Stock'!$A$2:$A$501=$F469)*('Van Stock'!$B$2:$B$501=$C469))&lt;&gt;1)),"No stock line","OK"))))</f>
        <v/>
      </c>
    </row>
    <row r="470" spans="1:8" x14ac:dyDescent="0.25">
      <c r="A470" s="20"/>
      <c r="B470" s="12"/>
      <c r="C470" s="12"/>
      <c r="D470" s="19"/>
      <c r="E470" s="12"/>
      <c r="F470" s="12"/>
      <c r="G470" s="12"/>
      <c r="H470" s="16" t="str">
        <f>IF(COUNTA($A470:$G470)=0,"",IF(OR($C470="",SUMPRODUCT(--(Parts!$A$2:$A$201=$C470))=0,AND($E470&lt;&gt;"",SUMPRODUCT(--(Vans!$A$2:$A$51=$E470))=0),AND($F470&lt;&gt;"",SUMPRODUCT(--(Vans!$A$2:$A$51=$F470))=0)),"Check ID",IF(OR(NOT(AND(ISNUMBER(A470),N(A470)&gt;=18264,N(A470)&lt;=73050)),AND($B470&lt;&gt;"Used",$B470&lt;&gt;"Restock",$B470&lt;&gt;"Transfer"),NOT(AND(ISNUMBER(D470),N(D470)&gt;=1,N(D470)&lt;=10000,INT(N(D470))=N(D470))),AND($B470="Used",OR($E470="",$F470&lt;&gt;"")),AND($B470="Restock",OR($F470="",$E470&lt;&gt;"")),AND($B470="Transfer",OR($E470="",$F470="",$E470=$F470))),"Check inputs",IF(OR(AND($E470&lt;&gt;"",SUMPRODUCT(('Van Stock'!$A$2:$A$501=$E470)*('Van Stock'!$B$2:$B$501=$C470))&lt;&gt;1),AND($F470&lt;&gt;"",SUMPRODUCT(('Van Stock'!$A$2:$A$501=$F470)*('Van Stock'!$B$2:$B$501=$C470))&lt;&gt;1)),"No stock line","OK"))))</f>
        <v/>
      </c>
    </row>
    <row r="471" spans="1:8" x14ac:dyDescent="0.25">
      <c r="A471" s="20"/>
      <c r="B471" s="12"/>
      <c r="C471" s="12"/>
      <c r="D471" s="19"/>
      <c r="E471" s="12"/>
      <c r="F471" s="12"/>
      <c r="G471" s="12"/>
      <c r="H471" s="16" t="str">
        <f>IF(COUNTA($A471:$G471)=0,"",IF(OR($C471="",SUMPRODUCT(--(Parts!$A$2:$A$201=$C471))=0,AND($E471&lt;&gt;"",SUMPRODUCT(--(Vans!$A$2:$A$51=$E471))=0),AND($F471&lt;&gt;"",SUMPRODUCT(--(Vans!$A$2:$A$51=$F471))=0)),"Check ID",IF(OR(NOT(AND(ISNUMBER(A471),N(A471)&gt;=18264,N(A471)&lt;=73050)),AND($B471&lt;&gt;"Used",$B471&lt;&gt;"Restock",$B471&lt;&gt;"Transfer"),NOT(AND(ISNUMBER(D471),N(D471)&gt;=1,N(D471)&lt;=10000,INT(N(D471))=N(D471))),AND($B471="Used",OR($E471="",$F471&lt;&gt;"")),AND($B471="Restock",OR($F471="",$E471&lt;&gt;"")),AND($B471="Transfer",OR($E471="",$F471="",$E471=$F471))),"Check inputs",IF(OR(AND($E471&lt;&gt;"",SUMPRODUCT(('Van Stock'!$A$2:$A$501=$E471)*('Van Stock'!$B$2:$B$501=$C471))&lt;&gt;1),AND($F471&lt;&gt;"",SUMPRODUCT(('Van Stock'!$A$2:$A$501=$F471)*('Van Stock'!$B$2:$B$501=$C471))&lt;&gt;1)),"No stock line","OK"))))</f>
        <v/>
      </c>
    </row>
    <row r="472" spans="1:8" x14ac:dyDescent="0.25">
      <c r="A472" s="20"/>
      <c r="B472" s="12"/>
      <c r="C472" s="12"/>
      <c r="D472" s="19"/>
      <c r="E472" s="12"/>
      <c r="F472" s="12"/>
      <c r="G472" s="12"/>
      <c r="H472" s="16" t="str">
        <f>IF(COUNTA($A472:$G472)=0,"",IF(OR($C472="",SUMPRODUCT(--(Parts!$A$2:$A$201=$C472))=0,AND($E472&lt;&gt;"",SUMPRODUCT(--(Vans!$A$2:$A$51=$E472))=0),AND($F472&lt;&gt;"",SUMPRODUCT(--(Vans!$A$2:$A$51=$F472))=0)),"Check ID",IF(OR(NOT(AND(ISNUMBER(A472),N(A472)&gt;=18264,N(A472)&lt;=73050)),AND($B472&lt;&gt;"Used",$B472&lt;&gt;"Restock",$B472&lt;&gt;"Transfer"),NOT(AND(ISNUMBER(D472),N(D472)&gt;=1,N(D472)&lt;=10000,INT(N(D472))=N(D472))),AND($B472="Used",OR($E472="",$F472&lt;&gt;"")),AND($B472="Restock",OR($F472="",$E472&lt;&gt;"")),AND($B472="Transfer",OR($E472="",$F472="",$E472=$F472))),"Check inputs",IF(OR(AND($E472&lt;&gt;"",SUMPRODUCT(('Van Stock'!$A$2:$A$501=$E472)*('Van Stock'!$B$2:$B$501=$C472))&lt;&gt;1),AND($F472&lt;&gt;"",SUMPRODUCT(('Van Stock'!$A$2:$A$501=$F472)*('Van Stock'!$B$2:$B$501=$C472))&lt;&gt;1)),"No stock line","OK"))))</f>
        <v/>
      </c>
    </row>
    <row r="473" spans="1:8" x14ac:dyDescent="0.25">
      <c r="A473" s="20"/>
      <c r="B473" s="12"/>
      <c r="C473" s="12"/>
      <c r="D473" s="19"/>
      <c r="E473" s="12"/>
      <c r="F473" s="12"/>
      <c r="G473" s="12"/>
      <c r="H473" s="16" t="str">
        <f>IF(COUNTA($A473:$G473)=0,"",IF(OR($C473="",SUMPRODUCT(--(Parts!$A$2:$A$201=$C473))=0,AND($E473&lt;&gt;"",SUMPRODUCT(--(Vans!$A$2:$A$51=$E473))=0),AND($F473&lt;&gt;"",SUMPRODUCT(--(Vans!$A$2:$A$51=$F473))=0)),"Check ID",IF(OR(NOT(AND(ISNUMBER(A473),N(A473)&gt;=18264,N(A473)&lt;=73050)),AND($B473&lt;&gt;"Used",$B473&lt;&gt;"Restock",$B473&lt;&gt;"Transfer"),NOT(AND(ISNUMBER(D473),N(D473)&gt;=1,N(D473)&lt;=10000,INT(N(D473))=N(D473))),AND($B473="Used",OR($E473="",$F473&lt;&gt;"")),AND($B473="Restock",OR($F473="",$E473&lt;&gt;"")),AND($B473="Transfer",OR($E473="",$F473="",$E473=$F473))),"Check inputs",IF(OR(AND($E473&lt;&gt;"",SUMPRODUCT(('Van Stock'!$A$2:$A$501=$E473)*('Van Stock'!$B$2:$B$501=$C473))&lt;&gt;1),AND($F473&lt;&gt;"",SUMPRODUCT(('Van Stock'!$A$2:$A$501=$F473)*('Van Stock'!$B$2:$B$501=$C473))&lt;&gt;1)),"No stock line","OK"))))</f>
        <v/>
      </c>
    </row>
    <row r="474" spans="1:8" x14ac:dyDescent="0.25">
      <c r="A474" s="20"/>
      <c r="B474" s="12"/>
      <c r="C474" s="12"/>
      <c r="D474" s="19"/>
      <c r="E474" s="12"/>
      <c r="F474" s="12"/>
      <c r="G474" s="12"/>
      <c r="H474" s="16" t="str">
        <f>IF(COUNTA($A474:$G474)=0,"",IF(OR($C474="",SUMPRODUCT(--(Parts!$A$2:$A$201=$C474))=0,AND($E474&lt;&gt;"",SUMPRODUCT(--(Vans!$A$2:$A$51=$E474))=0),AND($F474&lt;&gt;"",SUMPRODUCT(--(Vans!$A$2:$A$51=$F474))=0)),"Check ID",IF(OR(NOT(AND(ISNUMBER(A474),N(A474)&gt;=18264,N(A474)&lt;=73050)),AND($B474&lt;&gt;"Used",$B474&lt;&gt;"Restock",$B474&lt;&gt;"Transfer"),NOT(AND(ISNUMBER(D474),N(D474)&gt;=1,N(D474)&lt;=10000,INT(N(D474))=N(D474))),AND($B474="Used",OR($E474="",$F474&lt;&gt;"")),AND($B474="Restock",OR($F474="",$E474&lt;&gt;"")),AND($B474="Transfer",OR($E474="",$F474="",$E474=$F474))),"Check inputs",IF(OR(AND($E474&lt;&gt;"",SUMPRODUCT(('Van Stock'!$A$2:$A$501=$E474)*('Van Stock'!$B$2:$B$501=$C474))&lt;&gt;1),AND($F474&lt;&gt;"",SUMPRODUCT(('Van Stock'!$A$2:$A$501=$F474)*('Van Stock'!$B$2:$B$501=$C474))&lt;&gt;1)),"No stock line","OK"))))</f>
        <v/>
      </c>
    </row>
    <row r="475" spans="1:8" x14ac:dyDescent="0.25">
      <c r="A475" s="20"/>
      <c r="B475" s="12"/>
      <c r="C475" s="12"/>
      <c r="D475" s="19"/>
      <c r="E475" s="12"/>
      <c r="F475" s="12"/>
      <c r="G475" s="12"/>
      <c r="H475" s="16" t="str">
        <f>IF(COUNTA($A475:$G475)=0,"",IF(OR($C475="",SUMPRODUCT(--(Parts!$A$2:$A$201=$C475))=0,AND($E475&lt;&gt;"",SUMPRODUCT(--(Vans!$A$2:$A$51=$E475))=0),AND($F475&lt;&gt;"",SUMPRODUCT(--(Vans!$A$2:$A$51=$F475))=0)),"Check ID",IF(OR(NOT(AND(ISNUMBER(A475),N(A475)&gt;=18264,N(A475)&lt;=73050)),AND($B475&lt;&gt;"Used",$B475&lt;&gt;"Restock",$B475&lt;&gt;"Transfer"),NOT(AND(ISNUMBER(D475),N(D475)&gt;=1,N(D475)&lt;=10000,INT(N(D475))=N(D475))),AND($B475="Used",OR($E475="",$F475&lt;&gt;"")),AND($B475="Restock",OR($F475="",$E475&lt;&gt;"")),AND($B475="Transfer",OR($E475="",$F475="",$E475=$F475))),"Check inputs",IF(OR(AND($E475&lt;&gt;"",SUMPRODUCT(('Van Stock'!$A$2:$A$501=$E475)*('Van Stock'!$B$2:$B$501=$C475))&lt;&gt;1),AND($F475&lt;&gt;"",SUMPRODUCT(('Van Stock'!$A$2:$A$501=$F475)*('Van Stock'!$B$2:$B$501=$C475))&lt;&gt;1)),"No stock line","OK"))))</f>
        <v/>
      </c>
    </row>
    <row r="476" spans="1:8" x14ac:dyDescent="0.25">
      <c r="A476" s="20"/>
      <c r="B476" s="12"/>
      <c r="C476" s="12"/>
      <c r="D476" s="19"/>
      <c r="E476" s="12"/>
      <c r="F476" s="12"/>
      <c r="G476" s="12"/>
      <c r="H476" s="16" t="str">
        <f>IF(COUNTA($A476:$G476)=0,"",IF(OR($C476="",SUMPRODUCT(--(Parts!$A$2:$A$201=$C476))=0,AND($E476&lt;&gt;"",SUMPRODUCT(--(Vans!$A$2:$A$51=$E476))=0),AND($F476&lt;&gt;"",SUMPRODUCT(--(Vans!$A$2:$A$51=$F476))=0)),"Check ID",IF(OR(NOT(AND(ISNUMBER(A476),N(A476)&gt;=18264,N(A476)&lt;=73050)),AND($B476&lt;&gt;"Used",$B476&lt;&gt;"Restock",$B476&lt;&gt;"Transfer"),NOT(AND(ISNUMBER(D476),N(D476)&gt;=1,N(D476)&lt;=10000,INT(N(D476))=N(D476))),AND($B476="Used",OR($E476="",$F476&lt;&gt;"")),AND($B476="Restock",OR($F476="",$E476&lt;&gt;"")),AND($B476="Transfer",OR($E476="",$F476="",$E476=$F476))),"Check inputs",IF(OR(AND($E476&lt;&gt;"",SUMPRODUCT(('Van Stock'!$A$2:$A$501=$E476)*('Van Stock'!$B$2:$B$501=$C476))&lt;&gt;1),AND($F476&lt;&gt;"",SUMPRODUCT(('Van Stock'!$A$2:$A$501=$F476)*('Van Stock'!$B$2:$B$501=$C476))&lt;&gt;1)),"No stock line","OK"))))</f>
        <v/>
      </c>
    </row>
    <row r="477" spans="1:8" x14ac:dyDescent="0.25">
      <c r="A477" s="20"/>
      <c r="B477" s="12"/>
      <c r="C477" s="12"/>
      <c r="D477" s="19"/>
      <c r="E477" s="12"/>
      <c r="F477" s="12"/>
      <c r="G477" s="12"/>
      <c r="H477" s="16" t="str">
        <f>IF(COUNTA($A477:$G477)=0,"",IF(OR($C477="",SUMPRODUCT(--(Parts!$A$2:$A$201=$C477))=0,AND($E477&lt;&gt;"",SUMPRODUCT(--(Vans!$A$2:$A$51=$E477))=0),AND($F477&lt;&gt;"",SUMPRODUCT(--(Vans!$A$2:$A$51=$F477))=0)),"Check ID",IF(OR(NOT(AND(ISNUMBER(A477),N(A477)&gt;=18264,N(A477)&lt;=73050)),AND($B477&lt;&gt;"Used",$B477&lt;&gt;"Restock",$B477&lt;&gt;"Transfer"),NOT(AND(ISNUMBER(D477),N(D477)&gt;=1,N(D477)&lt;=10000,INT(N(D477))=N(D477))),AND($B477="Used",OR($E477="",$F477&lt;&gt;"")),AND($B477="Restock",OR($F477="",$E477&lt;&gt;"")),AND($B477="Transfer",OR($E477="",$F477="",$E477=$F477))),"Check inputs",IF(OR(AND($E477&lt;&gt;"",SUMPRODUCT(('Van Stock'!$A$2:$A$501=$E477)*('Van Stock'!$B$2:$B$501=$C477))&lt;&gt;1),AND($F477&lt;&gt;"",SUMPRODUCT(('Van Stock'!$A$2:$A$501=$F477)*('Van Stock'!$B$2:$B$501=$C477))&lt;&gt;1)),"No stock line","OK"))))</f>
        <v/>
      </c>
    </row>
    <row r="478" spans="1:8" x14ac:dyDescent="0.25">
      <c r="A478" s="20"/>
      <c r="B478" s="12"/>
      <c r="C478" s="12"/>
      <c r="D478" s="19"/>
      <c r="E478" s="12"/>
      <c r="F478" s="12"/>
      <c r="G478" s="12"/>
      <c r="H478" s="16" t="str">
        <f>IF(COUNTA($A478:$G478)=0,"",IF(OR($C478="",SUMPRODUCT(--(Parts!$A$2:$A$201=$C478))=0,AND($E478&lt;&gt;"",SUMPRODUCT(--(Vans!$A$2:$A$51=$E478))=0),AND($F478&lt;&gt;"",SUMPRODUCT(--(Vans!$A$2:$A$51=$F478))=0)),"Check ID",IF(OR(NOT(AND(ISNUMBER(A478),N(A478)&gt;=18264,N(A478)&lt;=73050)),AND($B478&lt;&gt;"Used",$B478&lt;&gt;"Restock",$B478&lt;&gt;"Transfer"),NOT(AND(ISNUMBER(D478),N(D478)&gt;=1,N(D478)&lt;=10000,INT(N(D478))=N(D478))),AND($B478="Used",OR($E478="",$F478&lt;&gt;"")),AND($B478="Restock",OR($F478="",$E478&lt;&gt;"")),AND($B478="Transfer",OR($E478="",$F478="",$E478=$F478))),"Check inputs",IF(OR(AND($E478&lt;&gt;"",SUMPRODUCT(('Van Stock'!$A$2:$A$501=$E478)*('Van Stock'!$B$2:$B$501=$C478))&lt;&gt;1),AND($F478&lt;&gt;"",SUMPRODUCT(('Van Stock'!$A$2:$A$501=$F478)*('Van Stock'!$B$2:$B$501=$C478))&lt;&gt;1)),"No stock line","OK"))))</f>
        <v/>
      </c>
    </row>
    <row r="479" spans="1:8" x14ac:dyDescent="0.25">
      <c r="A479" s="20"/>
      <c r="B479" s="12"/>
      <c r="C479" s="12"/>
      <c r="D479" s="19"/>
      <c r="E479" s="12"/>
      <c r="F479" s="12"/>
      <c r="G479" s="12"/>
      <c r="H479" s="16" t="str">
        <f>IF(COUNTA($A479:$G479)=0,"",IF(OR($C479="",SUMPRODUCT(--(Parts!$A$2:$A$201=$C479))=0,AND($E479&lt;&gt;"",SUMPRODUCT(--(Vans!$A$2:$A$51=$E479))=0),AND($F479&lt;&gt;"",SUMPRODUCT(--(Vans!$A$2:$A$51=$F479))=0)),"Check ID",IF(OR(NOT(AND(ISNUMBER(A479),N(A479)&gt;=18264,N(A479)&lt;=73050)),AND($B479&lt;&gt;"Used",$B479&lt;&gt;"Restock",$B479&lt;&gt;"Transfer"),NOT(AND(ISNUMBER(D479),N(D479)&gt;=1,N(D479)&lt;=10000,INT(N(D479))=N(D479))),AND($B479="Used",OR($E479="",$F479&lt;&gt;"")),AND($B479="Restock",OR($F479="",$E479&lt;&gt;"")),AND($B479="Transfer",OR($E479="",$F479="",$E479=$F479))),"Check inputs",IF(OR(AND($E479&lt;&gt;"",SUMPRODUCT(('Van Stock'!$A$2:$A$501=$E479)*('Van Stock'!$B$2:$B$501=$C479))&lt;&gt;1),AND($F479&lt;&gt;"",SUMPRODUCT(('Van Stock'!$A$2:$A$501=$F479)*('Van Stock'!$B$2:$B$501=$C479))&lt;&gt;1)),"No stock line","OK"))))</f>
        <v/>
      </c>
    </row>
    <row r="480" spans="1:8" x14ac:dyDescent="0.25">
      <c r="A480" s="20"/>
      <c r="B480" s="12"/>
      <c r="C480" s="12"/>
      <c r="D480" s="19"/>
      <c r="E480" s="12"/>
      <c r="F480" s="12"/>
      <c r="G480" s="12"/>
      <c r="H480" s="16" t="str">
        <f>IF(COUNTA($A480:$G480)=0,"",IF(OR($C480="",SUMPRODUCT(--(Parts!$A$2:$A$201=$C480))=0,AND($E480&lt;&gt;"",SUMPRODUCT(--(Vans!$A$2:$A$51=$E480))=0),AND($F480&lt;&gt;"",SUMPRODUCT(--(Vans!$A$2:$A$51=$F480))=0)),"Check ID",IF(OR(NOT(AND(ISNUMBER(A480),N(A480)&gt;=18264,N(A480)&lt;=73050)),AND($B480&lt;&gt;"Used",$B480&lt;&gt;"Restock",$B480&lt;&gt;"Transfer"),NOT(AND(ISNUMBER(D480),N(D480)&gt;=1,N(D480)&lt;=10000,INT(N(D480))=N(D480))),AND($B480="Used",OR($E480="",$F480&lt;&gt;"")),AND($B480="Restock",OR($F480="",$E480&lt;&gt;"")),AND($B480="Transfer",OR($E480="",$F480="",$E480=$F480))),"Check inputs",IF(OR(AND($E480&lt;&gt;"",SUMPRODUCT(('Van Stock'!$A$2:$A$501=$E480)*('Van Stock'!$B$2:$B$501=$C480))&lt;&gt;1),AND($F480&lt;&gt;"",SUMPRODUCT(('Van Stock'!$A$2:$A$501=$F480)*('Van Stock'!$B$2:$B$501=$C480))&lt;&gt;1)),"No stock line","OK"))))</f>
        <v/>
      </c>
    </row>
    <row r="481" spans="1:8" x14ac:dyDescent="0.25">
      <c r="A481" s="20"/>
      <c r="B481" s="12"/>
      <c r="C481" s="12"/>
      <c r="D481" s="19"/>
      <c r="E481" s="12"/>
      <c r="F481" s="12"/>
      <c r="G481" s="12"/>
      <c r="H481" s="16" t="str">
        <f>IF(COUNTA($A481:$G481)=0,"",IF(OR($C481="",SUMPRODUCT(--(Parts!$A$2:$A$201=$C481))=0,AND($E481&lt;&gt;"",SUMPRODUCT(--(Vans!$A$2:$A$51=$E481))=0),AND($F481&lt;&gt;"",SUMPRODUCT(--(Vans!$A$2:$A$51=$F481))=0)),"Check ID",IF(OR(NOT(AND(ISNUMBER(A481),N(A481)&gt;=18264,N(A481)&lt;=73050)),AND($B481&lt;&gt;"Used",$B481&lt;&gt;"Restock",$B481&lt;&gt;"Transfer"),NOT(AND(ISNUMBER(D481),N(D481)&gt;=1,N(D481)&lt;=10000,INT(N(D481))=N(D481))),AND($B481="Used",OR($E481="",$F481&lt;&gt;"")),AND($B481="Restock",OR($F481="",$E481&lt;&gt;"")),AND($B481="Transfer",OR($E481="",$F481="",$E481=$F481))),"Check inputs",IF(OR(AND($E481&lt;&gt;"",SUMPRODUCT(('Van Stock'!$A$2:$A$501=$E481)*('Van Stock'!$B$2:$B$501=$C481))&lt;&gt;1),AND($F481&lt;&gt;"",SUMPRODUCT(('Van Stock'!$A$2:$A$501=$F481)*('Van Stock'!$B$2:$B$501=$C481))&lt;&gt;1)),"No stock line","OK"))))</f>
        <v/>
      </c>
    </row>
    <row r="482" spans="1:8" x14ac:dyDescent="0.25">
      <c r="A482" s="20"/>
      <c r="B482" s="12"/>
      <c r="C482" s="12"/>
      <c r="D482" s="19"/>
      <c r="E482" s="12"/>
      <c r="F482" s="12"/>
      <c r="G482" s="12"/>
      <c r="H482" s="16" t="str">
        <f>IF(COUNTA($A482:$G482)=0,"",IF(OR($C482="",SUMPRODUCT(--(Parts!$A$2:$A$201=$C482))=0,AND($E482&lt;&gt;"",SUMPRODUCT(--(Vans!$A$2:$A$51=$E482))=0),AND($F482&lt;&gt;"",SUMPRODUCT(--(Vans!$A$2:$A$51=$F482))=0)),"Check ID",IF(OR(NOT(AND(ISNUMBER(A482),N(A482)&gt;=18264,N(A482)&lt;=73050)),AND($B482&lt;&gt;"Used",$B482&lt;&gt;"Restock",$B482&lt;&gt;"Transfer"),NOT(AND(ISNUMBER(D482),N(D482)&gt;=1,N(D482)&lt;=10000,INT(N(D482))=N(D482))),AND($B482="Used",OR($E482="",$F482&lt;&gt;"")),AND($B482="Restock",OR($F482="",$E482&lt;&gt;"")),AND($B482="Transfer",OR($E482="",$F482="",$E482=$F482))),"Check inputs",IF(OR(AND($E482&lt;&gt;"",SUMPRODUCT(('Van Stock'!$A$2:$A$501=$E482)*('Van Stock'!$B$2:$B$501=$C482))&lt;&gt;1),AND($F482&lt;&gt;"",SUMPRODUCT(('Van Stock'!$A$2:$A$501=$F482)*('Van Stock'!$B$2:$B$501=$C482))&lt;&gt;1)),"No stock line","OK"))))</f>
        <v/>
      </c>
    </row>
    <row r="483" spans="1:8" x14ac:dyDescent="0.25">
      <c r="A483" s="20"/>
      <c r="B483" s="12"/>
      <c r="C483" s="12"/>
      <c r="D483" s="19"/>
      <c r="E483" s="12"/>
      <c r="F483" s="12"/>
      <c r="G483" s="12"/>
      <c r="H483" s="16" t="str">
        <f>IF(COUNTA($A483:$G483)=0,"",IF(OR($C483="",SUMPRODUCT(--(Parts!$A$2:$A$201=$C483))=0,AND($E483&lt;&gt;"",SUMPRODUCT(--(Vans!$A$2:$A$51=$E483))=0),AND($F483&lt;&gt;"",SUMPRODUCT(--(Vans!$A$2:$A$51=$F483))=0)),"Check ID",IF(OR(NOT(AND(ISNUMBER(A483),N(A483)&gt;=18264,N(A483)&lt;=73050)),AND($B483&lt;&gt;"Used",$B483&lt;&gt;"Restock",$B483&lt;&gt;"Transfer"),NOT(AND(ISNUMBER(D483),N(D483)&gt;=1,N(D483)&lt;=10000,INT(N(D483))=N(D483))),AND($B483="Used",OR($E483="",$F483&lt;&gt;"")),AND($B483="Restock",OR($F483="",$E483&lt;&gt;"")),AND($B483="Transfer",OR($E483="",$F483="",$E483=$F483))),"Check inputs",IF(OR(AND($E483&lt;&gt;"",SUMPRODUCT(('Van Stock'!$A$2:$A$501=$E483)*('Van Stock'!$B$2:$B$501=$C483))&lt;&gt;1),AND($F483&lt;&gt;"",SUMPRODUCT(('Van Stock'!$A$2:$A$501=$F483)*('Van Stock'!$B$2:$B$501=$C483))&lt;&gt;1)),"No stock line","OK"))))</f>
        <v/>
      </c>
    </row>
    <row r="484" spans="1:8" x14ac:dyDescent="0.25">
      <c r="A484" s="20"/>
      <c r="B484" s="12"/>
      <c r="C484" s="12"/>
      <c r="D484" s="19"/>
      <c r="E484" s="12"/>
      <c r="F484" s="12"/>
      <c r="G484" s="12"/>
      <c r="H484" s="16" t="str">
        <f>IF(COUNTA($A484:$G484)=0,"",IF(OR($C484="",SUMPRODUCT(--(Parts!$A$2:$A$201=$C484))=0,AND($E484&lt;&gt;"",SUMPRODUCT(--(Vans!$A$2:$A$51=$E484))=0),AND($F484&lt;&gt;"",SUMPRODUCT(--(Vans!$A$2:$A$51=$F484))=0)),"Check ID",IF(OR(NOT(AND(ISNUMBER(A484),N(A484)&gt;=18264,N(A484)&lt;=73050)),AND($B484&lt;&gt;"Used",$B484&lt;&gt;"Restock",$B484&lt;&gt;"Transfer"),NOT(AND(ISNUMBER(D484),N(D484)&gt;=1,N(D484)&lt;=10000,INT(N(D484))=N(D484))),AND($B484="Used",OR($E484="",$F484&lt;&gt;"")),AND($B484="Restock",OR($F484="",$E484&lt;&gt;"")),AND($B484="Transfer",OR($E484="",$F484="",$E484=$F484))),"Check inputs",IF(OR(AND($E484&lt;&gt;"",SUMPRODUCT(('Van Stock'!$A$2:$A$501=$E484)*('Van Stock'!$B$2:$B$501=$C484))&lt;&gt;1),AND($F484&lt;&gt;"",SUMPRODUCT(('Van Stock'!$A$2:$A$501=$F484)*('Van Stock'!$B$2:$B$501=$C484))&lt;&gt;1)),"No stock line","OK"))))</f>
        <v/>
      </c>
    </row>
    <row r="485" spans="1:8" x14ac:dyDescent="0.25">
      <c r="A485" s="20"/>
      <c r="B485" s="12"/>
      <c r="C485" s="12"/>
      <c r="D485" s="19"/>
      <c r="E485" s="12"/>
      <c r="F485" s="12"/>
      <c r="G485" s="12"/>
      <c r="H485" s="16" t="str">
        <f>IF(COUNTA($A485:$G485)=0,"",IF(OR($C485="",SUMPRODUCT(--(Parts!$A$2:$A$201=$C485))=0,AND($E485&lt;&gt;"",SUMPRODUCT(--(Vans!$A$2:$A$51=$E485))=0),AND($F485&lt;&gt;"",SUMPRODUCT(--(Vans!$A$2:$A$51=$F485))=0)),"Check ID",IF(OR(NOT(AND(ISNUMBER(A485),N(A485)&gt;=18264,N(A485)&lt;=73050)),AND($B485&lt;&gt;"Used",$B485&lt;&gt;"Restock",$B485&lt;&gt;"Transfer"),NOT(AND(ISNUMBER(D485),N(D485)&gt;=1,N(D485)&lt;=10000,INT(N(D485))=N(D485))),AND($B485="Used",OR($E485="",$F485&lt;&gt;"")),AND($B485="Restock",OR($F485="",$E485&lt;&gt;"")),AND($B485="Transfer",OR($E485="",$F485="",$E485=$F485))),"Check inputs",IF(OR(AND($E485&lt;&gt;"",SUMPRODUCT(('Van Stock'!$A$2:$A$501=$E485)*('Van Stock'!$B$2:$B$501=$C485))&lt;&gt;1),AND($F485&lt;&gt;"",SUMPRODUCT(('Van Stock'!$A$2:$A$501=$F485)*('Van Stock'!$B$2:$B$501=$C485))&lt;&gt;1)),"No stock line","OK"))))</f>
        <v/>
      </c>
    </row>
    <row r="486" spans="1:8" x14ac:dyDescent="0.25">
      <c r="A486" s="20"/>
      <c r="B486" s="12"/>
      <c r="C486" s="12"/>
      <c r="D486" s="19"/>
      <c r="E486" s="12"/>
      <c r="F486" s="12"/>
      <c r="G486" s="12"/>
      <c r="H486" s="16" t="str">
        <f>IF(COUNTA($A486:$G486)=0,"",IF(OR($C486="",SUMPRODUCT(--(Parts!$A$2:$A$201=$C486))=0,AND($E486&lt;&gt;"",SUMPRODUCT(--(Vans!$A$2:$A$51=$E486))=0),AND($F486&lt;&gt;"",SUMPRODUCT(--(Vans!$A$2:$A$51=$F486))=0)),"Check ID",IF(OR(NOT(AND(ISNUMBER(A486),N(A486)&gt;=18264,N(A486)&lt;=73050)),AND($B486&lt;&gt;"Used",$B486&lt;&gt;"Restock",$B486&lt;&gt;"Transfer"),NOT(AND(ISNUMBER(D486),N(D486)&gt;=1,N(D486)&lt;=10000,INT(N(D486))=N(D486))),AND($B486="Used",OR($E486="",$F486&lt;&gt;"")),AND($B486="Restock",OR($F486="",$E486&lt;&gt;"")),AND($B486="Transfer",OR($E486="",$F486="",$E486=$F486))),"Check inputs",IF(OR(AND($E486&lt;&gt;"",SUMPRODUCT(('Van Stock'!$A$2:$A$501=$E486)*('Van Stock'!$B$2:$B$501=$C486))&lt;&gt;1),AND($F486&lt;&gt;"",SUMPRODUCT(('Van Stock'!$A$2:$A$501=$F486)*('Van Stock'!$B$2:$B$501=$C486))&lt;&gt;1)),"No stock line","OK"))))</f>
        <v/>
      </c>
    </row>
    <row r="487" spans="1:8" x14ac:dyDescent="0.25">
      <c r="A487" s="20"/>
      <c r="B487" s="12"/>
      <c r="C487" s="12"/>
      <c r="D487" s="19"/>
      <c r="E487" s="12"/>
      <c r="F487" s="12"/>
      <c r="G487" s="12"/>
      <c r="H487" s="16" t="str">
        <f>IF(COUNTA($A487:$G487)=0,"",IF(OR($C487="",SUMPRODUCT(--(Parts!$A$2:$A$201=$C487))=0,AND($E487&lt;&gt;"",SUMPRODUCT(--(Vans!$A$2:$A$51=$E487))=0),AND($F487&lt;&gt;"",SUMPRODUCT(--(Vans!$A$2:$A$51=$F487))=0)),"Check ID",IF(OR(NOT(AND(ISNUMBER(A487),N(A487)&gt;=18264,N(A487)&lt;=73050)),AND($B487&lt;&gt;"Used",$B487&lt;&gt;"Restock",$B487&lt;&gt;"Transfer"),NOT(AND(ISNUMBER(D487),N(D487)&gt;=1,N(D487)&lt;=10000,INT(N(D487))=N(D487))),AND($B487="Used",OR($E487="",$F487&lt;&gt;"")),AND($B487="Restock",OR($F487="",$E487&lt;&gt;"")),AND($B487="Transfer",OR($E487="",$F487="",$E487=$F487))),"Check inputs",IF(OR(AND($E487&lt;&gt;"",SUMPRODUCT(('Van Stock'!$A$2:$A$501=$E487)*('Van Stock'!$B$2:$B$501=$C487))&lt;&gt;1),AND($F487&lt;&gt;"",SUMPRODUCT(('Van Stock'!$A$2:$A$501=$F487)*('Van Stock'!$B$2:$B$501=$C487))&lt;&gt;1)),"No stock line","OK"))))</f>
        <v/>
      </c>
    </row>
    <row r="488" spans="1:8" x14ac:dyDescent="0.25">
      <c r="A488" s="20"/>
      <c r="B488" s="12"/>
      <c r="C488" s="12"/>
      <c r="D488" s="19"/>
      <c r="E488" s="12"/>
      <c r="F488" s="12"/>
      <c r="G488" s="12"/>
      <c r="H488" s="16" t="str">
        <f>IF(COUNTA($A488:$G488)=0,"",IF(OR($C488="",SUMPRODUCT(--(Parts!$A$2:$A$201=$C488))=0,AND($E488&lt;&gt;"",SUMPRODUCT(--(Vans!$A$2:$A$51=$E488))=0),AND($F488&lt;&gt;"",SUMPRODUCT(--(Vans!$A$2:$A$51=$F488))=0)),"Check ID",IF(OR(NOT(AND(ISNUMBER(A488),N(A488)&gt;=18264,N(A488)&lt;=73050)),AND($B488&lt;&gt;"Used",$B488&lt;&gt;"Restock",$B488&lt;&gt;"Transfer"),NOT(AND(ISNUMBER(D488),N(D488)&gt;=1,N(D488)&lt;=10000,INT(N(D488))=N(D488))),AND($B488="Used",OR($E488="",$F488&lt;&gt;"")),AND($B488="Restock",OR($F488="",$E488&lt;&gt;"")),AND($B488="Transfer",OR($E488="",$F488="",$E488=$F488))),"Check inputs",IF(OR(AND($E488&lt;&gt;"",SUMPRODUCT(('Van Stock'!$A$2:$A$501=$E488)*('Van Stock'!$B$2:$B$501=$C488))&lt;&gt;1),AND($F488&lt;&gt;"",SUMPRODUCT(('Van Stock'!$A$2:$A$501=$F488)*('Van Stock'!$B$2:$B$501=$C488))&lt;&gt;1)),"No stock line","OK"))))</f>
        <v/>
      </c>
    </row>
    <row r="489" spans="1:8" x14ac:dyDescent="0.25">
      <c r="A489" s="20"/>
      <c r="B489" s="12"/>
      <c r="C489" s="12"/>
      <c r="D489" s="19"/>
      <c r="E489" s="12"/>
      <c r="F489" s="12"/>
      <c r="G489" s="12"/>
      <c r="H489" s="16" t="str">
        <f>IF(COUNTA($A489:$G489)=0,"",IF(OR($C489="",SUMPRODUCT(--(Parts!$A$2:$A$201=$C489))=0,AND($E489&lt;&gt;"",SUMPRODUCT(--(Vans!$A$2:$A$51=$E489))=0),AND($F489&lt;&gt;"",SUMPRODUCT(--(Vans!$A$2:$A$51=$F489))=0)),"Check ID",IF(OR(NOT(AND(ISNUMBER(A489),N(A489)&gt;=18264,N(A489)&lt;=73050)),AND($B489&lt;&gt;"Used",$B489&lt;&gt;"Restock",$B489&lt;&gt;"Transfer"),NOT(AND(ISNUMBER(D489),N(D489)&gt;=1,N(D489)&lt;=10000,INT(N(D489))=N(D489))),AND($B489="Used",OR($E489="",$F489&lt;&gt;"")),AND($B489="Restock",OR($F489="",$E489&lt;&gt;"")),AND($B489="Transfer",OR($E489="",$F489="",$E489=$F489))),"Check inputs",IF(OR(AND($E489&lt;&gt;"",SUMPRODUCT(('Van Stock'!$A$2:$A$501=$E489)*('Van Stock'!$B$2:$B$501=$C489))&lt;&gt;1),AND($F489&lt;&gt;"",SUMPRODUCT(('Van Stock'!$A$2:$A$501=$F489)*('Van Stock'!$B$2:$B$501=$C489))&lt;&gt;1)),"No stock line","OK"))))</f>
        <v/>
      </c>
    </row>
    <row r="490" spans="1:8" x14ac:dyDescent="0.25">
      <c r="A490" s="20"/>
      <c r="B490" s="12"/>
      <c r="C490" s="12"/>
      <c r="D490" s="19"/>
      <c r="E490" s="12"/>
      <c r="F490" s="12"/>
      <c r="G490" s="12"/>
      <c r="H490" s="16" t="str">
        <f>IF(COUNTA($A490:$G490)=0,"",IF(OR($C490="",SUMPRODUCT(--(Parts!$A$2:$A$201=$C490))=0,AND($E490&lt;&gt;"",SUMPRODUCT(--(Vans!$A$2:$A$51=$E490))=0),AND($F490&lt;&gt;"",SUMPRODUCT(--(Vans!$A$2:$A$51=$F490))=0)),"Check ID",IF(OR(NOT(AND(ISNUMBER(A490),N(A490)&gt;=18264,N(A490)&lt;=73050)),AND($B490&lt;&gt;"Used",$B490&lt;&gt;"Restock",$B490&lt;&gt;"Transfer"),NOT(AND(ISNUMBER(D490),N(D490)&gt;=1,N(D490)&lt;=10000,INT(N(D490))=N(D490))),AND($B490="Used",OR($E490="",$F490&lt;&gt;"")),AND($B490="Restock",OR($F490="",$E490&lt;&gt;"")),AND($B490="Transfer",OR($E490="",$F490="",$E490=$F490))),"Check inputs",IF(OR(AND($E490&lt;&gt;"",SUMPRODUCT(('Van Stock'!$A$2:$A$501=$E490)*('Van Stock'!$B$2:$B$501=$C490))&lt;&gt;1),AND($F490&lt;&gt;"",SUMPRODUCT(('Van Stock'!$A$2:$A$501=$F490)*('Van Stock'!$B$2:$B$501=$C490))&lt;&gt;1)),"No stock line","OK"))))</f>
        <v/>
      </c>
    </row>
    <row r="491" spans="1:8" x14ac:dyDescent="0.25">
      <c r="A491" s="20"/>
      <c r="B491" s="12"/>
      <c r="C491" s="12"/>
      <c r="D491" s="19"/>
      <c r="E491" s="12"/>
      <c r="F491" s="12"/>
      <c r="G491" s="12"/>
      <c r="H491" s="16" t="str">
        <f>IF(COUNTA($A491:$G491)=0,"",IF(OR($C491="",SUMPRODUCT(--(Parts!$A$2:$A$201=$C491))=0,AND($E491&lt;&gt;"",SUMPRODUCT(--(Vans!$A$2:$A$51=$E491))=0),AND($F491&lt;&gt;"",SUMPRODUCT(--(Vans!$A$2:$A$51=$F491))=0)),"Check ID",IF(OR(NOT(AND(ISNUMBER(A491),N(A491)&gt;=18264,N(A491)&lt;=73050)),AND($B491&lt;&gt;"Used",$B491&lt;&gt;"Restock",$B491&lt;&gt;"Transfer"),NOT(AND(ISNUMBER(D491),N(D491)&gt;=1,N(D491)&lt;=10000,INT(N(D491))=N(D491))),AND($B491="Used",OR($E491="",$F491&lt;&gt;"")),AND($B491="Restock",OR($F491="",$E491&lt;&gt;"")),AND($B491="Transfer",OR($E491="",$F491="",$E491=$F491))),"Check inputs",IF(OR(AND($E491&lt;&gt;"",SUMPRODUCT(('Van Stock'!$A$2:$A$501=$E491)*('Van Stock'!$B$2:$B$501=$C491))&lt;&gt;1),AND($F491&lt;&gt;"",SUMPRODUCT(('Van Stock'!$A$2:$A$501=$F491)*('Van Stock'!$B$2:$B$501=$C491))&lt;&gt;1)),"No stock line","OK"))))</f>
        <v/>
      </c>
    </row>
    <row r="492" spans="1:8" x14ac:dyDescent="0.25">
      <c r="A492" s="20"/>
      <c r="B492" s="12"/>
      <c r="C492" s="12"/>
      <c r="D492" s="19"/>
      <c r="E492" s="12"/>
      <c r="F492" s="12"/>
      <c r="G492" s="12"/>
      <c r="H492" s="16" t="str">
        <f>IF(COUNTA($A492:$G492)=0,"",IF(OR($C492="",SUMPRODUCT(--(Parts!$A$2:$A$201=$C492))=0,AND($E492&lt;&gt;"",SUMPRODUCT(--(Vans!$A$2:$A$51=$E492))=0),AND($F492&lt;&gt;"",SUMPRODUCT(--(Vans!$A$2:$A$51=$F492))=0)),"Check ID",IF(OR(NOT(AND(ISNUMBER(A492),N(A492)&gt;=18264,N(A492)&lt;=73050)),AND($B492&lt;&gt;"Used",$B492&lt;&gt;"Restock",$B492&lt;&gt;"Transfer"),NOT(AND(ISNUMBER(D492),N(D492)&gt;=1,N(D492)&lt;=10000,INT(N(D492))=N(D492))),AND($B492="Used",OR($E492="",$F492&lt;&gt;"")),AND($B492="Restock",OR($F492="",$E492&lt;&gt;"")),AND($B492="Transfer",OR($E492="",$F492="",$E492=$F492))),"Check inputs",IF(OR(AND($E492&lt;&gt;"",SUMPRODUCT(('Van Stock'!$A$2:$A$501=$E492)*('Van Stock'!$B$2:$B$501=$C492))&lt;&gt;1),AND($F492&lt;&gt;"",SUMPRODUCT(('Van Stock'!$A$2:$A$501=$F492)*('Van Stock'!$B$2:$B$501=$C492))&lt;&gt;1)),"No stock line","OK"))))</f>
        <v/>
      </c>
    </row>
    <row r="493" spans="1:8" x14ac:dyDescent="0.25">
      <c r="A493" s="20"/>
      <c r="B493" s="12"/>
      <c r="C493" s="12"/>
      <c r="D493" s="19"/>
      <c r="E493" s="12"/>
      <c r="F493" s="12"/>
      <c r="G493" s="12"/>
      <c r="H493" s="16" t="str">
        <f>IF(COUNTA($A493:$G493)=0,"",IF(OR($C493="",SUMPRODUCT(--(Parts!$A$2:$A$201=$C493))=0,AND($E493&lt;&gt;"",SUMPRODUCT(--(Vans!$A$2:$A$51=$E493))=0),AND($F493&lt;&gt;"",SUMPRODUCT(--(Vans!$A$2:$A$51=$F493))=0)),"Check ID",IF(OR(NOT(AND(ISNUMBER(A493),N(A493)&gt;=18264,N(A493)&lt;=73050)),AND($B493&lt;&gt;"Used",$B493&lt;&gt;"Restock",$B493&lt;&gt;"Transfer"),NOT(AND(ISNUMBER(D493),N(D493)&gt;=1,N(D493)&lt;=10000,INT(N(D493))=N(D493))),AND($B493="Used",OR($E493="",$F493&lt;&gt;"")),AND($B493="Restock",OR($F493="",$E493&lt;&gt;"")),AND($B493="Transfer",OR($E493="",$F493="",$E493=$F493))),"Check inputs",IF(OR(AND($E493&lt;&gt;"",SUMPRODUCT(('Van Stock'!$A$2:$A$501=$E493)*('Van Stock'!$B$2:$B$501=$C493))&lt;&gt;1),AND($F493&lt;&gt;"",SUMPRODUCT(('Van Stock'!$A$2:$A$501=$F493)*('Van Stock'!$B$2:$B$501=$C493))&lt;&gt;1)),"No stock line","OK"))))</f>
        <v/>
      </c>
    </row>
    <row r="494" spans="1:8" x14ac:dyDescent="0.25">
      <c r="A494" s="20"/>
      <c r="B494" s="12"/>
      <c r="C494" s="12"/>
      <c r="D494" s="19"/>
      <c r="E494" s="12"/>
      <c r="F494" s="12"/>
      <c r="G494" s="12"/>
      <c r="H494" s="16" t="str">
        <f>IF(COUNTA($A494:$G494)=0,"",IF(OR($C494="",SUMPRODUCT(--(Parts!$A$2:$A$201=$C494))=0,AND($E494&lt;&gt;"",SUMPRODUCT(--(Vans!$A$2:$A$51=$E494))=0),AND($F494&lt;&gt;"",SUMPRODUCT(--(Vans!$A$2:$A$51=$F494))=0)),"Check ID",IF(OR(NOT(AND(ISNUMBER(A494),N(A494)&gt;=18264,N(A494)&lt;=73050)),AND($B494&lt;&gt;"Used",$B494&lt;&gt;"Restock",$B494&lt;&gt;"Transfer"),NOT(AND(ISNUMBER(D494),N(D494)&gt;=1,N(D494)&lt;=10000,INT(N(D494))=N(D494))),AND($B494="Used",OR($E494="",$F494&lt;&gt;"")),AND($B494="Restock",OR($F494="",$E494&lt;&gt;"")),AND($B494="Transfer",OR($E494="",$F494="",$E494=$F494))),"Check inputs",IF(OR(AND($E494&lt;&gt;"",SUMPRODUCT(('Van Stock'!$A$2:$A$501=$E494)*('Van Stock'!$B$2:$B$501=$C494))&lt;&gt;1),AND($F494&lt;&gt;"",SUMPRODUCT(('Van Stock'!$A$2:$A$501=$F494)*('Van Stock'!$B$2:$B$501=$C494))&lt;&gt;1)),"No stock line","OK"))))</f>
        <v/>
      </c>
    </row>
    <row r="495" spans="1:8" x14ac:dyDescent="0.25">
      <c r="A495" s="20"/>
      <c r="B495" s="12"/>
      <c r="C495" s="12"/>
      <c r="D495" s="19"/>
      <c r="E495" s="12"/>
      <c r="F495" s="12"/>
      <c r="G495" s="12"/>
      <c r="H495" s="16" t="str">
        <f>IF(COUNTA($A495:$G495)=0,"",IF(OR($C495="",SUMPRODUCT(--(Parts!$A$2:$A$201=$C495))=0,AND($E495&lt;&gt;"",SUMPRODUCT(--(Vans!$A$2:$A$51=$E495))=0),AND($F495&lt;&gt;"",SUMPRODUCT(--(Vans!$A$2:$A$51=$F495))=0)),"Check ID",IF(OR(NOT(AND(ISNUMBER(A495),N(A495)&gt;=18264,N(A495)&lt;=73050)),AND($B495&lt;&gt;"Used",$B495&lt;&gt;"Restock",$B495&lt;&gt;"Transfer"),NOT(AND(ISNUMBER(D495),N(D495)&gt;=1,N(D495)&lt;=10000,INT(N(D495))=N(D495))),AND($B495="Used",OR($E495="",$F495&lt;&gt;"")),AND($B495="Restock",OR($F495="",$E495&lt;&gt;"")),AND($B495="Transfer",OR($E495="",$F495="",$E495=$F495))),"Check inputs",IF(OR(AND($E495&lt;&gt;"",SUMPRODUCT(('Van Stock'!$A$2:$A$501=$E495)*('Van Stock'!$B$2:$B$501=$C495))&lt;&gt;1),AND($F495&lt;&gt;"",SUMPRODUCT(('Van Stock'!$A$2:$A$501=$F495)*('Van Stock'!$B$2:$B$501=$C495))&lt;&gt;1)),"No stock line","OK"))))</f>
        <v/>
      </c>
    </row>
    <row r="496" spans="1:8" x14ac:dyDescent="0.25">
      <c r="A496" s="20"/>
      <c r="B496" s="12"/>
      <c r="C496" s="12"/>
      <c r="D496" s="19"/>
      <c r="E496" s="12"/>
      <c r="F496" s="12"/>
      <c r="G496" s="12"/>
      <c r="H496" s="16" t="str">
        <f>IF(COUNTA($A496:$G496)=0,"",IF(OR($C496="",SUMPRODUCT(--(Parts!$A$2:$A$201=$C496))=0,AND($E496&lt;&gt;"",SUMPRODUCT(--(Vans!$A$2:$A$51=$E496))=0),AND($F496&lt;&gt;"",SUMPRODUCT(--(Vans!$A$2:$A$51=$F496))=0)),"Check ID",IF(OR(NOT(AND(ISNUMBER(A496),N(A496)&gt;=18264,N(A496)&lt;=73050)),AND($B496&lt;&gt;"Used",$B496&lt;&gt;"Restock",$B496&lt;&gt;"Transfer"),NOT(AND(ISNUMBER(D496),N(D496)&gt;=1,N(D496)&lt;=10000,INT(N(D496))=N(D496))),AND($B496="Used",OR($E496="",$F496&lt;&gt;"")),AND($B496="Restock",OR($F496="",$E496&lt;&gt;"")),AND($B496="Transfer",OR($E496="",$F496="",$E496=$F496))),"Check inputs",IF(OR(AND($E496&lt;&gt;"",SUMPRODUCT(('Van Stock'!$A$2:$A$501=$E496)*('Van Stock'!$B$2:$B$501=$C496))&lt;&gt;1),AND($F496&lt;&gt;"",SUMPRODUCT(('Van Stock'!$A$2:$A$501=$F496)*('Van Stock'!$B$2:$B$501=$C496))&lt;&gt;1)),"No stock line","OK"))))</f>
        <v/>
      </c>
    </row>
    <row r="497" spans="1:8" x14ac:dyDescent="0.25">
      <c r="A497" s="20"/>
      <c r="B497" s="12"/>
      <c r="C497" s="12"/>
      <c r="D497" s="19"/>
      <c r="E497" s="12"/>
      <c r="F497" s="12"/>
      <c r="G497" s="12"/>
      <c r="H497" s="16" t="str">
        <f>IF(COUNTA($A497:$G497)=0,"",IF(OR($C497="",SUMPRODUCT(--(Parts!$A$2:$A$201=$C497))=0,AND($E497&lt;&gt;"",SUMPRODUCT(--(Vans!$A$2:$A$51=$E497))=0),AND($F497&lt;&gt;"",SUMPRODUCT(--(Vans!$A$2:$A$51=$F497))=0)),"Check ID",IF(OR(NOT(AND(ISNUMBER(A497),N(A497)&gt;=18264,N(A497)&lt;=73050)),AND($B497&lt;&gt;"Used",$B497&lt;&gt;"Restock",$B497&lt;&gt;"Transfer"),NOT(AND(ISNUMBER(D497),N(D497)&gt;=1,N(D497)&lt;=10000,INT(N(D497))=N(D497))),AND($B497="Used",OR($E497="",$F497&lt;&gt;"")),AND($B497="Restock",OR($F497="",$E497&lt;&gt;"")),AND($B497="Transfer",OR($E497="",$F497="",$E497=$F497))),"Check inputs",IF(OR(AND($E497&lt;&gt;"",SUMPRODUCT(('Van Stock'!$A$2:$A$501=$E497)*('Van Stock'!$B$2:$B$501=$C497))&lt;&gt;1),AND($F497&lt;&gt;"",SUMPRODUCT(('Van Stock'!$A$2:$A$501=$F497)*('Van Stock'!$B$2:$B$501=$C497))&lt;&gt;1)),"No stock line","OK"))))</f>
        <v/>
      </c>
    </row>
    <row r="498" spans="1:8" x14ac:dyDescent="0.25">
      <c r="A498" s="20"/>
      <c r="B498" s="12"/>
      <c r="C498" s="12"/>
      <c r="D498" s="19"/>
      <c r="E498" s="12"/>
      <c r="F498" s="12"/>
      <c r="G498" s="12"/>
      <c r="H498" s="16" t="str">
        <f>IF(COUNTA($A498:$G498)=0,"",IF(OR($C498="",SUMPRODUCT(--(Parts!$A$2:$A$201=$C498))=0,AND($E498&lt;&gt;"",SUMPRODUCT(--(Vans!$A$2:$A$51=$E498))=0),AND($F498&lt;&gt;"",SUMPRODUCT(--(Vans!$A$2:$A$51=$F498))=0)),"Check ID",IF(OR(NOT(AND(ISNUMBER(A498),N(A498)&gt;=18264,N(A498)&lt;=73050)),AND($B498&lt;&gt;"Used",$B498&lt;&gt;"Restock",$B498&lt;&gt;"Transfer"),NOT(AND(ISNUMBER(D498),N(D498)&gt;=1,N(D498)&lt;=10000,INT(N(D498))=N(D498))),AND($B498="Used",OR($E498="",$F498&lt;&gt;"")),AND($B498="Restock",OR($F498="",$E498&lt;&gt;"")),AND($B498="Transfer",OR($E498="",$F498="",$E498=$F498))),"Check inputs",IF(OR(AND($E498&lt;&gt;"",SUMPRODUCT(('Van Stock'!$A$2:$A$501=$E498)*('Van Stock'!$B$2:$B$501=$C498))&lt;&gt;1),AND($F498&lt;&gt;"",SUMPRODUCT(('Van Stock'!$A$2:$A$501=$F498)*('Van Stock'!$B$2:$B$501=$C498))&lt;&gt;1)),"No stock line","OK"))))</f>
        <v/>
      </c>
    </row>
    <row r="499" spans="1:8" x14ac:dyDescent="0.25">
      <c r="A499" s="20"/>
      <c r="B499" s="12"/>
      <c r="C499" s="12"/>
      <c r="D499" s="19"/>
      <c r="E499" s="12"/>
      <c r="F499" s="12"/>
      <c r="G499" s="12"/>
      <c r="H499" s="16" t="str">
        <f>IF(COUNTA($A499:$G499)=0,"",IF(OR($C499="",SUMPRODUCT(--(Parts!$A$2:$A$201=$C499))=0,AND($E499&lt;&gt;"",SUMPRODUCT(--(Vans!$A$2:$A$51=$E499))=0),AND($F499&lt;&gt;"",SUMPRODUCT(--(Vans!$A$2:$A$51=$F499))=0)),"Check ID",IF(OR(NOT(AND(ISNUMBER(A499),N(A499)&gt;=18264,N(A499)&lt;=73050)),AND($B499&lt;&gt;"Used",$B499&lt;&gt;"Restock",$B499&lt;&gt;"Transfer"),NOT(AND(ISNUMBER(D499),N(D499)&gt;=1,N(D499)&lt;=10000,INT(N(D499))=N(D499))),AND($B499="Used",OR($E499="",$F499&lt;&gt;"")),AND($B499="Restock",OR($F499="",$E499&lt;&gt;"")),AND($B499="Transfer",OR($E499="",$F499="",$E499=$F499))),"Check inputs",IF(OR(AND($E499&lt;&gt;"",SUMPRODUCT(('Van Stock'!$A$2:$A$501=$E499)*('Van Stock'!$B$2:$B$501=$C499))&lt;&gt;1),AND($F499&lt;&gt;"",SUMPRODUCT(('Van Stock'!$A$2:$A$501=$F499)*('Van Stock'!$B$2:$B$501=$C499))&lt;&gt;1)),"No stock line","OK"))))</f>
        <v/>
      </c>
    </row>
    <row r="500" spans="1:8" x14ac:dyDescent="0.25">
      <c r="A500" s="20"/>
      <c r="B500" s="12"/>
      <c r="C500" s="12"/>
      <c r="D500" s="19"/>
      <c r="E500" s="12"/>
      <c r="F500" s="12"/>
      <c r="G500" s="12"/>
      <c r="H500" s="16" t="str">
        <f>IF(COUNTA($A500:$G500)=0,"",IF(OR($C500="",SUMPRODUCT(--(Parts!$A$2:$A$201=$C500))=0,AND($E500&lt;&gt;"",SUMPRODUCT(--(Vans!$A$2:$A$51=$E500))=0),AND($F500&lt;&gt;"",SUMPRODUCT(--(Vans!$A$2:$A$51=$F500))=0)),"Check ID",IF(OR(NOT(AND(ISNUMBER(A500),N(A500)&gt;=18264,N(A500)&lt;=73050)),AND($B500&lt;&gt;"Used",$B500&lt;&gt;"Restock",$B500&lt;&gt;"Transfer"),NOT(AND(ISNUMBER(D500),N(D500)&gt;=1,N(D500)&lt;=10000,INT(N(D500))=N(D500))),AND($B500="Used",OR($E500="",$F500&lt;&gt;"")),AND($B500="Restock",OR($F500="",$E500&lt;&gt;"")),AND($B500="Transfer",OR($E500="",$F500="",$E500=$F500))),"Check inputs",IF(OR(AND($E500&lt;&gt;"",SUMPRODUCT(('Van Stock'!$A$2:$A$501=$E500)*('Van Stock'!$B$2:$B$501=$C500))&lt;&gt;1),AND($F500&lt;&gt;"",SUMPRODUCT(('Van Stock'!$A$2:$A$501=$F500)*('Van Stock'!$B$2:$B$501=$C500))&lt;&gt;1)),"No stock line","OK"))))</f>
        <v/>
      </c>
    </row>
    <row r="501" spans="1:8" x14ac:dyDescent="0.25">
      <c r="A501" s="20"/>
      <c r="B501" s="12"/>
      <c r="C501" s="12"/>
      <c r="D501" s="19"/>
      <c r="E501" s="12"/>
      <c r="F501" s="12"/>
      <c r="G501" s="12"/>
      <c r="H501" s="16" t="str">
        <f>IF(COUNTA($A501:$G501)=0,"",IF(OR($C501="",SUMPRODUCT(--(Parts!$A$2:$A$201=$C501))=0,AND($E501&lt;&gt;"",SUMPRODUCT(--(Vans!$A$2:$A$51=$E501))=0),AND($F501&lt;&gt;"",SUMPRODUCT(--(Vans!$A$2:$A$51=$F501))=0)),"Check ID",IF(OR(NOT(AND(ISNUMBER(A501),N(A501)&gt;=18264,N(A501)&lt;=73050)),AND($B501&lt;&gt;"Used",$B501&lt;&gt;"Restock",$B501&lt;&gt;"Transfer"),NOT(AND(ISNUMBER(D501),N(D501)&gt;=1,N(D501)&lt;=10000,INT(N(D501))=N(D501))),AND($B501="Used",OR($E501="",$F501&lt;&gt;"")),AND($B501="Restock",OR($F501="",$E501&lt;&gt;"")),AND($B501="Transfer",OR($E501="",$F501="",$E501=$F501))),"Check inputs",IF(OR(AND($E501&lt;&gt;"",SUMPRODUCT(('Van Stock'!$A$2:$A$501=$E501)*('Van Stock'!$B$2:$B$501=$C501))&lt;&gt;1),AND($F501&lt;&gt;"",SUMPRODUCT(('Van Stock'!$A$2:$A$501=$F501)*('Van Stock'!$B$2:$B$501=$C501))&lt;&gt;1)),"No stock line","OK"))))</f>
        <v/>
      </c>
    </row>
    <row r="502" spans="1:8" x14ac:dyDescent="0.25">
      <c r="A502" s="20"/>
      <c r="B502" s="12"/>
      <c r="C502" s="12"/>
      <c r="D502" s="19"/>
      <c r="E502" s="12"/>
      <c r="F502" s="12"/>
      <c r="G502" s="12"/>
      <c r="H502" s="16" t="str">
        <f>IF(COUNTA($A502:$G502)=0,"",IF(OR($C502="",SUMPRODUCT(--(Parts!$A$2:$A$201=$C502))=0,AND($E502&lt;&gt;"",SUMPRODUCT(--(Vans!$A$2:$A$51=$E502))=0),AND($F502&lt;&gt;"",SUMPRODUCT(--(Vans!$A$2:$A$51=$F502))=0)),"Check ID",IF(OR(NOT(AND(ISNUMBER(A502),N(A502)&gt;=18264,N(A502)&lt;=73050)),AND($B502&lt;&gt;"Used",$B502&lt;&gt;"Restock",$B502&lt;&gt;"Transfer"),NOT(AND(ISNUMBER(D502),N(D502)&gt;=1,N(D502)&lt;=10000,INT(N(D502))=N(D502))),AND($B502="Used",OR($E502="",$F502&lt;&gt;"")),AND($B502="Restock",OR($F502="",$E502&lt;&gt;"")),AND($B502="Transfer",OR($E502="",$F502="",$E502=$F502))),"Check inputs",IF(OR(AND($E502&lt;&gt;"",SUMPRODUCT(('Van Stock'!$A$2:$A$501=$E502)*('Van Stock'!$B$2:$B$501=$C502))&lt;&gt;1),AND($F502&lt;&gt;"",SUMPRODUCT(('Van Stock'!$A$2:$A$501=$F502)*('Van Stock'!$B$2:$B$501=$C502))&lt;&gt;1)),"No stock line","OK"))))</f>
        <v/>
      </c>
    </row>
    <row r="503" spans="1:8" x14ac:dyDescent="0.25">
      <c r="A503" s="20"/>
      <c r="B503" s="12"/>
      <c r="C503" s="12"/>
      <c r="D503" s="19"/>
      <c r="E503" s="12"/>
      <c r="F503" s="12"/>
      <c r="G503" s="12"/>
      <c r="H503" s="16" t="str">
        <f>IF(COUNTA($A503:$G503)=0,"",IF(OR($C503="",SUMPRODUCT(--(Parts!$A$2:$A$201=$C503))=0,AND($E503&lt;&gt;"",SUMPRODUCT(--(Vans!$A$2:$A$51=$E503))=0),AND($F503&lt;&gt;"",SUMPRODUCT(--(Vans!$A$2:$A$51=$F503))=0)),"Check ID",IF(OR(NOT(AND(ISNUMBER(A503),N(A503)&gt;=18264,N(A503)&lt;=73050)),AND($B503&lt;&gt;"Used",$B503&lt;&gt;"Restock",$B503&lt;&gt;"Transfer"),NOT(AND(ISNUMBER(D503),N(D503)&gt;=1,N(D503)&lt;=10000,INT(N(D503))=N(D503))),AND($B503="Used",OR($E503="",$F503&lt;&gt;"")),AND($B503="Restock",OR($F503="",$E503&lt;&gt;"")),AND($B503="Transfer",OR($E503="",$F503="",$E503=$F503))),"Check inputs",IF(OR(AND($E503&lt;&gt;"",SUMPRODUCT(('Van Stock'!$A$2:$A$501=$E503)*('Van Stock'!$B$2:$B$501=$C503))&lt;&gt;1),AND($F503&lt;&gt;"",SUMPRODUCT(('Van Stock'!$A$2:$A$501=$F503)*('Van Stock'!$B$2:$B$501=$C503))&lt;&gt;1)),"No stock line","OK"))))</f>
        <v/>
      </c>
    </row>
    <row r="504" spans="1:8" x14ac:dyDescent="0.25">
      <c r="A504" s="20"/>
      <c r="B504" s="12"/>
      <c r="C504" s="12"/>
      <c r="D504" s="19"/>
      <c r="E504" s="12"/>
      <c r="F504" s="12"/>
      <c r="G504" s="12"/>
      <c r="H504" s="16" t="str">
        <f>IF(COUNTA($A504:$G504)=0,"",IF(OR($C504="",SUMPRODUCT(--(Parts!$A$2:$A$201=$C504))=0,AND($E504&lt;&gt;"",SUMPRODUCT(--(Vans!$A$2:$A$51=$E504))=0),AND($F504&lt;&gt;"",SUMPRODUCT(--(Vans!$A$2:$A$51=$F504))=0)),"Check ID",IF(OR(NOT(AND(ISNUMBER(A504),N(A504)&gt;=18264,N(A504)&lt;=73050)),AND($B504&lt;&gt;"Used",$B504&lt;&gt;"Restock",$B504&lt;&gt;"Transfer"),NOT(AND(ISNUMBER(D504),N(D504)&gt;=1,N(D504)&lt;=10000,INT(N(D504))=N(D504))),AND($B504="Used",OR($E504="",$F504&lt;&gt;"")),AND($B504="Restock",OR($F504="",$E504&lt;&gt;"")),AND($B504="Transfer",OR($E504="",$F504="",$E504=$F504))),"Check inputs",IF(OR(AND($E504&lt;&gt;"",SUMPRODUCT(('Van Stock'!$A$2:$A$501=$E504)*('Van Stock'!$B$2:$B$501=$C504))&lt;&gt;1),AND($F504&lt;&gt;"",SUMPRODUCT(('Van Stock'!$A$2:$A$501=$F504)*('Van Stock'!$B$2:$B$501=$C504))&lt;&gt;1)),"No stock line","OK"))))</f>
        <v/>
      </c>
    </row>
    <row r="505" spans="1:8" x14ac:dyDescent="0.25">
      <c r="A505" s="20"/>
      <c r="B505" s="12"/>
      <c r="C505" s="12"/>
      <c r="D505" s="19"/>
      <c r="E505" s="12"/>
      <c r="F505" s="12"/>
      <c r="G505" s="12"/>
      <c r="H505" s="16" t="str">
        <f>IF(COUNTA($A505:$G505)=0,"",IF(OR($C505="",SUMPRODUCT(--(Parts!$A$2:$A$201=$C505))=0,AND($E505&lt;&gt;"",SUMPRODUCT(--(Vans!$A$2:$A$51=$E505))=0),AND($F505&lt;&gt;"",SUMPRODUCT(--(Vans!$A$2:$A$51=$F505))=0)),"Check ID",IF(OR(NOT(AND(ISNUMBER(A505),N(A505)&gt;=18264,N(A505)&lt;=73050)),AND($B505&lt;&gt;"Used",$B505&lt;&gt;"Restock",$B505&lt;&gt;"Transfer"),NOT(AND(ISNUMBER(D505),N(D505)&gt;=1,N(D505)&lt;=10000,INT(N(D505))=N(D505))),AND($B505="Used",OR($E505="",$F505&lt;&gt;"")),AND($B505="Restock",OR($F505="",$E505&lt;&gt;"")),AND($B505="Transfer",OR($E505="",$F505="",$E505=$F505))),"Check inputs",IF(OR(AND($E505&lt;&gt;"",SUMPRODUCT(('Van Stock'!$A$2:$A$501=$E505)*('Van Stock'!$B$2:$B$501=$C505))&lt;&gt;1),AND($F505&lt;&gt;"",SUMPRODUCT(('Van Stock'!$A$2:$A$501=$F505)*('Van Stock'!$B$2:$B$501=$C505))&lt;&gt;1)),"No stock line","OK"))))</f>
        <v/>
      </c>
    </row>
    <row r="506" spans="1:8" x14ac:dyDescent="0.25">
      <c r="A506" s="20"/>
      <c r="B506" s="12"/>
      <c r="C506" s="12"/>
      <c r="D506" s="19"/>
      <c r="E506" s="12"/>
      <c r="F506" s="12"/>
      <c r="G506" s="12"/>
      <c r="H506" s="16" t="str">
        <f>IF(COUNTA($A506:$G506)=0,"",IF(OR($C506="",SUMPRODUCT(--(Parts!$A$2:$A$201=$C506))=0,AND($E506&lt;&gt;"",SUMPRODUCT(--(Vans!$A$2:$A$51=$E506))=0),AND($F506&lt;&gt;"",SUMPRODUCT(--(Vans!$A$2:$A$51=$F506))=0)),"Check ID",IF(OR(NOT(AND(ISNUMBER(A506),N(A506)&gt;=18264,N(A506)&lt;=73050)),AND($B506&lt;&gt;"Used",$B506&lt;&gt;"Restock",$B506&lt;&gt;"Transfer"),NOT(AND(ISNUMBER(D506),N(D506)&gt;=1,N(D506)&lt;=10000,INT(N(D506))=N(D506))),AND($B506="Used",OR($E506="",$F506&lt;&gt;"")),AND($B506="Restock",OR($F506="",$E506&lt;&gt;"")),AND($B506="Transfer",OR($E506="",$F506="",$E506=$F506))),"Check inputs",IF(OR(AND($E506&lt;&gt;"",SUMPRODUCT(('Van Stock'!$A$2:$A$501=$E506)*('Van Stock'!$B$2:$B$501=$C506))&lt;&gt;1),AND($F506&lt;&gt;"",SUMPRODUCT(('Van Stock'!$A$2:$A$501=$F506)*('Van Stock'!$B$2:$B$501=$C506))&lt;&gt;1)),"No stock line","OK"))))</f>
        <v/>
      </c>
    </row>
    <row r="507" spans="1:8" x14ac:dyDescent="0.25">
      <c r="A507" s="20"/>
      <c r="B507" s="12"/>
      <c r="C507" s="12"/>
      <c r="D507" s="19"/>
      <c r="E507" s="12"/>
      <c r="F507" s="12"/>
      <c r="G507" s="12"/>
      <c r="H507" s="16" t="str">
        <f>IF(COUNTA($A507:$G507)=0,"",IF(OR($C507="",SUMPRODUCT(--(Parts!$A$2:$A$201=$C507))=0,AND($E507&lt;&gt;"",SUMPRODUCT(--(Vans!$A$2:$A$51=$E507))=0),AND($F507&lt;&gt;"",SUMPRODUCT(--(Vans!$A$2:$A$51=$F507))=0)),"Check ID",IF(OR(NOT(AND(ISNUMBER(A507),N(A507)&gt;=18264,N(A507)&lt;=73050)),AND($B507&lt;&gt;"Used",$B507&lt;&gt;"Restock",$B507&lt;&gt;"Transfer"),NOT(AND(ISNUMBER(D507),N(D507)&gt;=1,N(D507)&lt;=10000,INT(N(D507))=N(D507))),AND($B507="Used",OR($E507="",$F507&lt;&gt;"")),AND($B507="Restock",OR($F507="",$E507&lt;&gt;"")),AND($B507="Transfer",OR($E507="",$F507="",$E507=$F507))),"Check inputs",IF(OR(AND($E507&lt;&gt;"",SUMPRODUCT(('Van Stock'!$A$2:$A$501=$E507)*('Van Stock'!$B$2:$B$501=$C507))&lt;&gt;1),AND($F507&lt;&gt;"",SUMPRODUCT(('Van Stock'!$A$2:$A$501=$F507)*('Van Stock'!$B$2:$B$501=$C507))&lt;&gt;1)),"No stock line","OK"))))</f>
        <v/>
      </c>
    </row>
    <row r="508" spans="1:8" x14ac:dyDescent="0.25">
      <c r="A508" s="20"/>
      <c r="B508" s="12"/>
      <c r="C508" s="12"/>
      <c r="D508" s="19"/>
      <c r="E508" s="12"/>
      <c r="F508" s="12"/>
      <c r="G508" s="12"/>
      <c r="H508" s="16" t="str">
        <f>IF(COUNTA($A508:$G508)=0,"",IF(OR($C508="",SUMPRODUCT(--(Parts!$A$2:$A$201=$C508))=0,AND($E508&lt;&gt;"",SUMPRODUCT(--(Vans!$A$2:$A$51=$E508))=0),AND($F508&lt;&gt;"",SUMPRODUCT(--(Vans!$A$2:$A$51=$F508))=0)),"Check ID",IF(OR(NOT(AND(ISNUMBER(A508),N(A508)&gt;=18264,N(A508)&lt;=73050)),AND($B508&lt;&gt;"Used",$B508&lt;&gt;"Restock",$B508&lt;&gt;"Transfer"),NOT(AND(ISNUMBER(D508),N(D508)&gt;=1,N(D508)&lt;=10000,INT(N(D508))=N(D508))),AND($B508="Used",OR($E508="",$F508&lt;&gt;"")),AND($B508="Restock",OR($F508="",$E508&lt;&gt;"")),AND($B508="Transfer",OR($E508="",$F508="",$E508=$F508))),"Check inputs",IF(OR(AND($E508&lt;&gt;"",SUMPRODUCT(('Van Stock'!$A$2:$A$501=$E508)*('Van Stock'!$B$2:$B$501=$C508))&lt;&gt;1),AND($F508&lt;&gt;"",SUMPRODUCT(('Van Stock'!$A$2:$A$501=$F508)*('Van Stock'!$B$2:$B$501=$C508))&lt;&gt;1)),"No stock line","OK"))))</f>
        <v/>
      </c>
    </row>
    <row r="509" spans="1:8" x14ac:dyDescent="0.25">
      <c r="A509" s="20"/>
      <c r="B509" s="12"/>
      <c r="C509" s="12"/>
      <c r="D509" s="19"/>
      <c r="E509" s="12"/>
      <c r="F509" s="12"/>
      <c r="G509" s="12"/>
      <c r="H509" s="16" t="str">
        <f>IF(COUNTA($A509:$G509)=0,"",IF(OR($C509="",SUMPRODUCT(--(Parts!$A$2:$A$201=$C509))=0,AND($E509&lt;&gt;"",SUMPRODUCT(--(Vans!$A$2:$A$51=$E509))=0),AND($F509&lt;&gt;"",SUMPRODUCT(--(Vans!$A$2:$A$51=$F509))=0)),"Check ID",IF(OR(NOT(AND(ISNUMBER(A509),N(A509)&gt;=18264,N(A509)&lt;=73050)),AND($B509&lt;&gt;"Used",$B509&lt;&gt;"Restock",$B509&lt;&gt;"Transfer"),NOT(AND(ISNUMBER(D509),N(D509)&gt;=1,N(D509)&lt;=10000,INT(N(D509))=N(D509))),AND($B509="Used",OR($E509="",$F509&lt;&gt;"")),AND($B509="Restock",OR($F509="",$E509&lt;&gt;"")),AND($B509="Transfer",OR($E509="",$F509="",$E509=$F509))),"Check inputs",IF(OR(AND($E509&lt;&gt;"",SUMPRODUCT(('Van Stock'!$A$2:$A$501=$E509)*('Van Stock'!$B$2:$B$501=$C509))&lt;&gt;1),AND($F509&lt;&gt;"",SUMPRODUCT(('Van Stock'!$A$2:$A$501=$F509)*('Van Stock'!$B$2:$B$501=$C509))&lt;&gt;1)),"No stock line","OK"))))</f>
        <v/>
      </c>
    </row>
    <row r="510" spans="1:8" x14ac:dyDescent="0.25">
      <c r="A510" s="20"/>
      <c r="B510" s="12"/>
      <c r="C510" s="12"/>
      <c r="D510" s="19"/>
      <c r="E510" s="12"/>
      <c r="F510" s="12"/>
      <c r="G510" s="12"/>
      <c r="H510" s="16" t="str">
        <f>IF(COUNTA($A510:$G510)=0,"",IF(OR($C510="",SUMPRODUCT(--(Parts!$A$2:$A$201=$C510))=0,AND($E510&lt;&gt;"",SUMPRODUCT(--(Vans!$A$2:$A$51=$E510))=0),AND($F510&lt;&gt;"",SUMPRODUCT(--(Vans!$A$2:$A$51=$F510))=0)),"Check ID",IF(OR(NOT(AND(ISNUMBER(A510),N(A510)&gt;=18264,N(A510)&lt;=73050)),AND($B510&lt;&gt;"Used",$B510&lt;&gt;"Restock",$B510&lt;&gt;"Transfer"),NOT(AND(ISNUMBER(D510),N(D510)&gt;=1,N(D510)&lt;=10000,INT(N(D510))=N(D510))),AND($B510="Used",OR($E510="",$F510&lt;&gt;"")),AND($B510="Restock",OR($F510="",$E510&lt;&gt;"")),AND($B510="Transfer",OR($E510="",$F510="",$E510=$F510))),"Check inputs",IF(OR(AND($E510&lt;&gt;"",SUMPRODUCT(('Van Stock'!$A$2:$A$501=$E510)*('Van Stock'!$B$2:$B$501=$C510))&lt;&gt;1),AND($F510&lt;&gt;"",SUMPRODUCT(('Van Stock'!$A$2:$A$501=$F510)*('Van Stock'!$B$2:$B$501=$C510))&lt;&gt;1)),"No stock line","OK"))))</f>
        <v/>
      </c>
    </row>
    <row r="511" spans="1:8" x14ac:dyDescent="0.25">
      <c r="A511" s="20"/>
      <c r="B511" s="12"/>
      <c r="C511" s="12"/>
      <c r="D511" s="19"/>
      <c r="E511" s="12"/>
      <c r="F511" s="12"/>
      <c r="G511" s="12"/>
      <c r="H511" s="16" t="str">
        <f>IF(COUNTA($A511:$G511)=0,"",IF(OR($C511="",SUMPRODUCT(--(Parts!$A$2:$A$201=$C511))=0,AND($E511&lt;&gt;"",SUMPRODUCT(--(Vans!$A$2:$A$51=$E511))=0),AND($F511&lt;&gt;"",SUMPRODUCT(--(Vans!$A$2:$A$51=$F511))=0)),"Check ID",IF(OR(NOT(AND(ISNUMBER(A511),N(A511)&gt;=18264,N(A511)&lt;=73050)),AND($B511&lt;&gt;"Used",$B511&lt;&gt;"Restock",$B511&lt;&gt;"Transfer"),NOT(AND(ISNUMBER(D511),N(D511)&gt;=1,N(D511)&lt;=10000,INT(N(D511))=N(D511))),AND($B511="Used",OR($E511="",$F511&lt;&gt;"")),AND($B511="Restock",OR($F511="",$E511&lt;&gt;"")),AND($B511="Transfer",OR($E511="",$F511="",$E511=$F511))),"Check inputs",IF(OR(AND($E511&lt;&gt;"",SUMPRODUCT(('Van Stock'!$A$2:$A$501=$E511)*('Van Stock'!$B$2:$B$501=$C511))&lt;&gt;1),AND($F511&lt;&gt;"",SUMPRODUCT(('Van Stock'!$A$2:$A$501=$F511)*('Van Stock'!$B$2:$B$501=$C511))&lt;&gt;1)),"No stock line","OK"))))</f>
        <v/>
      </c>
    </row>
    <row r="512" spans="1:8" x14ac:dyDescent="0.25">
      <c r="A512" s="20"/>
      <c r="B512" s="12"/>
      <c r="C512" s="12"/>
      <c r="D512" s="19"/>
      <c r="E512" s="12"/>
      <c r="F512" s="12"/>
      <c r="G512" s="12"/>
      <c r="H512" s="16" t="str">
        <f>IF(COUNTA($A512:$G512)=0,"",IF(OR($C512="",SUMPRODUCT(--(Parts!$A$2:$A$201=$C512))=0,AND($E512&lt;&gt;"",SUMPRODUCT(--(Vans!$A$2:$A$51=$E512))=0),AND($F512&lt;&gt;"",SUMPRODUCT(--(Vans!$A$2:$A$51=$F512))=0)),"Check ID",IF(OR(NOT(AND(ISNUMBER(A512),N(A512)&gt;=18264,N(A512)&lt;=73050)),AND($B512&lt;&gt;"Used",$B512&lt;&gt;"Restock",$B512&lt;&gt;"Transfer"),NOT(AND(ISNUMBER(D512),N(D512)&gt;=1,N(D512)&lt;=10000,INT(N(D512))=N(D512))),AND($B512="Used",OR($E512="",$F512&lt;&gt;"")),AND($B512="Restock",OR($F512="",$E512&lt;&gt;"")),AND($B512="Transfer",OR($E512="",$F512="",$E512=$F512))),"Check inputs",IF(OR(AND($E512&lt;&gt;"",SUMPRODUCT(('Van Stock'!$A$2:$A$501=$E512)*('Van Stock'!$B$2:$B$501=$C512))&lt;&gt;1),AND($F512&lt;&gt;"",SUMPRODUCT(('Van Stock'!$A$2:$A$501=$F512)*('Van Stock'!$B$2:$B$501=$C512))&lt;&gt;1)),"No stock line","OK"))))</f>
        <v/>
      </c>
    </row>
    <row r="513" spans="1:8" x14ac:dyDescent="0.25">
      <c r="A513" s="20"/>
      <c r="B513" s="12"/>
      <c r="C513" s="12"/>
      <c r="D513" s="19"/>
      <c r="E513" s="12"/>
      <c r="F513" s="12"/>
      <c r="G513" s="12"/>
      <c r="H513" s="16" t="str">
        <f>IF(COUNTA($A513:$G513)=0,"",IF(OR($C513="",SUMPRODUCT(--(Parts!$A$2:$A$201=$C513))=0,AND($E513&lt;&gt;"",SUMPRODUCT(--(Vans!$A$2:$A$51=$E513))=0),AND($F513&lt;&gt;"",SUMPRODUCT(--(Vans!$A$2:$A$51=$F513))=0)),"Check ID",IF(OR(NOT(AND(ISNUMBER(A513),N(A513)&gt;=18264,N(A513)&lt;=73050)),AND($B513&lt;&gt;"Used",$B513&lt;&gt;"Restock",$B513&lt;&gt;"Transfer"),NOT(AND(ISNUMBER(D513),N(D513)&gt;=1,N(D513)&lt;=10000,INT(N(D513))=N(D513))),AND($B513="Used",OR($E513="",$F513&lt;&gt;"")),AND($B513="Restock",OR($F513="",$E513&lt;&gt;"")),AND($B513="Transfer",OR($E513="",$F513="",$E513=$F513))),"Check inputs",IF(OR(AND($E513&lt;&gt;"",SUMPRODUCT(('Van Stock'!$A$2:$A$501=$E513)*('Van Stock'!$B$2:$B$501=$C513))&lt;&gt;1),AND($F513&lt;&gt;"",SUMPRODUCT(('Van Stock'!$A$2:$A$501=$F513)*('Van Stock'!$B$2:$B$501=$C513))&lt;&gt;1)),"No stock line","OK"))))</f>
        <v/>
      </c>
    </row>
    <row r="514" spans="1:8" x14ac:dyDescent="0.25">
      <c r="A514" s="20"/>
      <c r="B514" s="12"/>
      <c r="C514" s="12"/>
      <c r="D514" s="19"/>
      <c r="E514" s="12"/>
      <c r="F514" s="12"/>
      <c r="G514" s="12"/>
      <c r="H514" s="16" t="str">
        <f>IF(COUNTA($A514:$G514)=0,"",IF(OR($C514="",SUMPRODUCT(--(Parts!$A$2:$A$201=$C514))=0,AND($E514&lt;&gt;"",SUMPRODUCT(--(Vans!$A$2:$A$51=$E514))=0),AND($F514&lt;&gt;"",SUMPRODUCT(--(Vans!$A$2:$A$51=$F514))=0)),"Check ID",IF(OR(NOT(AND(ISNUMBER(A514),N(A514)&gt;=18264,N(A514)&lt;=73050)),AND($B514&lt;&gt;"Used",$B514&lt;&gt;"Restock",$B514&lt;&gt;"Transfer"),NOT(AND(ISNUMBER(D514),N(D514)&gt;=1,N(D514)&lt;=10000,INT(N(D514))=N(D514))),AND($B514="Used",OR($E514="",$F514&lt;&gt;"")),AND($B514="Restock",OR($F514="",$E514&lt;&gt;"")),AND($B514="Transfer",OR($E514="",$F514="",$E514=$F514))),"Check inputs",IF(OR(AND($E514&lt;&gt;"",SUMPRODUCT(('Van Stock'!$A$2:$A$501=$E514)*('Van Stock'!$B$2:$B$501=$C514))&lt;&gt;1),AND($F514&lt;&gt;"",SUMPRODUCT(('Van Stock'!$A$2:$A$501=$F514)*('Van Stock'!$B$2:$B$501=$C514))&lt;&gt;1)),"No stock line","OK"))))</f>
        <v/>
      </c>
    </row>
    <row r="515" spans="1:8" x14ac:dyDescent="0.25">
      <c r="A515" s="20"/>
      <c r="B515" s="12"/>
      <c r="C515" s="12"/>
      <c r="D515" s="19"/>
      <c r="E515" s="12"/>
      <c r="F515" s="12"/>
      <c r="G515" s="12"/>
      <c r="H515" s="16" t="str">
        <f>IF(COUNTA($A515:$G515)=0,"",IF(OR($C515="",SUMPRODUCT(--(Parts!$A$2:$A$201=$C515))=0,AND($E515&lt;&gt;"",SUMPRODUCT(--(Vans!$A$2:$A$51=$E515))=0),AND($F515&lt;&gt;"",SUMPRODUCT(--(Vans!$A$2:$A$51=$F515))=0)),"Check ID",IF(OR(NOT(AND(ISNUMBER(A515),N(A515)&gt;=18264,N(A515)&lt;=73050)),AND($B515&lt;&gt;"Used",$B515&lt;&gt;"Restock",$B515&lt;&gt;"Transfer"),NOT(AND(ISNUMBER(D515),N(D515)&gt;=1,N(D515)&lt;=10000,INT(N(D515))=N(D515))),AND($B515="Used",OR($E515="",$F515&lt;&gt;"")),AND($B515="Restock",OR($F515="",$E515&lt;&gt;"")),AND($B515="Transfer",OR($E515="",$F515="",$E515=$F515))),"Check inputs",IF(OR(AND($E515&lt;&gt;"",SUMPRODUCT(('Van Stock'!$A$2:$A$501=$E515)*('Van Stock'!$B$2:$B$501=$C515))&lt;&gt;1),AND($F515&lt;&gt;"",SUMPRODUCT(('Van Stock'!$A$2:$A$501=$F515)*('Van Stock'!$B$2:$B$501=$C515))&lt;&gt;1)),"No stock line","OK"))))</f>
        <v/>
      </c>
    </row>
    <row r="516" spans="1:8" x14ac:dyDescent="0.25">
      <c r="A516" s="20"/>
      <c r="B516" s="12"/>
      <c r="C516" s="12"/>
      <c r="D516" s="19"/>
      <c r="E516" s="12"/>
      <c r="F516" s="12"/>
      <c r="G516" s="12"/>
      <c r="H516" s="16" t="str">
        <f>IF(COUNTA($A516:$G516)=0,"",IF(OR($C516="",SUMPRODUCT(--(Parts!$A$2:$A$201=$C516))=0,AND($E516&lt;&gt;"",SUMPRODUCT(--(Vans!$A$2:$A$51=$E516))=0),AND($F516&lt;&gt;"",SUMPRODUCT(--(Vans!$A$2:$A$51=$F516))=0)),"Check ID",IF(OR(NOT(AND(ISNUMBER(A516),N(A516)&gt;=18264,N(A516)&lt;=73050)),AND($B516&lt;&gt;"Used",$B516&lt;&gt;"Restock",$B516&lt;&gt;"Transfer"),NOT(AND(ISNUMBER(D516),N(D516)&gt;=1,N(D516)&lt;=10000,INT(N(D516))=N(D516))),AND($B516="Used",OR($E516="",$F516&lt;&gt;"")),AND($B516="Restock",OR($F516="",$E516&lt;&gt;"")),AND($B516="Transfer",OR($E516="",$F516="",$E516=$F516))),"Check inputs",IF(OR(AND($E516&lt;&gt;"",SUMPRODUCT(('Van Stock'!$A$2:$A$501=$E516)*('Van Stock'!$B$2:$B$501=$C516))&lt;&gt;1),AND($F516&lt;&gt;"",SUMPRODUCT(('Van Stock'!$A$2:$A$501=$F516)*('Van Stock'!$B$2:$B$501=$C516))&lt;&gt;1)),"No stock line","OK"))))</f>
        <v/>
      </c>
    </row>
    <row r="517" spans="1:8" x14ac:dyDescent="0.25">
      <c r="A517" s="20"/>
      <c r="B517" s="12"/>
      <c r="C517" s="12"/>
      <c r="D517" s="19"/>
      <c r="E517" s="12"/>
      <c r="F517" s="12"/>
      <c r="G517" s="12"/>
      <c r="H517" s="16" t="str">
        <f>IF(COUNTA($A517:$G517)=0,"",IF(OR($C517="",SUMPRODUCT(--(Parts!$A$2:$A$201=$C517))=0,AND($E517&lt;&gt;"",SUMPRODUCT(--(Vans!$A$2:$A$51=$E517))=0),AND($F517&lt;&gt;"",SUMPRODUCT(--(Vans!$A$2:$A$51=$F517))=0)),"Check ID",IF(OR(NOT(AND(ISNUMBER(A517),N(A517)&gt;=18264,N(A517)&lt;=73050)),AND($B517&lt;&gt;"Used",$B517&lt;&gt;"Restock",$B517&lt;&gt;"Transfer"),NOT(AND(ISNUMBER(D517),N(D517)&gt;=1,N(D517)&lt;=10000,INT(N(D517))=N(D517))),AND($B517="Used",OR($E517="",$F517&lt;&gt;"")),AND($B517="Restock",OR($F517="",$E517&lt;&gt;"")),AND($B517="Transfer",OR($E517="",$F517="",$E517=$F517))),"Check inputs",IF(OR(AND($E517&lt;&gt;"",SUMPRODUCT(('Van Stock'!$A$2:$A$501=$E517)*('Van Stock'!$B$2:$B$501=$C517))&lt;&gt;1),AND($F517&lt;&gt;"",SUMPRODUCT(('Van Stock'!$A$2:$A$501=$F517)*('Van Stock'!$B$2:$B$501=$C517))&lt;&gt;1)),"No stock line","OK"))))</f>
        <v/>
      </c>
    </row>
    <row r="518" spans="1:8" x14ac:dyDescent="0.25">
      <c r="A518" s="20"/>
      <c r="B518" s="12"/>
      <c r="C518" s="12"/>
      <c r="D518" s="19"/>
      <c r="E518" s="12"/>
      <c r="F518" s="12"/>
      <c r="G518" s="12"/>
      <c r="H518" s="16" t="str">
        <f>IF(COUNTA($A518:$G518)=0,"",IF(OR($C518="",SUMPRODUCT(--(Parts!$A$2:$A$201=$C518))=0,AND($E518&lt;&gt;"",SUMPRODUCT(--(Vans!$A$2:$A$51=$E518))=0),AND($F518&lt;&gt;"",SUMPRODUCT(--(Vans!$A$2:$A$51=$F518))=0)),"Check ID",IF(OR(NOT(AND(ISNUMBER(A518),N(A518)&gt;=18264,N(A518)&lt;=73050)),AND($B518&lt;&gt;"Used",$B518&lt;&gt;"Restock",$B518&lt;&gt;"Transfer"),NOT(AND(ISNUMBER(D518),N(D518)&gt;=1,N(D518)&lt;=10000,INT(N(D518))=N(D518))),AND($B518="Used",OR($E518="",$F518&lt;&gt;"")),AND($B518="Restock",OR($F518="",$E518&lt;&gt;"")),AND($B518="Transfer",OR($E518="",$F518="",$E518=$F518))),"Check inputs",IF(OR(AND($E518&lt;&gt;"",SUMPRODUCT(('Van Stock'!$A$2:$A$501=$E518)*('Van Stock'!$B$2:$B$501=$C518))&lt;&gt;1),AND($F518&lt;&gt;"",SUMPRODUCT(('Van Stock'!$A$2:$A$501=$F518)*('Van Stock'!$B$2:$B$501=$C518))&lt;&gt;1)),"No stock line","OK"))))</f>
        <v/>
      </c>
    </row>
    <row r="519" spans="1:8" x14ac:dyDescent="0.25">
      <c r="A519" s="20"/>
      <c r="B519" s="12"/>
      <c r="C519" s="12"/>
      <c r="D519" s="19"/>
      <c r="E519" s="12"/>
      <c r="F519" s="12"/>
      <c r="G519" s="12"/>
      <c r="H519" s="16" t="str">
        <f>IF(COUNTA($A519:$G519)=0,"",IF(OR($C519="",SUMPRODUCT(--(Parts!$A$2:$A$201=$C519))=0,AND($E519&lt;&gt;"",SUMPRODUCT(--(Vans!$A$2:$A$51=$E519))=0),AND($F519&lt;&gt;"",SUMPRODUCT(--(Vans!$A$2:$A$51=$F519))=0)),"Check ID",IF(OR(NOT(AND(ISNUMBER(A519),N(A519)&gt;=18264,N(A519)&lt;=73050)),AND($B519&lt;&gt;"Used",$B519&lt;&gt;"Restock",$B519&lt;&gt;"Transfer"),NOT(AND(ISNUMBER(D519),N(D519)&gt;=1,N(D519)&lt;=10000,INT(N(D519))=N(D519))),AND($B519="Used",OR($E519="",$F519&lt;&gt;"")),AND($B519="Restock",OR($F519="",$E519&lt;&gt;"")),AND($B519="Transfer",OR($E519="",$F519="",$E519=$F519))),"Check inputs",IF(OR(AND($E519&lt;&gt;"",SUMPRODUCT(('Van Stock'!$A$2:$A$501=$E519)*('Van Stock'!$B$2:$B$501=$C519))&lt;&gt;1),AND($F519&lt;&gt;"",SUMPRODUCT(('Van Stock'!$A$2:$A$501=$F519)*('Van Stock'!$B$2:$B$501=$C519))&lt;&gt;1)),"No stock line","OK"))))</f>
        <v/>
      </c>
    </row>
    <row r="520" spans="1:8" x14ac:dyDescent="0.25">
      <c r="A520" s="20"/>
      <c r="B520" s="12"/>
      <c r="C520" s="12"/>
      <c r="D520" s="19"/>
      <c r="E520" s="12"/>
      <c r="F520" s="12"/>
      <c r="G520" s="12"/>
      <c r="H520" s="16" t="str">
        <f>IF(COUNTA($A520:$G520)=0,"",IF(OR($C520="",SUMPRODUCT(--(Parts!$A$2:$A$201=$C520))=0,AND($E520&lt;&gt;"",SUMPRODUCT(--(Vans!$A$2:$A$51=$E520))=0),AND($F520&lt;&gt;"",SUMPRODUCT(--(Vans!$A$2:$A$51=$F520))=0)),"Check ID",IF(OR(NOT(AND(ISNUMBER(A520),N(A520)&gt;=18264,N(A520)&lt;=73050)),AND($B520&lt;&gt;"Used",$B520&lt;&gt;"Restock",$B520&lt;&gt;"Transfer"),NOT(AND(ISNUMBER(D520),N(D520)&gt;=1,N(D520)&lt;=10000,INT(N(D520))=N(D520))),AND($B520="Used",OR($E520="",$F520&lt;&gt;"")),AND($B520="Restock",OR($F520="",$E520&lt;&gt;"")),AND($B520="Transfer",OR($E520="",$F520="",$E520=$F520))),"Check inputs",IF(OR(AND($E520&lt;&gt;"",SUMPRODUCT(('Van Stock'!$A$2:$A$501=$E520)*('Van Stock'!$B$2:$B$501=$C520))&lt;&gt;1),AND($F520&lt;&gt;"",SUMPRODUCT(('Van Stock'!$A$2:$A$501=$F520)*('Van Stock'!$B$2:$B$501=$C520))&lt;&gt;1)),"No stock line","OK"))))</f>
        <v/>
      </c>
    </row>
    <row r="521" spans="1:8" x14ac:dyDescent="0.25">
      <c r="A521" s="20"/>
      <c r="B521" s="12"/>
      <c r="C521" s="12"/>
      <c r="D521" s="19"/>
      <c r="E521" s="12"/>
      <c r="F521" s="12"/>
      <c r="G521" s="12"/>
      <c r="H521" s="16" t="str">
        <f>IF(COUNTA($A521:$G521)=0,"",IF(OR($C521="",SUMPRODUCT(--(Parts!$A$2:$A$201=$C521))=0,AND($E521&lt;&gt;"",SUMPRODUCT(--(Vans!$A$2:$A$51=$E521))=0),AND($F521&lt;&gt;"",SUMPRODUCT(--(Vans!$A$2:$A$51=$F521))=0)),"Check ID",IF(OR(NOT(AND(ISNUMBER(A521),N(A521)&gt;=18264,N(A521)&lt;=73050)),AND($B521&lt;&gt;"Used",$B521&lt;&gt;"Restock",$B521&lt;&gt;"Transfer"),NOT(AND(ISNUMBER(D521),N(D521)&gt;=1,N(D521)&lt;=10000,INT(N(D521))=N(D521))),AND($B521="Used",OR($E521="",$F521&lt;&gt;"")),AND($B521="Restock",OR($F521="",$E521&lt;&gt;"")),AND($B521="Transfer",OR($E521="",$F521="",$E521=$F521))),"Check inputs",IF(OR(AND($E521&lt;&gt;"",SUMPRODUCT(('Van Stock'!$A$2:$A$501=$E521)*('Van Stock'!$B$2:$B$501=$C521))&lt;&gt;1),AND($F521&lt;&gt;"",SUMPRODUCT(('Van Stock'!$A$2:$A$501=$F521)*('Van Stock'!$B$2:$B$501=$C521))&lt;&gt;1)),"No stock line","OK"))))</f>
        <v/>
      </c>
    </row>
    <row r="522" spans="1:8" x14ac:dyDescent="0.25">
      <c r="A522" s="20"/>
      <c r="B522" s="12"/>
      <c r="C522" s="12"/>
      <c r="D522" s="19"/>
      <c r="E522" s="12"/>
      <c r="F522" s="12"/>
      <c r="G522" s="12"/>
      <c r="H522" s="16" t="str">
        <f>IF(COUNTA($A522:$G522)=0,"",IF(OR($C522="",SUMPRODUCT(--(Parts!$A$2:$A$201=$C522))=0,AND($E522&lt;&gt;"",SUMPRODUCT(--(Vans!$A$2:$A$51=$E522))=0),AND($F522&lt;&gt;"",SUMPRODUCT(--(Vans!$A$2:$A$51=$F522))=0)),"Check ID",IF(OR(NOT(AND(ISNUMBER(A522),N(A522)&gt;=18264,N(A522)&lt;=73050)),AND($B522&lt;&gt;"Used",$B522&lt;&gt;"Restock",$B522&lt;&gt;"Transfer"),NOT(AND(ISNUMBER(D522),N(D522)&gt;=1,N(D522)&lt;=10000,INT(N(D522))=N(D522))),AND($B522="Used",OR($E522="",$F522&lt;&gt;"")),AND($B522="Restock",OR($F522="",$E522&lt;&gt;"")),AND($B522="Transfer",OR($E522="",$F522="",$E522=$F522))),"Check inputs",IF(OR(AND($E522&lt;&gt;"",SUMPRODUCT(('Van Stock'!$A$2:$A$501=$E522)*('Van Stock'!$B$2:$B$501=$C522))&lt;&gt;1),AND($F522&lt;&gt;"",SUMPRODUCT(('Van Stock'!$A$2:$A$501=$F522)*('Van Stock'!$B$2:$B$501=$C522))&lt;&gt;1)),"No stock line","OK"))))</f>
        <v/>
      </c>
    </row>
    <row r="523" spans="1:8" x14ac:dyDescent="0.25">
      <c r="A523" s="20"/>
      <c r="B523" s="12"/>
      <c r="C523" s="12"/>
      <c r="D523" s="19"/>
      <c r="E523" s="12"/>
      <c r="F523" s="12"/>
      <c r="G523" s="12"/>
      <c r="H523" s="16" t="str">
        <f>IF(COUNTA($A523:$G523)=0,"",IF(OR($C523="",SUMPRODUCT(--(Parts!$A$2:$A$201=$C523))=0,AND($E523&lt;&gt;"",SUMPRODUCT(--(Vans!$A$2:$A$51=$E523))=0),AND($F523&lt;&gt;"",SUMPRODUCT(--(Vans!$A$2:$A$51=$F523))=0)),"Check ID",IF(OR(NOT(AND(ISNUMBER(A523),N(A523)&gt;=18264,N(A523)&lt;=73050)),AND($B523&lt;&gt;"Used",$B523&lt;&gt;"Restock",$B523&lt;&gt;"Transfer"),NOT(AND(ISNUMBER(D523),N(D523)&gt;=1,N(D523)&lt;=10000,INT(N(D523))=N(D523))),AND($B523="Used",OR($E523="",$F523&lt;&gt;"")),AND($B523="Restock",OR($F523="",$E523&lt;&gt;"")),AND($B523="Transfer",OR($E523="",$F523="",$E523=$F523))),"Check inputs",IF(OR(AND($E523&lt;&gt;"",SUMPRODUCT(('Van Stock'!$A$2:$A$501=$E523)*('Van Stock'!$B$2:$B$501=$C523))&lt;&gt;1),AND($F523&lt;&gt;"",SUMPRODUCT(('Van Stock'!$A$2:$A$501=$F523)*('Van Stock'!$B$2:$B$501=$C523))&lt;&gt;1)),"No stock line","OK"))))</f>
        <v/>
      </c>
    </row>
    <row r="524" spans="1:8" x14ac:dyDescent="0.25">
      <c r="A524" s="20"/>
      <c r="B524" s="12"/>
      <c r="C524" s="12"/>
      <c r="D524" s="19"/>
      <c r="E524" s="12"/>
      <c r="F524" s="12"/>
      <c r="G524" s="12"/>
      <c r="H524" s="16" t="str">
        <f>IF(COUNTA($A524:$G524)=0,"",IF(OR($C524="",SUMPRODUCT(--(Parts!$A$2:$A$201=$C524))=0,AND($E524&lt;&gt;"",SUMPRODUCT(--(Vans!$A$2:$A$51=$E524))=0),AND($F524&lt;&gt;"",SUMPRODUCT(--(Vans!$A$2:$A$51=$F524))=0)),"Check ID",IF(OR(NOT(AND(ISNUMBER(A524),N(A524)&gt;=18264,N(A524)&lt;=73050)),AND($B524&lt;&gt;"Used",$B524&lt;&gt;"Restock",$B524&lt;&gt;"Transfer"),NOT(AND(ISNUMBER(D524),N(D524)&gt;=1,N(D524)&lt;=10000,INT(N(D524))=N(D524))),AND($B524="Used",OR($E524="",$F524&lt;&gt;"")),AND($B524="Restock",OR($F524="",$E524&lt;&gt;"")),AND($B524="Transfer",OR($E524="",$F524="",$E524=$F524))),"Check inputs",IF(OR(AND($E524&lt;&gt;"",SUMPRODUCT(('Van Stock'!$A$2:$A$501=$E524)*('Van Stock'!$B$2:$B$501=$C524))&lt;&gt;1),AND($F524&lt;&gt;"",SUMPRODUCT(('Van Stock'!$A$2:$A$501=$F524)*('Van Stock'!$B$2:$B$501=$C524))&lt;&gt;1)),"No stock line","OK"))))</f>
        <v/>
      </c>
    </row>
    <row r="525" spans="1:8" x14ac:dyDescent="0.25">
      <c r="A525" s="20"/>
      <c r="B525" s="12"/>
      <c r="C525" s="12"/>
      <c r="D525" s="19"/>
      <c r="E525" s="12"/>
      <c r="F525" s="12"/>
      <c r="G525" s="12"/>
      <c r="H525" s="16" t="str">
        <f>IF(COUNTA($A525:$G525)=0,"",IF(OR($C525="",SUMPRODUCT(--(Parts!$A$2:$A$201=$C525))=0,AND($E525&lt;&gt;"",SUMPRODUCT(--(Vans!$A$2:$A$51=$E525))=0),AND($F525&lt;&gt;"",SUMPRODUCT(--(Vans!$A$2:$A$51=$F525))=0)),"Check ID",IF(OR(NOT(AND(ISNUMBER(A525),N(A525)&gt;=18264,N(A525)&lt;=73050)),AND($B525&lt;&gt;"Used",$B525&lt;&gt;"Restock",$B525&lt;&gt;"Transfer"),NOT(AND(ISNUMBER(D525),N(D525)&gt;=1,N(D525)&lt;=10000,INT(N(D525))=N(D525))),AND($B525="Used",OR($E525="",$F525&lt;&gt;"")),AND($B525="Restock",OR($F525="",$E525&lt;&gt;"")),AND($B525="Transfer",OR($E525="",$F525="",$E525=$F525))),"Check inputs",IF(OR(AND($E525&lt;&gt;"",SUMPRODUCT(('Van Stock'!$A$2:$A$501=$E525)*('Van Stock'!$B$2:$B$501=$C525))&lt;&gt;1),AND($F525&lt;&gt;"",SUMPRODUCT(('Van Stock'!$A$2:$A$501=$F525)*('Van Stock'!$B$2:$B$501=$C525))&lt;&gt;1)),"No stock line","OK"))))</f>
        <v/>
      </c>
    </row>
    <row r="526" spans="1:8" x14ac:dyDescent="0.25">
      <c r="A526" s="20"/>
      <c r="B526" s="12"/>
      <c r="C526" s="12"/>
      <c r="D526" s="19"/>
      <c r="E526" s="12"/>
      <c r="F526" s="12"/>
      <c r="G526" s="12"/>
      <c r="H526" s="16" t="str">
        <f>IF(COUNTA($A526:$G526)=0,"",IF(OR($C526="",SUMPRODUCT(--(Parts!$A$2:$A$201=$C526))=0,AND($E526&lt;&gt;"",SUMPRODUCT(--(Vans!$A$2:$A$51=$E526))=0),AND($F526&lt;&gt;"",SUMPRODUCT(--(Vans!$A$2:$A$51=$F526))=0)),"Check ID",IF(OR(NOT(AND(ISNUMBER(A526),N(A526)&gt;=18264,N(A526)&lt;=73050)),AND($B526&lt;&gt;"Used",$B526&lt;&gt;"Restock",$B526&lt;&gt;"Transfer"),NOT(AND(ISNUMBER(D526),N(D526)&gt;=1,N(D526)&lt;=10000,INT(N(D526))=N(D526))),AND($B526="Used",OR($E526="",$F526&lt;&gt;"")),AND($B526="Restock",OR($F526="",$E526&lt;&gt;"")),AND($B526="Transfer",OR($E526="",$F526="",$E526=$F526))),"Check inputs",IF(OR(AND($E526&lt;&gt;"",SUMPRODUCT(('Van Stock'!$A$2:$A$501=$E526)*('Van Stock'!$B$2:$B$501=$C526))&lt;&gt;1),AND($F526&lt;&gt;"",SUMPRODUCT(('Van Stock'!$A$2:$A$501=$F526)*('Van Stock'!$B$2:$B$501=$C526))&lt;&gt;1)),"No stock line","OK"))))</f>
        <v/>
      </c>
    </row>
    <row r="527" spans="1:8" x14ac:dyDescent="0.25">
      <c r="A527" s="20"/>
      <c r="B527" s="12"/>
      <c r="C527" s="12"/>
      <c r="D527" s="19"/>
      <c r="E527" s="12"/>
      <c r="F527" s="12"/>
      <c r="G527" s="12"/>
      <c r="H527" s="16" t="str">
        <f>IF(COUNTA($A527:$G527)=0,"",IF(OR($C527="",SUMPRODUCT(--(Parts!$A$2:$A$201=$C527))=0,AND($E527&lt;&gt;"",SUMPRODUCT(--(Vans!$A$2:$A$51=$E527))=0),AND($F527&lt;&gt;"",SUMPRODUCT(--(Vans!$A$2:$A$51=$F527))=0)),"Check ID",IF(OR(NOT(AND(ISNUMBER(A527),N(A527)&gt;=18264,N(A527)&lt;=73050)),AND($B527&lt;&gt;"Used",$B527&lt;&gt;"Restock",$B527&lt;&gt;"Transfer"),NOT(AND(ISNUMBER(D527),N(D527)&gt;=1,N(D527)&lt;=10000,INT(N(D527))=N(D527))),AND($B527="Used",OR($E527="",$F527&lt;&gt;"")),AND($B527="Restock",OR($F527="",$E527&lt;&gt;"")),AND($B527="Transfer",OR($E527="",$F527="",$E527=$F527))),"Check inputs",IF(OR(AND($E527&lt;&gt;"",SUMPRODUCT(('Van Stock'!$A$2:$A$501=$E527)*('Van Stock'!$B$2:$B$501=$C527))&lt;&gt;1),AND($F527&lt;&gt;"",SUMPRODUCT(('Van Stock'!$A$2:$A$501=$F527)*('Van Stock'!$B$2:$B$501=$C527))&lt;&gt;1)),"No stock line","OK"))))</f>
        <v/>
      </c>
    </row>
    <row r="528" spans="1:8" x14ac:dyDescent="0.25">
      <c r="A528" s="20"/>
      <c r="B528" s="12"/>
      <c r="C528" s="12"/>
      <c r="D528" s="19"/>
      <c r="E528" s="12"/>
      <c r="F528" s="12"/>
      <c r="G528" s="12"/>
      <c r="H528" s="16" t="str">
        <f>IF(COUNTA($A528:$G528)=0,"",IF(OR($C528="",SUMPRODUCT(--(Parts!$A$2:$A$201=$C528))=0,AND($E528&lt;&gt;"",SUMPRODUCT(--(Vans!$A$2:$A$51=$E528))=0),AND($F528&lt;&gt;"",SUMPRODUCT(--(Vans!$A$2:$A$51=$F528))=0)),"Check ID",IF(OR(NOT(AND(ISNUMBER(A528),N(A528)&gt;=18264,N(A528)&lt;=73050)),AND($B528&lt;&gt;"Used",$B528&lt;&gt;"Restock",$B528&lt;&gt;"Transfer"),NOT(AND(ISNUMBER(D528),N(D528)&gt;=1,N(D528)&lt;=10000,INT(N(D528))=N(D528))),AND($B528="Used",OR($E528="",$F528&lt;&gt;"")),AND($B528="Restock",OR($F528="",$E528&lt;&gt;"")),AND($B528="Transfer",OR($E528="",$F528="",$E528=$F528))),"Check inputs",IF(OR(AND($E528&lt;&gt;"",SUMPRODUCT(('Van Stock'!$A$2:$A$501=$E528)*('Van Stock'!$B$2:$B$501=$C528))&lt;&gt;1),AND($F528&lt;&gt;"",SUMPRODUCT(('Van Stock'!$A$2:$A$501=$F528)*('Van Stock'!$B$2:$B$501=$C528))&lt;&gt;1)),"No stock line","OK"))))</f>
        <v/>
      </c>
    </row>
    <row r="529" spans="1:8" x14ac:dyDescent="0.25">
      <c r="A529" s="20"/>
      <c r="B529" s="12"/>
      <c r="C529" s="12"/>
      <c r="D529" s="19"/>
      <c r="E529" s="12"/>
      <c r="F529" s="12"/>
      <c r="G529" s="12"/>
      <c r="H529" s="16" t="str">
        <f>IF(COUNTA($A529:$G529)=0,"",IF(OR($C529="",SUMPRODUCT(--(Parts!$A$2:$A$201=$C529))=0,AND($E529&lt;&gt;"",SUMPRODUCT(--(Vans!$A$2:$A$51=$E529))=0),AND($F529&lt;&gt;"",SUMPRODUCT(--(Vans!$A$2:$A$51=$F529))=0)),"Check ID",IF(OR(NOT(AND(ISNUMBER(A529),N(A529)&gt;=18264,N(A529)&lt;=73050)),AND($B529&lt;&gt;"Used",$B529&lt;&gt;"Restock",$B529&lt;&gt;"Transfer"),NOT(AND(ISNUMBER(D529),N(D529)&gt;=1,N(D529)&lt;=10000,INT(N(D529))=N(D529))),AND($B529="Used",OR($E529="",$F529&lt;&gt;"")),AND($B529="Restock",OR($F529="",$E529&lt;&gt;"")),AND($B529="Transfer",OR($E529="",$F529="",$E529=$F529))),"Check inputs",IF(OR(AND($E529&lt;&gt;"",SUMPRODUCT(('Van Stock'!$A$2:$A$501=$E529)*('Van Stock'!$B$2:$B$501=$C529))&lt;&gt;1),AND($F529&lt;&gt;"",SUMPRODUCT(('Van Stock'!$A$2:$A$501=$F529)*('Van Stock'!$B$2:$B$501=$C529))&lt;&gt;1)),"No stock line","OK"))))</f>
        <v/>
      </c>
    </row>
    <row r="530" spans="1:8" x14ac:dyDescent="0.25">
      <c r="A530" s="20"/>
      <c r="B530" s="12"/>
      <c r="C530" s="12"/>
      <c r="D530" s="19"/>
      <c r="E530" s="12"/>
      <c r="F530" s="12"/>
      <c r="G530" s="12"/>
      <c r="H530" s="16" t="str">
        <f>IF(COUNTA($A530:$G530)=0,"",IF(OR($C530="",SUMPRODUCT(--(Parts!$A$2:$A$201=$C530))=0,AND($E530&lt;&gt;"",SUMPRODUCT(--(Vans!$A$2:$A$51=$E530))=0),AND($F530&lt;&gt;"",SUMPRODUCT(--(Vans!$A$2:$A$51=$F530))=0)),"Check ID",IF(OR(NOT(AND(ISNUMBER(A530),N(A530)&gt;=18264,N(A530)&lt;=73050)),AND($B530&lt;&gt;"Used",$B530&lt;&gt;"Restock",$B530&lt;&gt;"Transfer"),NOT(AND(ISNUMBER(D530),N(D530)&gt;=1,N(D530)&lt;=10000,INT(N(D530))=N(D530))),AND($B530="Used",OR($E530="",$F530&lt;&gt;"")),AND($B530="Restock",OR($F530="",$E530&lt;&gt;"")),AND($B530="Transfer",OR($E530="",$F530="",$E530=$F530))),"Check inputs",IF(OR(AND($E530&lt;&gt;"",SUMPRODUCT(('Van Stock'!$A$2:$A$501=$E530)*('Van Stock'!$B$2:$B$501=$C530))&lt;&gt;1),AND($F530&lt;&gt;"",SUMPRODUCT(('Van Stock'!$A$2:$A$501=$F530)*('Van Stock'!$B$2:$B$501=$C530))&lt;&gt;1)),"No stock line","OK"))))</f>
        <v/>
      </c>
    </row>
    <row r="531" spans="1:8" x14ac:dyDescent="0.25">
      <c r="A531" s="20"/>
      <c r="B531" s="12"/>
      <c r="C531" s="12"/>
      <c r="D531" s="19"/>
      <c r="E531" s="12"/>
      <c r="F531" s="12"/>
      <c r="G531" s="12"/>
      <c r="H531" s="16" t="str">
        <f>IF(COUNTA($A531:$G531)=0,"",IF(OR($C531="",SUMPRODUCT(--(Parts!$A$2:$A$201=$C531))=0,AND($E531&lt;&gt;"",SUMPRODUCT(--(Vans!$A$2:$A$51=$E531))=0),AND($F531&lt;&gt;"",SUMPRODUCT(--(Vans!$A$2:$A$51=$F531))=0)),"Check ID",IF(OR(NOT(AND(ISNUMBER(A531),N(A531)&gt;=18264,N(A531)&lt;=73050)),AND($B531&lt;&gt;"Used",$B531&lt;&gt;"Restock",$B531&lt;&gt;"Transfer"),NOT(AND(ISNUMBER(D531),N(D531)&gt;=1,N(D531)&lt;=10000,INT(N(D531))=N(D531))),AND($B531="Used",OR($E531="",$F531&lt;&gt;"")),AND($B531="Restock",OR($F531="",$E531&lt;&gt;"")),AND($B531="Transfer",OR($E531="",$F531="",$E531=$F531))),"Check inputs",IF(OR(AND($E531&lt;&gt;"",SUMPRODUCT(('Van Stock'!$A$2:$A$501=$E531)*('Van Stock'!$B$2:$B$501=$C531))&lt;&gt;1),AND($F531&lt;&gt;"",SUMPRODUCT(('Van Stock'!$A$2:$A$501=$F531)*('Van Stock'!$B$2:$B$501=$C531))&lt;&gt;1)),"No stock line","OK"))))</f>
        <v/>
      </c>
    </row>
    <row r="532" spans="1:8" x14ac:dyDescent="0.25">
      <c r="A532" s="20"/>
      <c r="B532" s="12"/>
      <c r="C532" s="12"/>
      <c r="D532" s="19"/>
      <c r="E532" s="12"/>
      <c r="F532" s="12"/>
      <c r="G532" s="12"/>
      <c r="H532" s="16" t="str">
        <f>IF(COUNTA($A532:$G532)=0,"",IF(OR($C532="",SUMPRODUCT(--(Parts!$A$2:$A$201=$C532))=0,AND($E532&lt;&gt;"",SUMPRODUCT(--(Vans!$A$2:$A$51=$E532))=0),AND($F532&lt;&gt;"",SUMPRODUCT(--(Vans!$A$2:$A$51=$F532))=0)),"Check ID",IF(OR(NOT(AND(ISNUMBER(A532),N(A532)&gt;=18264,N(A532)&lt;=73050)),AND($B532&lt;&gt;"Used",$B532&lt;&gt;"Restock",$B532&lt;&gt;"Transfer"),NOT(AND(ISNUMBER(D532),N(D532)&gt;=1,N(D532)&lt;=10000,INT(N(D532))=N(D532))),AND($B532="Used",OR($E532="",$F532&lt;&gt;"")),AND($B532="Restock",OR($F532="",$E532&lt;&gt;"")),AND($B532="Transfer",OR($E532="",$F532="",$E532=$F532))),"Check inputs",IF(OR(AND($E532&lt;&gt;"",SUMPRODUCT(('Van Stock'!$A$2:$A$501=$E532)*('Van Stock'!$B$2:$B$501=$C532))&lt;&gt;1),AND($F532&lt;&gt;"",SUMPRODUCT(('Van Stock'!$A$2:$A$501=$F532)*('Van Stock'!$B$2:$B$501=$C532))&lt;&gt;1)),"No stock line","OK"))))</f>
        <v/>
      </c>
    </row>
    <row r="533" spans="1:8" x14ac:dyDescent="0.25">
      <c r="A533" s="20"/>
      <c r="B533" s="12"/>
      <c r="C533" s="12"/>
      <c r="D533" s="19"/>
      <c r="E533" s="12"/>
      <c r="F533" s="12"/>
      <c r="G533" s="12"/>
      <c r="H533" s="16" t="str">
        <f>IF(COUNTA($A533:$G533)=0,"",IF(OR($C533="",SUMPRODUCT(--(Parts!$A$2:$A$201=$C533))=0,AND($E533&lt;&gt;"",SUMPRODUCT(--(Vans!$A$2:$A$51=$E533))=0),AND($F533&lt;&gt;"",SUMPRODUCT(--(Vans!$A$2:$A$51=$F533))=0)),"Check ID",IF(OR(NOT(AND(ISNUMBER(A533),N(A533)&gt;=18264,N(A533)&lt;=73050)),AND($B533&lt;&gt;"Used",$B533&lt;&gt;"Restock",$B533&lt;&gt;"Transfer"),NOT(AND(ISNUMBER(D533),N(D533)&gt;=1,N(D533)&lt;=10000,INT(N(D533))=N(D533))),AND($B533="Used",OR($E533="",$F533&lt;&gt;"")),AND($B533="Restock",OR($F533="",$E533&lt;&gt;"")),AND($B533="Transfer",OR($E533="",$F533="",$E533=$F533))),"Check inputs",IF(OR(AND($E533&lt;&gt;"",SUMPRODUCT(('Van Stock'!$A$2:$A$501=$E533)*('Van Stock'!$B$2:$B$501=$C533))&lt;&gt;1),AND($F533&lt;&gt;"",SUMPRODUCT(('Van Stock'!$A$2:$A$501=$F533)*('Van Stock'!$B$2:$B$501=$C533))&lt;&gt;1)),"No stock line","OK"))))</f>
        <v/>
      </c>
    </row>
    <row r="534" spans="1:8" x14ac:dyDescent="0.25">
      <c r="A534" s="20"/>
      <c r="B534" s="12"/>
      <c r="C534" s="12"/>
      <c r="D534" s="19"/>
      <c r="E534" s="12"/>
      <c r="F534" s="12"/>
      <c r="G534" s="12"/>
      <c r="H534" s="16" t="str">
        <f>IF(COUNTA($A534:$G534)=0,"",IF(OR($C534="",SUMPRODUCT(--(Parts!$A$2:$A$201=$C534))=0,AND($E534&lt;&gt;"",SUMPRODUCT(--(Vans!$A$2:$A$51=$E534))=0),AND($F534&lt;&gt;"",SUMPRODUCT(--(Vans!$A$2:$A$51=$F534))=0)),"Check ID",IF(OR(NOT(AND(ISNUMBER(A534),N(A534)&gt;=18264,N(A534)&lt;=73050)),AND($B534&lt;&gt;"Used",$B534&lt;&gt;"Restock",$B534&lt;&gt;"Transfer"),NOT(AND(ISNUMBER(D534),N(D534)&gt;=1,N(D534)&lt;=10000,INT(N(D534))=N(D534))),AND($B534="Used",OR($E534="",$F534&lt;&gt;"")),AND($B534="Restock",OR($F534="",$E534&lt;&gt;"")),AND($B534="Transfer",OR($E534="",$F534="",$E534=$F534))),"Check inputs",IF(OR(AND($E534&lt;&gt;"",SUMPRODUCT(('Van Stock'!$A$2:$A$501=$E534)*('Van Stock'!$B$2:$B$501=$C534))&lt;&gt;1),AND($F534&lt;&gt;"",SUMPRODUCT(('Van Stock'!$A$2:$A$501=$F534)*('Van Stock'!$B$2:$B$501=$C534))&lt;&gt;1)),"No stock line","OK"))))</f>
        <v/>
      </c>
    </row>
    <row r="535" spans="1:8" x14ac:dyDescent="0.25">
      <c r="A535" s="20"/>
      <c r="B535" s="12"/>
      <c r="C535" s="12"/>
      <c r="D535" s="19"/>
      <c r="E535" s="12"/>
      <c r="F535" s="12"/>
      <c r="G535" s="12"/>
      <c r="H535" s="16" t="str">
        <f>IF(COUNTA($A535:$G535)=0,"",IF(OR($C535="",SUMPRODUCT(--(Parts!$A$2:$A$201=$C535))=0,AND($E535&lt;&gt;"",SUMPRODUCT(--(Vans!$A$2:$A$51=$E535))=0),AND($F535&lt;&gt;"",SUMPRODUCT(--(Vans!$A$2:$A$51=$F535))=0)),"Check ID",IF(OR(NOT(AND(ISNUMBER(A535),N(A535)&gt;=18264,N(A535)&lt;=73050)),AND($B535&lt;&gt;"Used",$B535&lt;&gt;"Restock",$B535&lt;&gt;"Transfer"),NOT(AND(ISNUMBER(D535),N(D535)&gt;=1,N(D535)&lt;=10000,INT(N(D535))=N(D535))),AND($B535="Used",OR($E535="",$F535&lt;&gt;"")),AND($B535="Restock",OR($F535="",$E535&lt;&gt;"")),AND($B535="Transfer",OR($E535="",$F535="",$E535=$F535))),"Check inputs",IF(OR(AND($E535&lt;&gt;"",SUMPRODUCT(('Van Stock'!$A$2:$A$501=$E535)*('Van Stock'!$B$2:$B$501=$C535))&lt;&gt;1),AND($F535&lt;&gt;"",SUMPRODUCT(('Van Stock'!$A$2:$A$501=$F535)*('Van Stock'!$B$2:$B$501=$C535))&lt;&gt;1)),"No stock line","OK"))))</f>
        <v/>
      </c>
    </row>
    <row r="536" spans="1:8" x14ac:dyDescent="0.25">
      <c r="A536" s="20"/>
      <c r="B536" s="12"/>
      <c r="C536" s="12"/>
      <c r="D536" s="19"/>
      <c r="E536" s="12"/>
      <c r="F536" s="12"/>
      <c r="G536" s="12"/>
      <c r="H536" s="16" t="str">
        <f>IF(COUNTA($A536:$G536)=0,"",IF(OR($C536="",SUMPRODUCT(--(Parts!$A$2:$A$201=$C536))=0,AND($E536&lt;&gt;"",SUMPRODUCT(--(Vans!$A$2:$A$51=$E536))=0),AND($F536&lt;&gt;"",SUMPRODUCT(--(Vans!$A$2:$A$51=$F536))=0)),"Check ID",IF(OR(NOT(AND(ISNUMBER(A536),N(A536)&gt;=18264,N(A536)&lt;=73050)),AND($B536&lt;&gt;"Used",$B536&lt;&gt;"Restock",$B536&lt;&gt;"Transfer"),NOT(AND(ISNUMBER(D536),N(D536)&gt;=1,N(D536)&lt;=10000,INT(N(D536))=N(D536))),AND($B536="Used",OR($E536="",$F536&lt;&gt;"")),AND($B536="Restock",OR($F536="",$E536&lt;&gt;"")),AND($B536="Transfer",OR($E536="",$F536="",$E536=$F536))),"Check inputs",IF(OR(AND($E536&lt;&gt;"",SUMPRODUCT(('Van Stock'!$A$2:$A$501=$E536)*('Van Stock'!$B$2:$B$501=$C536))&lt;&gt;1),AND($F536&lt;&gt;"",SUMPRODUCT(('Van Stock'!$A$2:$A$501=$F536)*('Van Stock'!$B$2:$B$501=$C536))&lt;&gt;1)),"No stock line","OK"))))</f>
        <v/>
      </c>
    </row>
    <row r="537" spans="1:8" x14ac:dyDescent="0.25">
      <c r="A537" s="20"/>
      <c r="B537" s="12"/>
      <c r="C537" s="12"/>
      <c r="D537" s="19"/>
      <c r="E537" s="12"/>
      <c r="F537" s="12"/>
      <c r="G537" s="12"/>
      <c r="H537" s="16" t="str">
        <f>IF(COUNTA($A537:$G537)=0,"",IF(OR($C537="",SUMPRODUCT(--(Parts!$A$2:$A$201=$C537))=0,AND($E537&lt;&gt;"",SUMPRODUCT(--(Vans!$A$2:$A$51=$E537))=0),AND($F537&lt;&gt;"",SUMPRODUCT(--(Vans!$A$2:$A$51=$F537))=0)),"Check ID",IF(OR(NOT(AND(ISNUMBER(A537),N(A537)&gt;=18264,N(A537)&lt;=73050)),AND($B537&lt;&gt;"Used",$B537&lt;&gt;"Restock",$B537&lt;&gt;"Transfer"),NOT(AND(ISNUMBER(D537),N(D537)&gt;=1,N(D537)&lt;=10000,INT(N(D537))=N(D537))),AND($B537="Used",OR($E537="",$F537&lt;&gt;"")),AND($B537="Restock",OR($F537="",$E537&lt;&gt;"")),AND($B537="Transfer",OR($E537="",$F537="",$E537=$F537))),"Check inputs",IF(OR(AND($E537&lt;&gt;"",SUMPRODUCT(('Van Stock'!$A$2:$A$501=$E537)*('Van Stock'!$B$2:$B$501=$C537))&lt;&gt;1),AND($F537&lt;&gt;"",SUMPRODUCT(('Van Stock'!$A$2:$A$501=$F537)*('Van Stock'!$B$2:$B$501=$C537))&lt;&gt;1)),"No stock line","OK"))))</f>
        <v/>
      </c>
    </row>
    <row r="538" spans="1:8" x14ac:dyDescent="0.25">
      <c r="A538" s="20"/>
      <c r="B538" s="12"/>
      <c r="C538" s="12"/>
      <c r="D538" s="19"/>
      <c r="E538" s="12"/>
      <c r="F538" s="12"/>
      <c r="G538" s="12"/>
      <c r="H538" s="16" t="str">
        <f>IF(COUNTA($A538:$G538)=0,"",IF(OR($C538="",SUMPRODUCT(--(Parts!$A$2:$A$201=$C538))=0,AND($E538&lt;&gt;"",SUMPRODUCT(--(Vans!$A$2:$A$51=$E538))=0),AND($F538&lt;&gt;"",SUMPRODUCT(--(Vans!$A$2:$A$51=$F538))=0)),"Check ID",IF(OR(NOT(AND(ISNUMBER(A538),N(A538)&gt;=18264,N(A538)&lt;=73050)),AND($B538&lt;&gt;"Used",$B538&lt;&gt;"Restock",$B538&lt;&gt;"Transfer"),NOT(AND(ISNUMBER(D538),N(D538)&gt;=1,N(D538)&lt;=10000,INT(N(D538))=N(D538))),AND($B538="Used",OR($E538="",$F538&lt;&gt;"")),AND($B538="Restock",OR($F538="",$E538&lt;&gt;"")),AND($B538="Transfer",OR($E538="",$F538="",$E538=$F538))),"Check inputs",IF(OR(AND($E538&lt;&gt;"",SUMPRODUCT(('Van Stock'!$A$2:$A$501=$E538)*('Van Stock'!$B$2:$B$501=$C538))&lt;&gt;1),AND($F538&lt;&gt;"",SUMPRODUCT(('Van Stock'!$A$2:$A$501=$F538)*('Van Stock'!$B$2:$B$501=$C538))&lt;&gt;1)),"No stock line","OK"))))</f>
        <v/>
      </c>
    </row>
    <row r="539" spans="1:8" x14ac:dyDescent="0.25">
      <c r="A539" s="20"/>
      <c r="B539" s="12"/>
      <c r="C539" s="12"/>
      <c r="D539" s="19"/>
      <c r="E539" s="12"/>
      <c r="F539" s="12"/>
      <c r="G539" s="12"/>
      <c r="H539" s="16" t="str">
        <f>IF(COUNTA($A539:$G539)=0,"",IF(OR($C539="",SUMPRODUCT(--(Parts!$A$2:$A$201=$C539))=0,AND($E539&lt;&gt;"",SUMPRODUCT(--(Vans!$A$2:$A$51=$E539))=0),AND($F539&lt;&gt;"",SUMPRODUCT(--(Vans!$A$2:$A$51=$F539))=0)),"Check ID",IF(OR(NOT(AND(ISNUMBER(A539),N(A539)&gt;=18264,N(A539)&lt;=73050)),AND($B539&lt;&gt;"Used",$B539&lt;&gt;"Restock",$B539&lt;&gt;"Transfer"),NOT(AND(ISNUMBER(D539),N(D539)&gt;=1,N(D539)&lt;=10000,INT(N(D539))=N(D539))),AND($B539="Used",OR($E539="",$F539&lt;&gt;"")),AND($B539="Restock",OR($F539="",$E539&lt;&gt;"")),AND($B539="Transfer",OR($E539="",$F539="",$E539=$F539))),"Check inputs",IF(OR(AND($E539&lt;&gt;"",SUMPRODUCT(('Van Stock'!$A$2:$A$501=$E539)*('Van Stock'!$B$2:$B$501=$C539))&lt;&gt;1),AND($F539&lt;&gt;"",SUMPRODUCT(('Van Stock'!$A$2:$A$501=$F539)*('Van Stock'!$B$2:$B$501=$C539))&lt;&gt;1)),"No stock line","OK"))))</f>
        <v/>
      </c>
    </row>
    <row r="540" spans="1:8" x14ac:dyDescent="0.25">
      <c r="A540" s="20"/>
      <c r="B540" s="12"/>
      <c r="C540" s="12"/>
      <c r="D540" s="19"/>
      <c r="E540" s="12"/>
      <c r="F540" s="12"/>
      <c r="G540" s="12"/>
      <c r="H540" s="16" t="str">
        <f>IF(COUNTA($A540:$G540)=0,"",IF(OR($C540="",SUMPRODUCT(--(Parts!$A$2:$A$201=$C540))=0,AND($E540&lt;&gt;"",SUMPRODUCT(--(Vans!$A$2:$A$51=$E540))=0),AND($F540&lt;&gt;"",SUMPRODUCT(--(Vans!$A$2:$A$51=$F540))=0)),"Check ID",IF(OR(NOT(AND(ISNUMBER(A540),N(A540)&gt;=18264,N(A540)&lt;=73050)),AND($B540&lt;&gt;"Used",$B540&lt;&gt;"Restock",$B540&lt;&gt;"Transfer"),NOT(AND(ISNUMBER(D540),N(D540)&gt;=1,N(D540)&lt;=10000,INT(N(D540))=N(D540))),AND($B540="Used",OR($E540="",$F540&lt;&gt;"")),AND($B540="Restock",OR($F540="",$E540&lt;&gt;"")),AND($B540="Transfer",OR($E540="",$F540="",$E540=$F540))),"Check inputs",IF(OR(AND($E540&lt;&gt;"",SUMPRODUCT(('Van Stock'!$A$2:$A$501=$E540)*('Van Stock'!$B$2:$B$501=$C540))&lt;&gt;1),AND($F540&lt;&gt;"",SUMPRODUCT(('Van Stock'!$A$2:$A$501=$F540)*('Van Stock'!$B$2:$B$501=$C540))&lt;&gt;1)),"No stock line","OK"))))</f>
        <v/>
      </c>
    </row>
    <row r="541" spans="1:8" x14ac:dyDescent="0.25">
      <c r="A541" s="20"/>
      <c r="B541" s="12"/>
      <c r="C541" s="12"/>
      <c r="D541" s="19"/>
      <c r="E541" s="12"/>
      <c r="F541" s="12"/>
      <c r="G541" s="12"/>
      <c r="H541" s="16" t="str">
        <f>IF(COUNTA($A541:$G541)=0,"",IF(OR($C541="",SUMPRODUCT(--(Parts!$A$2:$A$201=$C541))=0,AND($E541&lt;&gt;"",SUMPRODUCT(--(Vans!$A$2:$A$51=$E541))=0),AND($F541&lt;&gt;"",SUMPRODUCT(--(Vans!$A$2:$A$51=$F541))=0)),"Check ID",IF(OR(NOT(AND(ISNUMBER(A541),N(A541)&gt;=18264,N(A541)&lt;=73050)),AND($B541&lt;&gt;"Used",$B541&lt;&gt;"Restock",$B541&lt;&gt;"Transfer"),NOT(AND(ISNUMBER(D541),N(D541)&gt;=1,N(D541)&lt;=10000,INT(N(D541))=N(D541))),AND($B541="Used",OR($E541="",$F541&lt;&gt;"")),AND($B541="Restock",OR($F541="",$E541&lt;&gt;"")),AND($B541="Transfer",OR($E541="",$F541="",$E541=$F541))),"Check inputs",IF(OR(AND($E541&lt;&gt;"",SUMPRODUCT(('Van Stock'!$A$2:$A$501=$E541)*('Van Stock'!$B$2:$B$501=$C541))&lt;&gt;1),AND($F541&lt;&gt;"",SUMPRODUCT(('Van Stock'!$A$2:$A$501=$F541)*('Van Stock'!$B$2:$B$501=$C541))&lt;&gt;1)),"No stock line","OK"))))</f>
        <v/>
      </c>
    </row>
    <row r="542" spans="1:8" x14ac:dyDescent="0.25">
      <c r="A542" s="20"/>
      <c r="B542" s="12"/>
      <c r="C542" s="12"/>
      <c r="D542" s="19"/>
      <c r="E542" s="12"/>
      <c r="F542" s="12"/>
      <c r="G542" s="12"/>
      <c r="H542" s="16" t="str">
        <f>IF(COUNTA($A542:$G542)=0,"",IF(OR($C542="",SUMPRODUCT(--(Parts!$A$2:$A$201=$C542))=0,AND($E542&lt;&gt;"",SUMPRODUCT(--(Vans!$A$2:$A$51=$E542))=0),AND($F542&lt;&gt;"",SUMPRODUCT(--(Vans!$A$2:$A$51=$F542))=0)),"Check ID",IF(OR(NOT(AND(ISNUMBER(A542),N(A542)&gt;=18264,N(A542)&lt;=73050)),AND($B542&lt;&gt;"Used",$B542&lt;&gt;"Restock",$B542&lt;&gt;"Transfer"),NOT(AND(ISNUMBER(D542),N(D542)&gt;=1,N(D542)&lt;=10000,INT(N(D542))=N(D542))),AND($B542="Used",OR($E542="",$F542&lt;&gt;"")),AND($B542="Restock",OR($F542="",$E542&lt;&gt;"")),AND($B542="Transfer",OR($E542="",$F542="",$E542=$F542))),"Check inputs",IF(OR(AND($E542&lt;&gt;"",SUMPRODUCT(('Van Stock'!$A$2:$A$501=$E542)*('Van Stock'!$B$2:$B$501=$C542))&lt;&gt;1),AND($F542&lt;&gt;"",SUMPRODUCT(('Van Stock'!$A$2:$A$501=$F542)*('Van Stock'!$B$2:$B$501=$C542))&lt;&gt;1)),"No stock line","OK"))))</f>
        <v/>
      </c>
    </row>
    <row r="543" spans="1:8" x14ac:dyDescent="0.25">
      <c r="A543" s="20"/>
      <c r="B543" s="12"/>
      <c r="C543" s="12"/>
      <c r="D543" s="19"/>
      <c r="E543" s="12"/>
      <c r="F543" s="12"/>
      <c r="G543" s="12"/>
      <c r="H543" s="16" t="str">
        <f>IF(COUNTA($A543:$G543)=0,"",IF(OR($C543="",SUMPRODUCT(--(Parts!$A$2:$A$201=$C543))=0,AND($E543&lt;&gt;"",SUMPRODUCT(--(Vans!$A$2:$A$51=$E543))=0),AND($F543&lt;&gt;"",SUMPRODUCT(--(Vans!$A$2:$A$51=$F543))=0)),"Check ID",IF(OR(NOT(AND(ISNUMBER(A543),N(A543)&gt;=18264,N(A543)&lt;=73050)),AND($B543&lt;&gt;"Used",$B543&lt;&gt;"Restock",$B543&lt;&gt;"Transfer"),NOT(AND(ISNUMBER(D543),N(D543)&gt;=1,N(D543)&lt;=10000,INT(N(D543))=N(D543))),AND($B543="Used",OR($E543="",$F543&lt;&gt;"")),AND($B543="Restock",OR($F543="",$E543&lt;&gt;"")),AND($B543="Transfer",OR($E543="",$F543="",$E543=$F543))),"Check inputs",IF(OR(AND($E543&lt;&gt;"",SUMPRODUCT(('Van Stock'!$A$2:$A$501=$E543)*('Van Stock'!$B$2:$B$501=$C543))&lt;&gt;1),AND($F543&lt;&gt;"",SUMPRODUCT(('Van Stock'!$A$2:$A$501=$F543)*('Van Stock'!$B$2:$B$501=$C543))&lt;&gt;1)),"No stock line","OK"))))</f>
        <v/>
      </c>
    </row>
    <row r="544" spans="1:8" x14ac:dyDescent="0.25">
      <c r="A544" s="20"/>
      <c r="B544" s="12"/>
      <c r="C544" s="12"/>
      <c r="D544" s="19"/>
      <c r="E544" s="12"/>
      <c r="F544" s="12"/>
      <c r="G544" s="12"/>
      <c r="H544" s="16" t="str">
        <f>IF(COUNTA($A544:$G544)=0,"",IF(OR($C544="",SUMPRODUCT(--(Parts!$A$2:$A$201=$C544))=0,AND($E544&lt;&gt;"",SUMPRODUCT(--(Vans!$A$2:$A$51=$E544))=0),AND($F544&lt;&gt;"",SUMPRODUCT(--(Vans!$A$2:$A$51=$F544))=0)),"Check ID",IF(OR(NOT(AND(ISNUMBER(A544),N(A544)&gt;=18264,N(A544)&lt;=73050)),AND($B544&lt;&gt;"Used",$B544&lt;&gt;"Restock",$B544&lt;&gt;"Transfer"),NOT(AND(ISNUMBER(D544),N(D544)&gt;=1,N(D544)&lt;=10000,INT(N(D544))=N(D544))),AND($B544="Used",OR($E544="",$F544&lt;&gt;"")),AND($B544="Restock",OR($F544="",$E544&lt;&gt;"")),AND($B544="Transfer",OR($E544="",$F544="",$E544=$F544))),"Check inputs",IF(OR(AND($E544&lt;&gt;"",SUMPRODUCT(('Van Stock'!$A$2:$A$501=$E544)*('Van Stock'!$B$2:$B$501=$C544))&lt;&gt;1),AND($F544&lt;&gt;"",SUMPRODUCT(('Van Stock'!$A$2:$A$501=$F544)*('Van Stock'!$B$2:$B$501=$C544))&lt;&gt;1)),"No stock line","OK"))))</f>
        <v/>
      </c>
    </row>
    <row r="545" spans="1:8" x14ac:dyDescent="0.25">
      <c r="A545" s="20"/>
      <c r="B545" s="12"/>
      <c r="C545" s="12"/>
      <c r="D545" s="19"/>
      <c r="E545" s="12"/>
      <c r="F545" s="12"/>
      <c r="G545" s="12"/>
      <c r="H545" s="16" t="str">
        <f>IF(COUNTA($A545:$G545)=0,"",IF(OR($C545="",SUMPRODUCT(--(Parts!$A$2:$A$201=$C545))=0,AND($E545&lt;&gt;"",SUMPRODUCT(--(Vans!$A$2:$A$51=$E545))=0),AND($F545&lt;&gt;"",SUMPRODUCT(--(Vans!$A$2:$A$51=$F545))=0)),"Check ID",IF(OR(NOT(AND(ISNUMBER(A545),N(A545)&gt;=18264,N(A545)&lt;=73050)),AND($B545&lt;&gt;"Used",$B545&lt;&gt;"Restock",$B545&lt;&gt;"Transfer"),NOT(AND(ISNUMBER(D545),N(D545)&gt;=1,N(D545)&lt;=10000,INT(N(D545))=N(D545))),AND($B545="Used",OR($E545="",$F545&lt;&gt;"")),AND($B545="Restock",OR($F545="",$E545&lt;&gt;"")),AND($B545="Transfer",OR($E545="",$F545="",$E545=$F545))),"Check inputs",IF(OR(AND($E545&lt;&gt;"",SUMPRODUCT(('Van Stock'!$A$2:$A$501=$E545)*('Van Stock'!$B$2:$B$501=$C545))&lt;&gt;1),AND($F545&lt;&gt;"",SUMPRODUCT(('Van Stock'!$A$2:$A$501=$F545)*('Van Stock'!$B$2:$B$501=$C545))&lt;&gt;1)),"No stock line","OK"))))</f>
        <v/>
      </c>
    </row>
    <row r="546" spans="1:8" x14ac:dyDescent="0.25">
      <c r="A546" s="20"/>
      <c r="B546" s="12"/>
      <c r="C546" s="12"/>
      <c r="D546" s="19"/>
      <c r="E546" s="12"/>
      <c r="F546" s="12"/>
      <c r="G546" s="12"/>
      <c r="H546" s="16" t="str">
        <f>IF(COUNTA($A546:$G546)=0,"",IF(OR($C546="",SUMPRODUCT(--(Parts!$A$2:$A$201=$C546))=0,AND($E546&lt;&gt;"",SUMPRODUCT(--(Vans!$A$2:$A$51=$E546))=0),AND($F546&lt;&gt;"",SUMPRODUCT(--(Vans!$A$2:$A$51=$F546))=0)),"Check ID",IF(OR(NOT(AND(ISNUMBER(A546),N(A546)&gt;=18264,N(A546)&lt;=73050)),AND($B546&lt;&gt;"Used",$B546&lt;&gt;"Restock",$B546&lt;&gt;"Transfer"),NOT(AND(ISNUMBER(D546),N(D546)&gt;=1,N(D546)&lt;=10000,INT(N(D546))=N(D546))),AND($B546="Used",OR($E546="",$F546&lt;&gt;"")),AND($B546="Restock",OR($F546="",$E546&lt;&gt;"")),AND($B546="Transfer",OR($E546="",$F546="",$E546=$F546))),"Check inputs",IF(OR(AND($E546&lt;&gt;"",SUMPRODUCT(('Van Stock'!$A$2:$A$501=$E546)*('Van Stock'!$B$2:$B$501=$C546))&lt;&gt;1),AND($F546&lt;&gt;"",SUMPRODUCT(('Van Stock'!$A$2:$A$501=$F546)*('Van Stock'!$B$2:$B$501=$C546))&lt;&gt;1)),"No stock line","OK"))))</f>
        <v/>
      </c>
    </row>
    <row r="547" spans="1:8" x14ac:dyDescent="0.25">
      <c r="A547" s="20"/>
      <c r="B547" s="12"/>
      <c r="C547" s="12"/>
      <c r="D547" s="19"/>
      <c r="E547" s="12"/>
      <c r="F547" s="12"/>
      <c r="G547" s="12"/>
      <c r="H547" s="16" t="str">
        <f>IF(COUNTA($A547:$G547)=0,"",IF(OR($C547="",SUMPRODUCT(--(Parts!$A$2:$A$201=$C547))=0,AND($E547&lt;&gt;"",SUMPRODUCT(--(Vans!$A$2:$A$51=$E547))=0),AND($F547&lt;&gt;"",SUMPRODUCT(--(Vans!$A$2:$A$51=$F547))=0)),"Check ID",IF(OR(NOT(AND(ISNUMBER(A547),N(A547)&gt;=18264,N(A547)&lt;=73050)),AND($B547&lt;&gt;"Used",$B547&lt;&gt;"Restock",$B547&lt;&gt;"Transfer"),NOT(AND(ISNUMBER(D547),N(D547)&gt;=1,N(D547)&lt;=10000,INT(N(D547))=N(D547))),AND($B547="Used",OR($E547="",$F547&lt;&gt;"")),AND($B547="Restock",OR($F547="",$E547&lt;&gt;"")),AND($B547="Transfer",OR($E547="",$F547="",$E547=$F547))),"Check inputs",IF(OR(AND($E547&lt;&gt;"",SUMPRODUCT(('Van Stock'!$A$2:$A$501=$E547)*('Van Stock'!$B$2:$B$501=$C547))&lt;&gt;1),AND($F547&lt;&gt;"",SUMPRODUCT(('Van Stock'!$A$2:$A$501=$F547)*('Van Stock'!$B$2:$B$501=$C547))&lt;&gt;1)),"No stock line","OK"))))</f>
        <v/>
      </c>
    </row>
    <row r="548" spans="1:8" x14ac:dyDescent="0.25">
      <c r="A548" s="20"/>
      <c r="B548" s="12"/>
      <c r="C548" s="12"/>
      <c r="D548" s="19"/>
      <c r="E548" s="12"/>
      <c r="F548" s="12"/>
      <c r="G548" s="12"/>
      <c r="H548" s="16" t="str">
        <f>IF(COUNTA($A548:$G548)=0,"",IF(OR($C548="",SUMPRODUCT(--(Parts!$A$2:$A$201=$C548))=0,AND($E548&lt;&gt;"",SUMPRODUCT(--(Vans!$A$2:$A$51=$E548))=0),AND($F548&lt;&gt;"",SUMPRODUCT(--(Vans!$A$2:$A$51=$F548))=0)),"Check ID",IF(OR(NOT(AND(ISNUMBER(A548),N(A548)&gt;=18264,N(A548)&lt;=73050)),AND($B548&lt;&gt;"Used",$B548&lt;&gt;"Restock",$B548&lt;&gt;"Transfer"),NOT(AND(ISNUMBER(D548),N(D548)&gt;=1,N(D548)&lt;=10000,INT(N(D548))=N(D548))),AND($B548="Used",OR($E548="",$F548&lt;&gt;"")),AND($B548="Restock",OR($F548="",$E548&lt;&gt;"")),AND($B548="Transfer",OR($E548="",$F548="",$E548=$F548))),"Check inputs",IF(OR(AND($E548&lt;&gt;"",SUMPRODUCT(('Van Stock'!$A$2:$A$501=$E548)*('Van Stock'!$B$2:$B$501=$C548))&lt;&gt;1),AND($F548&lt;&gt;"",SUMPRODUCT(('Van Stock'!$A$2:$A$501=$F548)*('Van Stock'!$B$2:$B$501=$C548))&lt;&gt;1)),"No stock line","OK"))))</f>
        <v/>
      </c>
    </row>
    <row r="549" spans="1:8" x14ac:dyDescent="0.25">
      <c r="A549" s="20"/>
      <c r="B549" s="12"/>
      <c r="C549" s="12"/>
      <c r="D549" s="19"/>
      <c r="E549" s="12"/>
      <c r="F549" s="12"/>
      <c r="G549" s="12"/>
      <c r="H549" s="16" t="str">
        <f>IF(COUNTA($A549:$G549)=0,"",IF(OR($C549="",SUMPRODUCT(--(Parts!$A$2:$A$201=$C549))=0,AND($E549&lt;&gt;"",SUMPRODUCT(--(Vans!$A$2:$A$51=$E549))=0),AND($F549&lt;&gt;"",SUMPRODUCT(--(Vans!$A$2:$A$51=$F549))=0)),"Check ID",IF(OR(NOT(AND(ISNUMBER(A549),N(A549)&gt;=18264,N(A549)&lt;=73050)),AND($B549&lt;&gt;"Used",$B549&lt;&gt;"Restock",$B549&lt;&gt;"Transfer"),NOT(AND(ISNUMBER(D549),N(D549)&gt;=1,N(D549)&lt;=10000,INT(N(D549))=N(D549))),AND($B549="Used",OR($E549="",$F549&lt;&gt;"")),AND($B549="Restock",OR($F549="",$E549&lt;&gt;"")),AND($B549="Transfer",OR($E549="",$F549="",$E549=$F549))),"Check inputs",IF(OR(AND($E549&lt;&gt;"",SUMPRODUCT(('Van Stock'!$A$2:$A$501=$E549)*('Van Stock'!$B$2:$B$501=$C549))&lt;&gt;1),AND($F549&lt;&gt;"",SUMPRODUCT(('Van Stock'!$A$2:$A$501=$F549)*('Van Stock'!$B$2:$B$501=$C549))&lt;&gt;1)),"No stock line","OK"))))</f>
        <v/>
      </c>
    </row>
    <row r="550" spans="1:8" x14ac:dyDescent="0.25">
      <c r="A550" s="20"/>
      <c r="B550" s="12"/>
      <c r="C550" s="12"/>
      <c r="D550" s="19"/>
      <c r="E550" s="12"/>
      <c r="F550" s="12"/>
      <c r="G550" s="12"/>
      <c r="H550" s="16" t="str">
        <f>IF(COUNTA($A550:$G550)=0,"",IF(OR($C550="",SUMPRODUCT(--(Parts!$A$2:$A$201=$C550))=0,AND($E550&lt;&gt;"",SUMPRODUCT(--(Vans!$A$2:$A$51=$E550))=0),AND($F550&lt;&gt;"",SUMPRODUCT(--(Vans!$A$2:$A$51=$F550))=0)),"Check ID",IF(OR(NOT(AND(ISNUMBER(A550),N(A550)&gt;=18264,N(A550)&lt;=73050)),AND($B550&lt;&gt;"Used",$B550&lt;&gt;"Restock",$B550&lt;&gt;"Transfer"),NOT(AND(ISNUMBER(D550),N(D550)&gt;=1,N(D550)&lt;=10000,INT(N(D550))=N(D550))),AND($B550="Used",OR($E550="",$F550&lt;&gt;"")),AND($B550="Restock",OR($F550="",$E550&lt;&gt;"")),AND($B550="Transfer",OR($E550="",$F550="",$E550=$F550))),"Check inputs",IF(OR(AND($E550&lt;&gt;"",SUMPRODUCT(('Van Stock'!$A$2:$A$501=$E550)*('Van Stock'!$B$2:$B$501=$C550))&lt;&gt;1),AND($F550&lt;&gt;"",SUMPRODUCT(('Van Stock'!$A$2:$A$501=$F550)*('Van Stock'!$B$2:$B$501=$C550))&lt;&gt;1)),"No stock line","OK"))))</f>
        <v/>
      </c>
    </row>
    <row r="551" spans="1:8" x14ac:dyDescent="0.25">
      <c r="A551" s="20"/>
      <c r="B551" s="12"/>
      <c r="C551" s="12"/>
      <c r="D551" s="19"/>
      <c r="E551" s="12"/>
      <c r="F551" s="12"/>
      <c r="G551" s="12"/>
      <c r="H551" s="16" t="str">
        <f>IF(COUNTA($A551:$G551)=0,"",IF(OR($C551="",SUMPRODUCT(--(Parts!$A$2:$A$201=$C551))=0,AND($E551&lt;&gt;"",SUMPRODUCT(--(Vans!$A$2:$A$51=$E551))=0),AND($F551&lt;&gt;"",SUMPRODUCT(--(Vans!$A$2:$A$51=$F551))=0)),"Check ID",IF(OR(NOT(AND(ISNUMBER(A551),N(A551)&gt;=18264,N(A551)&lt;=73050)),AND($B551&lt;&gt;"Used",$B551&lt;&gt;"Restock",$B551&lt;&gt;"Transfer"),NOT(AND(ISNUMBER(D551),N(D551)&gt;=1,N(D551)&lt;=10000,INT(N(D551))=N(D551))),AND($B551="Used",OR($E551="",$F551&lt;&gt;"")),AND($B551="Restock",OR($F551="",$E551&lt;&gt;"")),AND($B551="Transfer",OR($E551="",$F551="",$E551=$F551))),"Check inputs",IF(OR(AND($E551&lt;&gt;"",SUMPRODUCT(('Van Stock'!$A$2:$A$501=$E551)*('Van Stock'!$B$2:$B$501=$C551))&lt;&gt;1),AND($F551&lt;&gt;"",SUMPRODUCT(('Van Stock'!$A$2:$A$501=$F551)*('Van Stock'!$B$2:$B$501=$C551))&lt;&gt;1)),"No stock line","OK"))))</f>
        <v/>
      </c>
    </row>
    <row r="552" spans="1:8" x14ac:dyDescent="0.25">
      <c r="A552" s="20"/>
      <c r="B552" s="12"/>
      <c r="C552" s="12"/>
      <c r="D552" s="19"/>
      <c r="E552" s="12"/>
      <c r="F552" s="12"/>
      <c r="G552" s="12"/>
      <c r="H552" s="16" t="str">
        <f>IF(COUNTA($A552:$G552)=0,"",IF(OR($C552="",SUMPRODUCT(--(Parts!$A$2:$A$201=$C552))=0,AND($E552&lt;&gt;"",SUMPRODUCT(--(Vans!$A$2:$A$51=$E552))=0),AND($F552&lt;&gt;"",SUMPRODUCT(--(Vans!$A$2:$A$51=$F552))=0)),"Check ID",IF(OR(NOT(AND(ISNUMBER(A552),N(A552)&gt;=18264,N(A552)&lt;=73050)),AND($B552&lt;&gt;"Used",$B552&lt;&gt;"Restock",$B552&lt;&gt;"Transfer"),NOT(AND(ISNUMBER(D552),N(D552)&gt;=1,N(D552)&lt;=10000,INT(N(D552))=N(D552))),AND($B552="Used",OR($E552="",$F552&lt;&gt;"")),AND($B552="Restock",OR($F552="",$E552&lt;&gt;"")),AND($B552="Transfer",OR($E552="",$F552="",$E552=$F552))),"Check inputs",IF(OR(AND($E552&lt;&gt;"",SUMPRODUCT(('Van Stock'!$A$2:$A$501=$E552)*('Van Stock'!$B$2:$B$501=$C552))&lt;&gt;1),AND($F552&lt;&gt;"",SUMPRODUCT(('Van Stock'!$A$2:$A$501=$F552)*('Van Stock'!$B$2:$B$501=$C552))&lt;&gt;1)),"No stock line","OK"))))</f>
        <v/>
      </c>
    </row>
    <row r="553" spans="1:8" x14ac:dyDescent="0.25">
      <c r="A553" s="20"/>
      <c r="B553" s="12"/>
      <c r="C553" s="12"/>
      <c r="D553" s="19"/>
      <c r="E553" s="12"/>
      <c r="F553" s="12"/>
      <c r="G553" s="12"/>
      <c r="H553" s="16" t="str">
        <f>IF(COUNTA($A553:$G553)=0,"",IF(OR($C553="",SUMPRODUCT(--(Parts!$A$2:$A$201=$C553))=0,AND($E553&lt;&gt;"",SUMPRODUCT(--(Vans!$A$2:$A$51=$E553))=0),AND($F553&lt;&gt;"",SUMPRODUCT(--(Vans!$A$2:$A$51=$F553))=0)),"Check ID",IF(OR(NOT(AND(ISNUMBER(A553),N(A553)&gt;=18264,N(A553)&lt;=73050)),AND($B553&lt;&gt;"Used",$B553&lt;&gt;"Restock",$B553&lt;&gt;"Transfer"),NOT(AND(ISNUMBER(D553),N(D553)&gt;=1,N(D553)&lt;=10000,INT(N(D553))=N(D553))),AND($B553="Used",OR($E553="",$F553&lt;&gt;"")),AND($B553="Restock",OR($F553="",$E553&lt;&gt;"")),AND($B553="Transfer",OR($E553="",$F553="",$E553=$F553))),"Check inputs",IF(OR(AND($E553&lt;&gt;"",SUMPRODUCT(('Van Stock'!$A$2:$A$501=$E553)*('Van Stock'!$B$2:$B$501=$C553))&lt;&gt;1),AND($F553&lt;&gt;"",SUMPRODUCT(('Van Stock'!$A$2:$A$501=$F553)*('Van Stock'!$B$2:$B$501=$C553))&lt;&gt;1)),"No stock line","OK"))))</f>
        <v/>
      </c>
    </row>
    <row r="554" spans="1:8" x14ac:dyDescent="0.25">
      <c r="A554" s="20"/>
      <c r="B554" s="12"/>
      <c r="C554" s="12"/>
      <c r="D554" s="19"/>
      <c r="E554" s="12"/>
      <c r="F554" s="12"/>
      <c r="G554" s="12"/>
      <c r="H554" s="16" t="str">
        <f>IF(COUNTA($A554:$G554)=0,"",IF(OR($C554="",SUMPRODUCT(--(Parts!$A$2:$A$201=$C554))=0,AND($E554&lt;&gt;"",SUMPRODUCT(--(Vans!$A$2:$A$51=$E554))=0),AND($F554&lt;&gt;"",SUMPRODUCT(--(Vans!$A$2:$A$51=$F554))=0)),"Check ID",IF(OR(NOT(AND(ISNUMBER(A554),N(A554)&gt;=18264,N(A554)&lt;=73050)),AND($B554&lt;&gt;"Used",$B554&lt;&gt;"Restock",$B554&lt;&gt;"Transfer"),NOT(AND(ISNUMBER(D554),N(D554)&gt;=1,N(D554)&lt;=10000,INT(N(D554))=N(D554))),AND($B554="Used",OR($E554="",$F554&lt;&gt;"")),AND($B554="Restock",OR($F554="",$E554&lt;&gt;"")),AND($B554="Transfer",OR($E554="",$F554="",$E554=$F554))),"Check inputs",IF(OR(AND($E554&lt;&gt;"",SUMPRODUCT(('Van Stock'!$A$2:$A$501=$E554)*('Van Stock'!$B$2:$B$501=$C554))&lt;&gt;1),AND($F554&lt;&gt;"",SUMPRODUCT(('Van Stock'!$A$2:$A$501=$F554)*('Van Stock'!$B$2:$B$501=$C554))&lt;&gt;1)),"No stock line","OK"))))</f>
        <v/>
      </c>
    </row>
    <row r="555" spans="1:8" x14ac:dyDescent="0.25">
      <c r="A555" s="20"/>
      <c r="B555" s="12"/>
      <c r="C555" s="12"/>
      <c r="D555" s="19"/>
      <c r="E555" s="12"/>
      <c r="F555" s="12"/>
      <c r="G555" s="12"/>
      <c r="H555" s="16" t="str">
        <f>IF(COUNTA($A555:$G555)=0,"",IF(OR($C555="",SUMPRODUCT(--(Parts!$A$2:$A$201=$C555))=0,AND($E555&lt;&gt;"",SUMPRODUCT(--(Vans!$A$2:$A$51=$E555))=0),AND($F555&lt;&gt;"",SUMPRODUCT(--(Vans!$A$2:$A$51=$F555))=0)),"Check ID",IF(OR(NOT(AND(ISNUMBER(A555),N(A555)&gt;=18264,N(A555)&lt;=73050)),AND($B555&lt;&gt;"Used",$B555&lt;&gt;"Restock",$B555&lt;&gt;"Transfer"),NOT(AND(ISNUMBER(D555),N(D555)&gt;=1,N(D555)&lt;=10000,INT(N(D555))=N(D555))),AND($B555="Used",OR($E555="",$F555&lt;&gt;"")),AND($B555="Restock",OR($F555="",$E555&lt;&gt;"")),AND($B555="Transfer",OR($E555="",$F555="",$E555=$F555))),"Check inputs",IF(OR(AND($E555&lt;&gt;"",SUMPRODUCT(('Van Stock'!$A$2:$A$501=$E555)*('Van Stock'!$B$2:$B$501=$C555))&lt;&gt;1),AND($F555&lt;&gt;"",SUMPRODUCT(('Van Stock'!$A$2:$A$501=$F555)*('Van Stock'!$B$2:$B$501=$C555))&lt;&gt;1)),"No stock line","OK"))))</f>
        <v/>
      </c>
    </row>
    <row r="556" spans="1:8" x14ac:dyDescent="0.25">
      <c r="A556" s="20"/>
      <c r="B556" s="12"/>
      <c r="C556" s="12"/>
      <c r="D556" s="19"/>
      <c r="E556" s="12"/>
      <c r="F556" s="12"/>
      <c r="G556" s="12"/>
      <c r="H556" s="16" t="str">
        <f>IF(COUNTA($A556:$G556)=0,"",IF(OR($C556="",SUMPRODUCT(--(Parts!$A$2:$A$201=$C556))=0,AND($E556&lt;&gt;"",SUMPRODUCT(--(Vans!$A$2:$A$51=$E556))=0),AND($F556&lt;&gt;"",SUMPRODUCT(--(Vans!$A$2:$A$51=$F556))=0)),"Check ID",IF(OR(NOT(AND(ISNUMBER(A556),N(A556)&gt;=18264,N(A556)&lt;=73050)),AND($B556&lt;&gt;"Used",$B556&lt;&gt;"Restock",$B556&lt;&gt;"Transfer"),NOT(AND(ISNUMBER(D556),N(D556)&gt;=1,N(D556)&lt;=10000,INT(N(D556))=N(D556))),AND($B556="Used",OR($E556="",$F556&lt;&gt;"")),AND($B556="Restock",OR($F556="",$E556&lt;&gt;"")),AND($B556="Transfer",OR($E556="",$F556="",$E556=$F556))),"Check inputs",IF(OR(AND($E556&lt;&gt;"",SUMPRODUCT(('Van Stock'!$A$2:$A$501=$E556)*('Van Stock'!$B$2:$B$501=$C556))&lt;&gt;1),AND($F556&lt;&gt;"",SUMPRODUCT(('Van Stock'!$A$2:$A$501=$F556)*('Van Stock'!$B$2:$B$501=$C556))&lt;&gt;1)),"No stock line","OK"))))</f>
        <v/>
      </c>
    </row>
    <row r="557" spans="1:8" x14ac:dyDescent="0.25">
      <c r="A557" s="20"/>
      <c r="B557" s="12"/>
      <c r="C557" s="12"/>
      <c r="D557" s="19"/>
      <c r="E557" s="12"/>
      <c r="F557" s="12"/>
      <c r="G557" s="12"/>
      <c r="H557" s="16" t="str">
        <f>IF(COUNTA($A557:$G557)=0,"",IF(OR($C557="",SUMPRODUCT(--(Parts!$A$2:$A$201=$C557))=0,AND($E557&lt;&gt;"",SUMPRODUCT(--(Vans!$A$2:$A$51=$E557))=0),AND($F557&lt;&gt;"",SUMPRODUCT(--(Vans!$A$2:$A$51=$F557))=0)),"Check ID",IF(OR(NOT(AND(ISNUMBER(A557),N(A557)&gt;=18264,N(A557)&lt;=73050)),AND($B557&lt;&gt;"Used",$B557&lt;&gt;"Restock",$B557&lt;&gt;"Transfer"),NOT(AND(ISNUMBER(D557),N(D557)&gt;=1,N(D557)&lt;=10000,INT(N(D557))=N(D557))),AND($B557="Used",OR($E557="",$F557&lt;&gt;"")),AND($B557="Restock",OR($F557="",$E557&lt;&gt;"")),AND($B557="Transfer",OR($E557="",$F557="",$E557=$F557))),"Check inputs",IF(OR(AND($E557&lt;&gt;"",SUMPRODUCT(('Van Stock'!$A$2:$A$501=$E557)*('Van Stock'!$B$2:$B$501=$C557))&lt;&gt;1),AND($F557&lt;&gt;"",SUMPRODUCT(('Van Stock'!$A$2:$A$501=$F557)*('Van Stock'!$B$2:$B$501=$C557))&lt;&gt;1)),"No stock line","OK"))))</f>
        <v/>
      </c>
    </row>
    <row r="558" spans="1:8" x14ac:dyDescent="0.25">
      <c r="A558" s="20"/>
      <c r="B558" s="12"/>
      <c r="C558" s="12"/>
      <c r="D558" s="19"/>
      <c r="E558" s="12"/>
      <c r="F558" s="12"/>
      <c r="G558" s="12"/>
      <c r="H558" s="16" t="str">
        <f>IF(COUNTA($A558:$G558)=0,"",IF(OR($C558="",SUMPRODUCT(--(Parts!$A$2:$A$201=$C558))=0,AND($E558&lt;&gt;"",SUMPRODUCT(--(Vans!$A$2:$A$51=$E558))=0),AND($F558&lt;&gt;"",SUMPRODUCT(--(Vans!$A$2:$A$51=$F558))=0)),"Check ID",IF(OR(NOT(AND(ISNUMBER(A558),N(A558)&gt;=18264,N(A558)&lt;=73050)),AND($B558&lt;&gt;"Used",$B558&lt;&gt;"Restock",$B558&lt;&gt;"Transfer"),NOT(AND(ISNUMBER(D558),N(D558)&gt;=1,N(D558)&lt;=10000,INT(N(D558))=N(D558))),AND($B558="Used",OR($E558="",$F558&lt;&gt;"")),AND($B558="Restock",OR($F558="",$E558&lt;&gt;"")),AND($B558="Transfer",OR($E558="",$F558="",$E558=$F558))),"Check inputs",IF(OR(AND($E558&lt;&gt;"",SUMPRODUCT(('Van Stock'!$A$2:$A$501=$E558)*('Van Stock'!$B$2:$B$501=$C558))&lt;&gt;1),AND($F558&lt;&gt;"",SUMPRODUCT(('Van Stock'!$A$2:$A$501=$F558)*('Van Stock'!$B$2:$B$501=$C558))&lt;&gt;1)),"No stock line","OK"))))</f>
        <v/>
      </c>
    </row>
    <row r="559" spans="1:8" x14ac:dyDescent="0.25">
      <c r="A559" s="20"/>
      <c r="B559" s="12"/>
      <c r="C559" s="12"/>
      <c r="D559" s="19"/>
      <c r="E559" s="12"/>
      <c r="F559" s="12"/>
      <c r="G559" s="12"/>
      <c r="H559" s="16" t="str">
        <f>IF(COUNTA($A559:$G559)=0,"",IF(OR($C559="",SUMPRODUCT(--(Parts!$A$2:$A$201=$C559))=0,AND($E559&lt;&gt;"",SUMPRODUCT(--(Vans!$A$2:$A$51=$E559))=0),AND($F559&lt;&gt;"",SUMPRODUCT(--(Vans!$A$2:$A$51=$F559))=0)),"Check ID",IF(OR(NOT(AND(ISNUMBER(A559),N(A559)&gt;=18264,N(A559)&lt;=73050)),AND($B559&lt;&gt;"Used",$B559&lt;&gt;"Restock",$B559&lt;&gt;"Transfer"),NOT(AND(ISNUMBER(D559),N(D559)&gt;=1,N(D559)&lt;=10000,INT(N(D559))=N(D559))),AND($B559="Used",OR($E559="",$F559&lt;&gt;"")),AND($B559="Restock",OR($F559="",$E559&lt;&gt;"")),AND($B559="Transfer",OR($E559="",$F559="",$E559=$F559))),"Check inputs",IF(OR(AND($E559&lt;&gt;"",SUMPRODUCT(('Van Stock'!$A$2:$A$501=$E559)*('Van Stock'!$B$2:$B$501=$C559))&lt;&gt;1),AND($F559&lt;&gt;"",SUMPRODUCT(('Van Stock'!$A$2:$A$501=$F559)*('Van Stock'!$B$2:$B$501=$C559))&lt;&gt;1)),"No stock line","OK"))))</f>
        <v/>
      </c>
    </row>
    <row r="560" spans="1:8" x14ac:dyDescent="0.25">
      <c r="A560" s="20"/>
      <c r="B560" s="12"/>
      <c r="C560" s="12"/>
      <c r="D560" s="19"/>
      <c r="E560" s="12"/>
      <c r="F560" s="12"/>
      <c r="G560" s="12"/>
      <c r="H560" s="16" t="str">
        <f>IF(COUNTA($A560:$G560)=0,"",IF(OR($C560="",SUMPRODUCT(--(Parts!$A$2:$A$201=$C560))=0,AND($E560&lt;&gt;"",SUMPRODUCT(--(Vans!$A$2:$A$51=$E560))=0),AND($F560&lt;&gt;"",SUMPRODUCT(--(Vans!$A$2:$A$51=$F560))=0)),"Check ID",IF(OR(NOT(AND(ISNUMBER(A560),N(A560)&gt;=18264,N(A560)&lt;=73050)),AND($B560&lt;&gt;"Used",$B560&lt;&gt;"Restock",$B560&lt;&gt;"Transfer"),NOT(AND(ISNUMBER(D560),N(D560)&gt;=1,N(D560)&lt;=10000,INT(N(D560))=N(D560))),AND($B560="Used",OR($E560="",$F560&lt;&gt;"")),AND($B560="Restock",OR($F560="",$E560&lt;&gt;"")),AND($B560="Transfer",OR($E560="",$F560="",$E560=$F560))),"Check inputs",IF(OR(AND($E560&lt;&gt;"",SUMPRODUCT(('Van Stock'!$A$2:$A$501=$E560)*('Van Stock'!$B$2:$B$501=$C560))&lt;&gt;1),AND($F560&lt;&gt;"",SUMPRODUCT(('Van Stock'!$A$2:$A$501=$F560)*('Van Stock'!$B$2:$B$501=$C560))&lt;&gt;1)),"No stock line","OK"))))</f>
        <v/>
      </c>
    </row>
    <row r="561" spans="1:8" x14ac:dyDescent="0.25">
      <c r="A561" s="20"/>
      <c r="B561" s="12"/>
      <c r="C561" s="12"/>
      <c r="D561" s="19"/>
      <c r="E561" s="12"/>
      <c r="F561" s="12"/>
      <c r="G561" s="12"/>
      <c r="H561" s="16" t="str">
        <f>IF(COUNTA($A561:$G561)=0,"",IF(OR($C561="",SUMPRODUCT(--(Parts!$A$2:$A$201=$C561))=0,AND($E561&lt;&gt;"",SUMPRODUCT(--(Vans!$A$2:$A$51=$E561))=0),AND($F561&lt;&gt;"",SUMPRODUCT(--(Vans!$A$2:$A$51=$F561))=0)),"Check ID",IF(OR(NOT(AND(ISNUMBER(A561),N(A561)&gt;=18264,N(A561)&lt;=73050)),AND($B561&lt;&gt;"Used",$B561&lt;&gt;"Restock",$B561&lt;&gt;"Transfer"),NOT(AND(ISNUMBER(D561),N(D561)&gt;=1,N(D561)&lt;=10000,INT(N(D561))=N(D561))),AND($B561="Used",OR($E561="",$F561&lt;&gt;"")),AND($B561="Restock",OR($F561="",$E561&lt;&gt;"")),AND($B561="Transfer",OR($E561="",$F561="",$E561=$F561))),"Check inputs",IF(OR(AND($E561&lt;&gt;"",SUMPRODUCT(('Van Stock'!$A$2:$A$501=$E561)*('Van Stock'!$B$2:$B$501=$C561))&lt;&gt;1),AND($F561&lt;&gt;"",SUMPRODUCT(('Van Stock'!$A$2:$A$501=$F561)*('Van Stock'!$B$2:$B$501=$C561))&lt;&gt;1)),"No stock line","OK"))))</f>
        <v/>
      </c>
    </row>
    <row r="562" spans="1:8" x14ac:dyDescent="0.25">
      <c r="A562" s="20"/>
      <c r="B562" s="12"/>
      <c r="C562" s="12"/>
      <c r="D562" s="19"/>
      <c r="E562" s="12"/>
      <c r="F562" s="12"/>
      <c r="G562" s="12"/>
      <c r="H562" s="16" t="str">
        <f>IF(COUNTA($A562:$G562)=0,"",IF(OR($C562="",SUMPRODUCT(--(Parts!$A$2:$A$201=$C562))=0,AND($E562&lt;&gt;"",SUMPRODUCT(--(Vans!$A$2:$A$51=$E562))=0),AND($F562&lt;&gt;"",SUMPRODUCT(--(Vans!$A$2:$A$51=$F562))=0)),"Check ID",IF(OR(NOT(AND(ISNUMBER(A562),N(A562)&gt;=18264,N(A562)&lt;=73050)),AND($B562&lt;&gt;"Used",$B562&lt;&gt;"Restock",$B562&lt;&gt;"Transfer"),NOT(AND(ISNUMBER(D562),N(D562)&gt;=1,N(D562)&lt;=10000,INT(N(D562))=N(D562))),AND($B562="Used",OR($E562="",$F562&lt;&gt;"")),AND($B562="Restock",OR($F562="",$E562&lt;&gt;"")),AND($B562="Transfer",OR($E562="",$F562="",$E562=$F562))),"Check inputs",IF(OR(AND($E562&lt;&gt;"",SUMPRODUCT(('Van Stock'!$A$2:$A$501=$E562)*('Van Stock'!$B$2:$B$501=$C562))&lt;&gt;1),AND($F562&lt;&gt;"",SUMPRODUCT(('Van Stock'!$A$2:$A$501=$F562)*('Van Stock'!$B$2:$B$501=$C562))&lt;&gt;1)),"No stock line","OK"))))</f>
        <v/>
      </c>
    </row>
    <row r="563" spans="1:8" x14ac:dyDescent="0.25">
      <c r="A563" s="20"/>
      <c r="B563" s="12"/>
      <c r="C563" s="12"/>
      <c r="D563" s="19"/>
      <c r="E563" s="12"/>
      <c r="F563" s="12"/>
      <c r="G563" s="12"/>
      <c r="H563" s="16" t="str">
        <f>IF(COUNTA($A563:$G563)=0,"",IF(OR($C563="",SUMPRODUCT(--(Parts!$A$2:$A$201=$C563))=0,AND($E563&lt;&gt;"",SUMPRODUCT(--(Vans!$A$2:$A$51=$E563))=0),AND($F563&lt;&gt;"",SUMPRODUCT(--(Vans!$A$2:$A$51=$F563))=0)),"Check ID",IF(OR(NOT(AND(ISNUMBER(A563),N(A563)&gt;=18264,N(A563)&lt;=73050)),AND($B563&lt;&gt;"Used",$B563&lt;&gt;"Restock",$B563&lt;&gt;"Transfer"),NOT(AND(ISNUMBER(D563),N(D563)&gt;=1,N(D563)&lt;=10000,INT(N(D563))=N(D563))),AND($B563="Used",OR($E563="",$F563&lt;&gt;"")),AND($B563="Restock",OR($F563="",$E563&lt;&gt;"")),AND($B563="Transfer",OR($E563="",$F563="",$E563=$F563))),"Check inputs",IF(OR(AND($E563&lt;&gt;"",SUMPRODUCT(('Van Stock'!$A$2:$A$501=$E563)*('Van Stock'!$B$2:$B$501=$C563))&lt;&gt;1),AND($F563&lt;&gt;"",SUMPRODUCT(('Van Stock'!$A$2:$A$501=$F563)*('Van Stock'!$B$2:$B$501=$C563))&lt;&gt;1)),"No stock line","OK"))))</f>
        <v/>
      </c>
    </row>
    <row r="564" spans="1:8" x14ac:dyDescent="0.25">
      <c r="A564" s="20"/>
      <c r="B564" s="12"/>
      <c r="C564" s="12"/>
      <c r="D564" s="19"/>
      <c r="E564" s="12"/>
      <c r="F564" s="12"/>
      <c r="G564" s="12"/>
      <c r="H564" s="16" t="str">
        <f>IF(COUNTA($A564:$G564)=0,"",IF(OR($C564="",SUMPRODUCT(--(Parts!$A$2:$A$201=$C564))=0,AND($E564&lt;&gt;"",SUMPRODUCT(--(Vans!$A$2:$A$51=$E564))=0),AND($F564&lt;&gt;"",SUMPRODUCT(--(Vans!$A$2:$A$51=$F564))=0)),"Check ID",IF(OR(NOT(AND(ISNUMBER(A564),N(A564)&gt;=18264,N(A564)&lt;=73050)),AND($B564&lt;&gt;"Used",$B564&lt;&gt;"Restock",$B564&lt;&gt;"Transfer"),NOT(AND(ISNUMBER(D564),N(D564)&gt;=1,N(D564)&lt;=10000,INT(N(D564))=N(D564))),AND($B564="Used",OR($E564="",$F564&lt;&gt;"")),AND($B564="Restock",OR($F564="",$E564&lt;&gt;"")),AND($B564="Transfer",OR($E564="",$F564="",$E564=$F564))),"Check inputs",IF(OR(AND($E564&lt;&gt;"",SUMPRODUCT(('Van Stock'!$A$2:$A$501=$E564)*('Van Stock'!$B$2:$B$501=$C564))&lt;&gt;1),AND($F564&lt;&gt;"",SUMPRODUCT(('Van Stock'!$A$2:$A$501=$F564)*('Van Stock'!$B$2:$B$501=$C564))&lt;&gt;1)),"No stock line","OK"))))</f>
        <v/>
      </c>
    </row>
    <row r="565" spans="1:8" x14ac:dyDescent="0.25">
      <c r="A565" s="20"/>
      <c r="B565" s="12"/>
      <c r="C565" s="12"/>
      <c r="D565" s="19"/>
      <c r="E565" s="12"/>
      <c r="F565" s="12"/>
      <c r="G565" s="12"/>
      <c r="H565" s="16" t="str">
        <f>IF(COUNTA($A565:$G565)=0,"",IF(OR($C565="",SUMPRODUCT(--(Parts!$A$2:$A$201=$C565))=0,AND($E565&lt;&gt;"",SUMPRODUCT(--(Vans!$A$2:$A$51=$E565))=0),AND($F565&lt;&gt;"",SUMPRODUCT(--(Vans!$A$2:$A$51=$F565))=0)),"Check ID",IF(OR(NOT(AND(ISNUMBER(A565),N(A565)&gt;=18264,N(A565)&lt;=73050)),AND($B565&lt;&gt;"Used",$B565&lt;&gt;"Restock",$B565&lt;&gt;"Transfer"),NOT(AND(ISNUMBER(D565),N(D565)&gt;=1,N(D565)&lt;=10000,INT(N(D565))=N(D565))),AND($B565="Used",OR($E565="",$F565&lt;&gt;"")),AND($B565="Restock",OR($F565="",$E565&lt;&gt;"")),AND($B565="Transfer",OR($E565="",$F565="",$E565=$F565))),"Check inputs",IF(OR(AND($E565&lt;&gt;"",SUMPRODUCT(('Van Stock'!$A$2:$A$501=$E565)*('Van Stock'!$B$2:$B$501=$C565))&lt;&gt;1),AND($F565&lt;&gt;"",SUMPRODUCT(('Van Stock'!$A$2:$A$501=$F565)*('Van Stock'!$B$2:$B$501=$C565))&lt;&gt;1)),"No stock line","OK"))))</f>
        <v/>
      </c>
    </row>
    <row r="566" spans="1:8" x14ac:dyDescent="0.25">
      <c r="A566" s="20"/>
      <c r="B566" s="12"/>
      <c r="C566" s="12"/>
      <c r="D566" s="19"/>
      <c r="E566" s="12"/>
      <c r="F566" s="12"/>
      <c r="G566" s="12"/>
      <c r="H566" s="16" t="str">
        <f>IF(COUNTA($A566:$G566)=0,"",IF(OR($C566="",SUMPRODUCT(--(Parts!$A$2:$A$201=$C566))=0,AND($E566&lt;&gt;"",SUMPRODUCT(--(Vans!$A$2:$A$51=$E566))=0),AND($F566&lt;&gt;"",SUMPRODUCT(--(Vans!$A$2:$A$51=$F566))=0)),"Check ID",IF(OR(NOT(AND(ISNUMBER(A566),N(A566)&gt;=18264,N(A566)&lt;=73050)),AND($B566&lt;&gt;"Used",$B566&lt;&gt;"Restock",$B566&lt;&gt;"Transfer"),NOT(AND(ISNUMBER(D566),N(D566)&gt;=1,N(D566)&lt;=10000,INT(N(D566))=N(D566))),AND($B566="Used",OR($E566="",$F566&lt;&gt;"")),AND($B566="Restock",OR($F566="",$E566&lt;&gt;"")),AND($B566="Transfer",OR($E566="",$F566="",$E566=$F566))),"Check inputs",IF(OR(AND($E566&lt;&gt;"",SUMPRODUCT(('Van Stock'!$A$2:$A$501=$E566)*('Van Stock'!$B$2:$B$501=$C566))&lt;&gt;1),AND($F566&lt;&gt;"",SUMPRODUCT(('Van Stock'!$A$2:$A$501=$F566)*('Van Stock'!$B$2:$B$501=$C566))&lt;&gt;1)),"No stock line","OK"))))</f>
        <v/>
      </c>
    </row>
    <row r="567" spans="1:8" x14ac:dyDescent="0.25">
      <c r="A567" s="20"/>
      <c r="B567" s="12"/>
      <c r="C567" s="12"/>
      <c r="D567" s="19"/>
      <c r="E567" s="12"/>
      <c r="F567" s="12"/>
      <c r="G567" s="12"/>
      <c r="H567" s="16" t="str">
        <f>IF(COUNTA($A567:$G567)=0,"",IF(OR($C567="",SUMPRODUCT(--(Parts!$A$2:$A$201=$C567))=0,AND($E567&lt;&gt;"",SUMPRODUCT(--(Vans!$A$2:$A$51=$E567))=0),AND($F567&lt;&gt;"",SUMPRODUCT(--(Vans!$A$2:$A$51=$F567))=0)),"Check ID",IF(OR(NOT(AND(ISNUMBER(A567),N(A567)&gt;=18264,N(A567)&lt;=73050)),AND($B567&lt;&gt;"Used",$B567&lt;&gt;"Restock",$B567&lt;&gt;"Transfer"),NOT(AND(ISNUMBER(D567),N(D567)&gt;=1,N(D567)&lt;=10000,INT(N(D567))=N(D567))),AND($B567="Used",OR($E567="",$F567&lt;&gt;"")),AND($B567="Restock",OR($F567="",$E567&lt;&gt;"")),AND($B567="Transfer",OR($E567="",$F567="",$E567=$F567))),"Check inputs",IF(OR(AND($E567&lt;&gt;"",SUMPRODUCT(('Van Stock'!$A$2:$A$501=$E567)*('Van Stock'!$B$2:$B$501=$C567))&lt;&gt;1),AND($F567&lt;&gt;"",SUMPRODUCT(('Van Stock'!$A$2:$A$501=$F567)*('Van Stock'!$B$2:$B$501=$C567))&lt;&gt;1)),"No stock line","OK"))))</f>
        <v/>
      </c>
    </row>
    <row r="568" spans="1:8" x14ac:dyDescent="0.25">
      <c r="A568" s="20"/>
      <c r="B568" s="12"/>
      <c r="C568" s="12"/>
      <c r="D568" s="19"/>
      <c r="E568" s="12"/>
      <c r="F568" s="12"/>
      <c r="G568" s="12"/>
      <c r="H568" s="16" t="str">
        <f>IF(COUNTA($A568:$G568)=0,"",IF(OR($C568="",SUMPRODUCT(--(Parts!$A$2:$A$201=$C568))=0,AND($E568&lt;&gt;"",SUMPRODUCT(--(Vans!$A$2:$A$51=$E568))=0),AND($F568&lt;&gt;"",SUMPRODUCT(--(Vans!$A$2:$A$51=$F568))=0)),"Check ID",IF(OR(NOT(AND(ISNUMBER(A568),N(A568)&gt;=18264,N(A568)&lt;=73050)),AND($B568&lt;&gt;"Used",$B568&lt;&gt;"Restock",$B568&lt;&gt;"Transfer"),NOT(AND(ISNUMBER(D568),N(D568)&gt;=1,N(D568)&lt;=10000,INT(N(D568))=N(D568))),AND($B568="Used",OR($E568="",$F568&lt;&gt;"")),AND($B568="Restock",OR($F568="",$E568&lt;&gt;"")),AND($B568="Transfer",OR($E568="",$F568="",$E568=$F568))),"Check inputs",IF(OR(AND($E568&lt;&gt;"",SUMPRODUCT(('Van Stock'!$A$2:$A$501=$E568)*('Van Stock'!$B$2:$B$501=$C568))&lt;&gt;1),AND($F568&lt;&gt;"",SUMPRODUCT(('Van Stock'!$A$2:$A$501=$F568)*('Van Stock'!$B$2:$B$501=$C568))&lt;&gt;1)),"No stock line","OK"))))</f>
        <v/>
      </c>
    </row>
    <row r="569" spans="1:8" x14ac:dyDescent="0.25">
      <c r="A569" s="20"/>
      <c r="B569" s="12"/>
      <c r="C569" s="12"/>
      <c r="D569" s="19"/>
      <c r="E569" s="12"/>
      <c r="F569" s="12"/>
      <c r="G569" s="12"/>
      <c r="H569" s="16" t="str">
        <f>IF(COUNTA($A569:$G569)=0,"",IF(OR($C569="",SUMPRODUCT(--(Parts!$A$2:$A$201=$C569))=0,AND($E569&lt;&gt;"",SUMPRODUCT(--(Vans!$A$2:$A$51=$E569))=0),AND($F569&lt;&gt;"",SUMPRODUCT(--(Vans!$A$2:$A$51=$F569))=0)),"Check ID",IF(OR(NOT(AND(ISNUMBER(A569),N(A569)&gt;=18264,N(A569)&lt;=73050)),AND($B569&lt;&gt;"Used",$B569&lt;&gt;"Restock",$B569&lt;&gt;"Transfer"),NOT(AND(ISNUMBER(D569),N(D569)&gt;=1,N(D569)&lt;=10000,INT(N(D569))=N(D569))),AND($B569="Used",OR($E569="",$F569&lt;&gt;"")),AND($B569="Restock",OR($F569="",$E569&lt;&gt;"")),AND($B569="Transfer",OR($E569="",$F569="",$E569=$F569))),"Check inputs",IF(OR(AND($E569&lt;&gt;"",SUMPRODUCT(('Van Stock'!$A$2:$A$501=$E569)*('Van Stock'!$B$2:$B$501=$C569))&lt;&gt;1),AND($F569&lt;&gt;"",SUMPRODUCT(('Van Stock'!$A$2:$A$501=$F569)*('Van Stock'!$B$2:$B$501=$C569))&lt;&gt;1)),"No stock line","OK"))))</f>
        <v/>
      </c>
    </row>
    <row r="570" spans="1:8" x14ac:dyDescent="0.25">
      <c r="A570" s="20"/>
      <c r="B570" s="12"/>
      <c r="C570" s="12"/>
      <c r="D570" s="19"/>
      <c r="E570" s="12"/>
      <c r="F570" s="12"/>
      <c r="G570" s="12"/>
      <c r="H570" s="16" t="str">
        <f>IF(COUNTA($A570:$G570)=0,"",IF(OR($C570="",SUMPRODUCT(--(Parts!$A$2:$A$201=$C570))=0,AND($E570&lt;&gt;"",SUMPRODUCT(--(Vans!$A$2:$A$51=$E570))=0),AND($F570&lt;&gt;"",SUMPRODUCT(--(Vans!$A$2:$A$51=$F570))=0)),"Check ID",IF(OR(NOT(AND(ISNUMBER(A570),N(A570)&gt;=18264,N(A570)&lt;=73050)),AND($B570&lt;&gt;"Used",$B570&lt;&gt;"Restock",$B570&lt;&gt;"Transfer"),NOT(AND(ISNUMBER(D570),N(D570)&gt;=1,N(D570)&lt;=10000,INT(N(D570))=N(D570))),AND($B570="Used",OR($E570="",$F570&lt;&gt;"")),AND($B570="Restock",OR($F570="",$E570&lt;&gt;"")),AND($B570="Transfer",OR($E570="",$F570="",$E570=$F570))),"Check inputs",IF(OR(AND($E570&lt;&gt;"",SUMPRODUCT(('Van Stock'!$A$2:$A$501=$E570)*('Van Stock'!$B$2:$B$501=$C570))&lt;&gt;1),AND($F570&lt;&gt;"",SUMPRODUCT(('Van Stock'!$A$2:$A$501=$F570)*('Van Stock'!$B$2:$B$501=$C570))&lt;&gt;1)),"No stock line","OK"))))</f>
        <v/>
      </c>
    </row>
    <row r="571" spans="1:8" x14ac:dyDescent="0.25">
      <c r="A571" s="20"/>
      <c r="B571" s="12"/>
      <c r="C571" s="12"/>
      <c r="D571" s="19"/>
      <c r="E571" s="12"/>
      <c r="F571" s="12"/>
      <c r="G571" s="12"/>
      <c r="H571" s="16" t="str">
        <f>IF(COUNTA($A571:$G571)=0,"",IF(OR($C571="",SUMPRODUCT(--(Parts!$A$2:$A$201=$C571))=0,AND($E571&lt;&gt;"",SUMPRODUCT(--(Vans!$A$2:$A$51=$E571))=0),AND($F571&lt;&gt;"",SUMPRODUCT(--(Vans!$A$2:$A$51=$F571))=0)),"Check ID",IF(OR(NOT(AND(ISNUMBER(A571),N(A571)&gt;=18264,N(A571)&lt;=73050)),AND($B571&lt;&gt;"Used",$B571&lt;&gt;"Restock",$B571&lt;&gt;"Transfer"),NOT(AND(ISNUMBER(D571),N(D571)&gt;=1,N(D571)&lt;=10000,INT(N(D571))=N(D571))),AND($B571="Used",OR($E571="",$F571&lt;&gt;"")),AND($B571="Restock",OR($F571="",$E571&lt;&gt;"")),AND($B571="Transfer",OR($E571="",$F571="",$E571=$F571))),"Check inputs",IF(OR(AND($E571&lt;&gt;"",SUMPRODUCT(('Van Stock'!$A$2:$A$501=$E571)*('Van Stock'!$B$2:$B$501=$C571))&lt;&gt;1),AND($F571&lt;&gt;"",SUMPRODUCT(('Van Stock'!$A$2:$A$501=$F571)*('Van Stock'!$B$2:$B$501=$C571))&lt;&gt;1)),"No stock line","OK"))))</f>
        <v/>
      </c>
    </row>
    <row r="572" spans="1:8" x14ac:dyDescent="0.25">
      <c r="A572" s="20"/>
      <c r="B572" s="12"/>
      <c r="C572" s="12"/>
      <c r="D572" s="19"/>
      <c r="E572" s="12"/>
      <c r="F572" s="12"/>
      <c r="G572" s="12"/>
      <c r="H572" s="16" t="str">
        <f>IF(COUNTA($A572:$G572)=0,"",IF(OR($C572="",SUMPRODUCT(--(Parts!$A$2:$A$201=$C572))=0,AND($E572&lt;&gt;"",SUMPRODUCT(--(Vans!$A$2:$A$51=$E572))=0),AND($F572&lt;&gt;"",SUMPRODUCT(--(Vans!$A$2:$A$51=$F572))=0)),"Check ID",IF(OR(NOT(AND(ISNUMBER(A572),N(A572)&gt;=18264,N(A572)&lt;=73050)),AND($B572&lt;&gt;"Used",$B572&lt;&gt;"Restock",$B572&lt;&gt;"Transfer"),NOT(AND(ISNUMBER(D572),N(D572)&gt;=1,N(D572)&lt;=10000,INT(N(D572))=N(D572))),AND($B572="Used",OR($E572="",$F572&lt;&gt;"")),AND($B572="Restock",OR($F572="",$E572&lt;&gt;"")),AND($B572="Transfer",OR($E572="",$F572="",$E572=$F572))),"Check inputs",IF(OR(AND($E572&lt;&gt;"",SUMPRODUCT(('Van Stock'!$A$2:$A$501=$E572)*('Van Stock'!$B$2:$B$501=$C572))&lt;&gt;1),AND($F572&lt;&gt;"",SUMPRODUCT(('Van Stock'!$A$2:$A$501=$F572)*('Van Stock'!$B$2:$B$501=$C572))&lt;&gt;1)),"No stock line","OK"))))</f>
        <v/>
      </c>
    </row>
    <row r="573" spans="1:8" x14ac:dyDescent="0.25">
      <c r="A573" s="20"/>
      <c r="B573" s="12"/>
      <c r="C573" s="12"/>
      <c r="D573" s="19"/>
      <c r="E573" s="12"/>
      <c r="F573" s="12"/>
      <c r="G573" s="12"/>
      <c r="H573" s="16" t="str">
        <f>IF(COUNTA($A573:$G573)=0,"",IF(OR($C573="",SUMPRODUCT(--(Parts!$A$2:$A$201=$C573))=0,AND($E573&lt;&gt;"",SUMPRODUCT(--(Vans!$A$2:$A$51=$E573))=0),AND($F573&lt;&gt;"",SUMPRODUCT(--(Vans!$A$2:$A$51=$F573))=0)),"Check ID",IF(OR(NOT(AND(ISNUMBER(A573),N(A573)&gt;=18264,N(A573)&lt;=73050)),AND($B573&lt;&gt;"Used",$B573&lt;&gt;"Restock",$B573&lt;&gt;"Transfer"),NOT(AND(ISNUMBER(D573),N(D573)&gt;=1,N(D573)&lt;=10000,INT(N(D573))=N(D573))),AND($B573="Used",OR($E573="",$F573&lt;&gt;"")),AND($B573="Restock",OR($F573="",$E573&lt;&gt;"")),AND($B573="Transfer",OR($E573="",$F573="",$E573=$F573))),"Check inputs",IF(OR(AND($E573&lt;&gt;"",SUMPRODUCT(('Van Stock'!$A$2:$A$501=$E573)*('Van Stock'!$B$2:$B$501=$C573))&lt;&gt;1),AND($F573&lt;&gt;"",SUMPRODUCT(('Van Stock'!$A$2:$A$501=$F573)*('Van Stock'!$B$2:$B$501=$C573))&lt;&gt;1)),"No stock line","OK"))))</f>
        <v/>
      </c>
    </row>
    <row r="574" spans="1:8" x14ac:dyDescent="0.25">
      <c r="A574" s="20"/>
      <c r="B574" s="12"/>
      <c r="C574" s="12"/>
      <c r="D574" s="19"/>
      <c r="E574" s="12"/>
      <c r="F574" s="12"/>
      <c r="G574" s="12"/>
      <c r="H574" s="16" t="str">
        <f>IF(COUNTA($A574:$G574)=0,"",IF(OR($C574="",SUMPRODUCT(--(Parts!$A$2:$A$201=$C574))=0,AND($E574&lt;&gt;"",SUMPRODUCT(--(Vans!$A$2:$A$51=$E574))=0),AND($F574&lt;&gt;"",SUMPRODUCT(--(Vans!$A$2:$A$51=$F574))=0)),"Check ID",IF(OR(NOT(AND(ISNUMBER(A574),N(A574)&gt;=18264,N(A574)&lt;=73050)),AND($B574&lt;&gt;"Used",$B574&lt;&gt;"Restock",$B574&lt;&gt;"Transfer"),NOT(AND(ISNUMBER(D574),N(D574)&gt;=1,N(D574)&lt;=10000,INT(N(D574))=N(D574))),AND($B574="Used",OR($E574="",$F574&lt;&gt;"")),AND($B574="Restock",OR($F574="",$E574&lt;&gt;"")),AND($B574="Transfer",OR($E574="",$F574="",$E574=$F574))),"Check inputs",IF(OR(AND($E574&lt;&gt;"",SUMPRODUCT(('Van Stock'!$A$2:$A$501=$E574)*('Van Stock'!$B$2:$B$501=$C574))&lt;&gt;1),AND($F574&lt;&gt;"",SUMPRODUCT(('Van Stock'!$A$2:$A$501=$F574)*('Van Stock'!$B$2:$B$501=$C574))&lt;&gt;1)),"No stock line","OK"))))</f>
        <v/>
      </c>
    </row>
    <row r="575" spans="1:8" x14ac:dyDescent="0.25">
      <c r="A575" s="20"/>
      <c r="B575" s="12"/>
      <c r="C575" s="12"/>
      <c r="D575" s="19"/>
      <c r="E575" s="12"/>
      <c r="F575" s="12"/>
      <c r="G575" s="12"/>
      <c r="H575" s="16" t="str">
        <f>IF(COUNTA($A575:$G575)=0,"",IF(OR($C575="",SUMPRODUCT(--(Parts!$A$2:$A$201=$C575))=0,AND($E575&lt;&gt;"",SUMPRODUCT(--(Vans!$A$2:$A$51=$E575))=0),AND($F575&lt;&gt;"",SUMPRODUCT(--(Vans!$A$2:$A$51=$F575))=0)),"Check ID",IF(OR(NOT(AND(ISNUMBER(A575),N(A575)&gt;=18264,N(A575)&lt;=73050)),AND($B575&lt;&gt;"Used",$B575&lt;&gt;"Restock",$B575&lt;&gt;"Transfer"),NOT(AND(ISNUMBER(D575),N(D575)&gt;=1,N(D575)&lt;=10000,INT(N(D575))=N(D575))),AND($B575="Used",OR($E575="",$F575&lt;&gt;"")),AND($B575="Restock",OR($F575="",$E575&lt;&gt;"")),AND($B575="Transfer",OR($E575="",$F575="",$E575=$F575))),"Check inputs",IF(OR(AND($E575&lt;&gt;"",SUMPRODUCT(('Van Stock'!$A$2:$A$501=$E575)*('Van Stock'!$B$2:$B$501=$C575))&lt;&gt;1),AND($F575&lt;&gt;"",SUMPRODUCT(('Van Stock'!$A$2:$A$501=$F575)*('Van Stock'!$B$2:$B$501=$C575))&lt;&gt;1)),"No stock line","OK"))))</f>
        <v/>
      </c>
    </row>
    <row r="576" spans="1:8" x14ac:dyDescent="0.25">
      <c r="A576" s="20"/>
      <c r="B576" s="12"/>
      <c r="C576" s="12"/>
      <c r="D576" s="19"/>
      <c r="E576" s="12"/>
      <c r="F576" s="12"/>
      <c r="G576" s="12"/>
      <c r="H576" s="16" t="str">
        <f>IF(COUNTA($A576:$G576)=0,"",IF(OR($C576="",SUMPRODUCT(--(Parts!$A$2:$A$201=$C576))=0,AND($E576&lt;&gt;"",SUMPRODUCT(--(Vans!$A$2:$A$51=$E576))=0),AND($F576&lt;&gt;"",SUMPRODUCT(--(Vans!$A$2:$A$51=$F576))=0)),"Check ID",IF(OR(NOT(AND(ISNUMBER(A576),N(A576)&gt;=18264,N(A576)&lt;=73050)),AND($B576&lt;&gt;"Used",$B576&lt;&gt;"Restock",$B576&lt;&gt;"Transfer"),NOT(AND(ISNUMBER(D576),N(D576)&gt;=1,N(D576)&lt;=10000,INT(N(D576))=N(D576))),AND($B576="Used",OR($E576="",$F576&lt;&gt;"")),AND($B576="Restock",OR($F576="",$E576&lt;&gt;"")),AND($B576="Transfer",OR($E576="",$F576="",$E576=$F576))),"Check inputs",IF(OR(AND($E576&lt;&gt;"",SUMPRODUCT(('Van Stock'!$A$2:$A$501=$E576)*('Van Stock'!$B$2:$B$501=$C576))&lt;&gt;1),AND($F576&lt;&gt;"",SUMPRODUCT(('Van Stock'!$A$2:$A$501=$F576)*('Van Stock'!$B$2:$B$501=$C576))&lt;&gt;1)),"No stock line","OK"))))</f>
        <v/>
      </c>
    </row>
    <row r="577" spans="1:8" x14ac:dyDescent="0.25">
      <c r="A577" s="20"/>
      <c r="B577" s="12"/>
      <c r="C577" s="12"/>
      <c r="D577" s="19"/>
      <c r="E577" s="12"/>
      <c r="F577" s="12"/>
      <c r="G577" s="12"/>
      <c r="H577" s="16" t="str">
        <f>IF(COUNTA($A577:$G577)=0,"",IF(OR($C577="",SUMPRODUCT(--(Parts!$A$2:$A$201=$C577))=0,AND($E577&lt;&gt;"",SUMPRODUCT(--(Vans!$A$2:$A$51=$E577))=0),AND($F577&lt;&gt;"",SUMPRODUCT(--(Vans!$A$2:$A$51=$F577))=0)),"Check ID",IF(OR(NOT(AND(ISNUMBER(A577),N(A577)&gt;=18264,N(A577)&lt;=73050)),AND($B577&lt;&gt;"Used",$B577&lt;&gt;"Restock",$B577&lt;&gt;"Transfer"),NOT(AND(ISNUMBER(D577),N(D577)&gt;=1,N(D577)&lt;=10000,INT(N(D577))=N(D577))),AND($B577="Used",OR($E577="",$F577&lt;&gt;"")),AND($B577="Restock",OR($F577="",$E577&lt;&gt;"")),AND($B577="Transfer",OR($E577="",$F577="",$E577=$F577))),"Check inputs",IF(OR(AND($E577&lt;&gt;"",SUMPRODUCT(('Van Stock'!$A$2:$A$501=$E577)*('Van Stock'!$B$2:$B$501=$C577))&lt;&gt;1),AND($F577&lt;&gt;"",SUMPRODUCT(('Van Stock'!$A$2:$A$501=$F577)*('Van Stock'!$B$2:$B$501=$C577))&lt;&gt;1)),"No stock line","OK"))))</f>
        <v/>
      </c>
    </row>
    <row r="578" spans="1:8" x14ac:dyDescent="0.25">
      <c r="A578" s="20"/>
      <c r="B578" s="12"/>
      <c r="C578" s="12"/>
      <c r="D578" s="19"/>
      <c r="E578" s="12"/>
      <c r="F578" s="12"/>
      <c r="G578" s="12"/>
      <c r="H578" s="16" t="str">
        <f>IF(COUNTA($A578:$G578)=0,"",IF(OR($C578="",SUMPRODUCT(--(Parts!$A$2:$A$201=$C578))=0,AND($E578&lt;&gt;"",SUMPRODUCT(--(Vans!$A$2:$A$51=$E578))=0),AND($F578&lt;&gt;"",SUMPRODUCT(--(Vans!$A$2:$A$51=$F578))=0)),"Check ID",IF(OR(NOT(AND(ISNUMBER(A578),N(A578)&gt;=18264,N(A578)&lt;=73050)),AND($B578&lt;&gt;"Used",$B578&lt;&gt;"Restock",$B578&lt;&gt;"Transfer"),NOT(AND(ISNUMBER(D578),N(D578)&gt;=1,N(D578)&lt;=10000,INT(N(D578))=N(D578))),AND($B578="Used",OR($E578="",$F578&lt;&gt;"")),AND($B578="Restock",OR($F578="",$E578&lt;&gt;"")),AND($B578="Transfer",OR($E578="",$F578="",$E578=$F578))),"Check inputs",IF(OR(AND($E578&lt;&gt;"",SUMPRODUCT(('Van Stock'!$A$2:$A$501=$E578)*('Van Stock'!$B$2:$B$501=$C578))&lt;&gt;1),AND($F578&lt;&gt;"",SUMPRODUCT(('Van Stock'!$A$2:$A$501=$F578)*('Van Stock'!$B$2:$B$501=$C578))&lt;&gt;1)),"No stock line","OK"))))</f>
        <v/>
      </c>
    </row>
    <row r="579" spans="1:8" x14ac:dyDescent="0.25">
      <c r="A579" s="20"/>
      <c r="B579" s="12"/>
      <c r="C579" s="12"/>
      <c r="D579" s="19"/>
      <c r="E579" s="12"/>
      <c r="F579" s="12"/>
      <c r="G579" s="12"/>
      <c r="H579" s="16" t="str">
        <f>IF(COUNTA($A579:$G579)=0,"",IF(OR($C579="",SUMPRODUCT(--(Parts!$A$2:$A$201=$C579))=0,AND($E579&lt;&gt;"",SUMPRODUCT(--(Vans!$A$2:$A$51=$E579))=0),AND($F579&lt;&gt;"",SUMPRODUCT(--(Vans!$A$2:$A$51=$F579))=0)),"Check ID",IF(OR(NOT(AND(ISNUMBER(A579),N(A579)&gt;=18264,N(A579)&lt;=73050)),AND($B579&lt;&gt;"Used",$B579&lt;&gt;"Restock",$B579&lt;&gt;"Transfer"),NOT(AND(ISNUMBER(D579),N(D579)&gt;=1,N(D579)&lt;=10000,INT(N(D579))=N(D579))),AND($B579="Used",OR($E579="",$F579&lt;&gt;"")),AND($B579="Restock",OR($F579="",$E579&lt;&gt;"")),AND($B579="Transfer",OR($E579="",$F579="",$E579=$F579))),"Check inputs",IF(OR(AND($E579&lt;&gt;"",SUMPRODUCT(('Van Stock'!$A$2:$A$501=$E579)*('Van Stock'!$B$2:$B$501=$C579))&lt;&gt;1),AND($F579&lt;&gt;"",SUMPRODUCT(('Van Stock'!$A$2:$A$501=$F579)*('Van Stock'!$B$2:$B$501=$C579))&lt;&gt;1)),"No stock line","OK"))))</f>
        <v/>
      </c>
    </row>
    <row r="580" spans="1:8" x14ac:dyDescent="0.25">
      <c r="A580" s="20"/>
      <c r="B580" s="12"/>
      <c r="C580" s="12"/>
      <c r="D580" s="19"/>
      <c r="E580" s="12"/>
      <c r="F580" s="12"/>
      <c r="G580" s="12"/>
      <c r="H580" s="16" t="str">
        <f>IF(COUNTA($A580:$G580)=0,"",IF(OR($C580="",SUMPRODUCT(--(Parts!$A$2:$A$201=$C580))=0,AND($E580&lt;&gt;"",SUMPRODUCT(--(Vans!$A$2:$A$51=$E580))=0),AND($F580&lt;&gt;"",SUMPRODUCT(--(Vans!$A$2:$A$51=$F580))=0)),"Check ID",IF(OR(NOT(AND(ISNUMBER(A580),N(A580)&gt;=18264,N(A580)&lt;=73050)),AND($B580&lt;&gt;"Used",$B580&lt;&gt;"Restock",$B580&lt;&gt;"Transfer"),NOT(AND(ISNUMBER(D580),N(D580)&gt;=1,N(D580)&lt;=10000,INT(N(D580))=N(D580))),AND($B580="Used",OR($E580="",$F580&lt;&gt;"")),AND($B580="Restock",OR($F580="",$E580&lt;&gt;"")),AND($B580="Transfer",OR($E580="",$F580="",$E580=$F580))),"Check inputs",IF(OR(AND($E580&lt;&gt;"",SUMPRODUCT(('Van Stock'!$A$2:$A$501=$E580)*('Van Stock'!$B$2:$B$501=$C580))&lt;&gt;1),AND($F580&lt;&gt;"",SUMPRODUCT(('Van Stock'!$A$2:$A$501=$F580)*('Van Stock'!$B$2:$B$501=$C580))&lt;&gt;1)),"No stock line","OK"))))</f>
        <v/>
      </c>
    </row>
    <row r="581" spans="1:8" x14ac:dyDescent="0.25">
      <c r="A581" s="20"/>
      <c r="B581" s="12"/>
      <c r="C581" s="12"/>
      <c r="D581" s="19"/>
      <c r="E581" s="12"/>
      <c r="F581" s="12"/>
      <c r="G581" s="12"/>
      <c r="H581" s="16" t="str">
        <f>IF(COUNTA($A581:$G581)=0,"",IF(OR($C581="",SUMPRODUCT(--(Parts!$A$2:$A$201=$C581))=0,AND($E581&lt;&gt;"",SUMPRODUCT(--(Vans!$A$2:$A$51=$E581))=0),AND($F581&lt;&gt;"",SUMPRODUCT(--(Vans!$A$2:$A$51=$F581))=0)),"Check ID",IF(OR(NOT(AND(ISNUMBER(A581),N(A581)&gt;=18264,N(A581)&lt;=73050)),AND($B581&lt;&gt;"Used",$B581&lt;&gt;"Restock",$B581&lt;&gt;"Transfer"),NOT(AND(ISNUMBER(D581),N(D581)&gt;=1,N(D581)&lt;=10000,INT(N(D581))=N(D581))),AND($B581="Used",OR($E581="",$F581&lt;&gt;"")),AND($B581="Restock",OR($F581="",$E581&lt;&gt;"")),AND($B581="Transfer",OR($E581="",$F581="",$E581=$F581))),"Check inputs",IF(OR(AND($E581&lt;&gt;"",SUMPRODUCT(('Van Stock'!$A$2:$A$501=$E581)*('Van Stock'!$B$2:$B$501=$C581))&lt;&gt;1),AND($F581&lt;&gt;"",SUMPRODUCT(('Van Stock'!$A$2:$A$501=$F581)*('Van Stock'!$B$2:$B$501=$C581))&lt;&gt;1)),"No stock line","OK"))))</f>
        <v/>
      </c>
    </row>
    <row r="582" spans="1:8" x14ac:dyDescent="0.25">
      <c r="A582" s="20"/>
      <c r="B582" s="12"/>
      <c r="C582" s="12"/>
      <c r="D582" s="19"/>
      <c r="E582" s="12"/>
      <c r="F582" s="12"/>
      <c r="G582" s="12"/>
      <c r="H582" s="16" t="str">
        <f>IF(COUNTA($A582:$G582)=0,"",IF(OR($C582="",SUMPRODUCT(--(Parts!$A$2:$A$201=$C582))=0,AND($E582&lt;&gt;"",SUMPRODUCT(--(Vans!$A$2:$A$51=$E582))=0),AND($F582&lt;&gt;"",SUMPRODUCT(--(Vans!$A$2:$A$51=$F582))=0)),"Check ID",IF(OR(NOT(AND(ISNUMBER(A582),N(A582)&gt;=18264,N(A582)&lt;=73050)),AND($B582&lt;&gt;"Used",$B582&lt;&gt;"Restock",$B582&lt;&gt;"Transfer"),NOT(AND(ISNUMBER(D582),N(D582)&gt;=1,N(D582)&lt;=10000,INT(N(D582))=N(D582))),AND($B582="Used",OR($E582="",$F582&lt;&gt;"")),AND($B582="Restock",OR($F582="",$E582&lt;&gt;"")),AND($B582="Transfer",OR($E582="",$F582="",$E582=$F582))),"Check inputs",IF(OR(AND($E582&lt;&gt;"",SUMPRODUCT(('Van Stock'!$A$2:$A$501=$E582)*('Van Stock'!$B$2:$B$501=$C582))&lt;&gt;1),AND($F582&lt;&gt;"",SUMPRODUCT(('Van Stock'!$A$2:$A$501=$F582)*('Van Stock'!$B$2:$B$501=$C582))&lt;&gt;1)),"No stock line","OK"))))</f>
        <v/>
      </c>
    </row>
    <row r="583" spans="1:8" x14ac:dyDescent="0.25">
      <c r="A583" s="20"/>
      <c r="B583" s="12"/>
      <c r="C583" s="12"/>
      <c r="D583" s="19"/>
      <c r="E583" s="12"/>
      <c r="F583" s="12"/>
      <c r="G583" s="12"/>
      <c r="H583" s="16" t="str">
        <f>IF(COUNTA($A583:$G583)=0,"",IF(OR($C583="",SUMPRODUCT(--(Parts!$A$2:$A$201=$C583))=0,AND($E583&lt;&gt;"",SUMPRODUCT(--(Vans!$A$2:$A$51=$E583))=0),AND($F583&lt;&gt;"",SUMPRODUCT(--(Vans!$A$2:$A$51=$F583))=0)),"Check ID",IF(OR(NOT(AND(ISNUMBER(A583),N(A583)&gt;=18264,N(A583)&lt;=73050)),AND($B583&lt;&gt;"Used",$B583&lt;&gt;"Restock",$B583&lt;&gt;"Transfer"),NOT(AND(ISNUMBER(D583),N(D583)&gt;=1,N(D583)&lt;=10000,INT(N(D583))=N(D583))),AND($B583="Used",OR($E583="",$F583&lt;&gt;"")),AND($B583="Restock",OR($F583="",$E583&lt;&gt;"")),AND($B583="Transfer",OR($E583="",$F583="",$E583=$F583))),"Check inputs",IF(OR(AND($E583&lt;&gt;"",SUMPRODUCT(('Van Stock'!$A$2:$A$501=$E583)*('Van Stock'!$B$2:$B$501=$C583))&lt;&gt;1),AND($F583&lt;&gt;"",SUMPRODUCT(('Van Stock'!$A$2:$A$501=$F583)*('Van Stock'!$B$2:$B$501=$C583))&lt;&gt;1)),"No stock line","OK"))))</f>
        <v/>
      </c>
    </row>
    <row r="584" spans="1:8" x14ac:dyDescent="0.25">
      <c r="A584" s="20"/>
      <c r="B584" s="12"/>
      <c r="C584" s="12"/>
      <c r="D584" s="19"/>
      <c r="E584" s="12"/>
      <c r="F584" s="12"/>
      <c r="G584" s="12"/>
      <c r="H584" s="16" t="str">
        <f>IF(COUNTA($A584:$G584)=0,"",IF(OR($C584="",SUMPRODUCT(--(Parts!$A$2:$A$201=$C584))=0,AND($E584&lt;&gt;"",SUMPRODUCT(--(Vans!$A$2:$A$51=$E584))=0),AND($F584&lt;&gt;"",SUMPRODUCT(--(Vans!$A$2:$A$51=$F584))=0)),"Check ID",IF(OR(NOT(AND(ISNUMBER(A584),N(A584)&gt;=18264,N(A584)&lt;=73050)),AND($B584&lt;&gt;"Used",$B584&lt;&gt;"Restock",$B584&lt;&gt;"Transfer"),NOT(AND(ISNUMBER(D584),N(D584)&gt;=1,N(D584)&lt;=10000,INT(N(D584))=N(D584))),AND($B584="Used",OR($E584="",$F584&lt;&gt;"")),AND($B584="Restock",OR($F584="",$E584&lt;&gt;"")),AND($B584="Transfer",OR($E584="",$F584="",$E584=$F584))),"Check inputs",IF(OR(AND($E584&lt;&gt;"",SUMPRODUCT(('Van Stock'!$A$2:$A$501=$E584)*('Van Stock'!$B$2:$B$501=$C584))&lt;&gt;1),AND($F584&lt;&gt;"",SUMPRODUCT(('Van Stock'!$A$2:$A$501=$F584)*('Van Stock'!$B$2:$B$501=$C584))&lt;&gt;1)),"No stock line","OK"))))</f>
        <v/>
      </c>
    </row>
    <row r="585" spans="1:8" x14ac:dyDescent="0.25">
      <c r="A585" s="20"/>
      <c r="B585" s="12"/>
      <c r="C585" s="12"/>
      <c r="D585" s="19"/>
      <c r="E585" s="12"/>
      <c r="F585" s="12"/>
      <c r="G585" s="12"/>
      <c r="H585" s="16" t="str">
        <f>IF(COUNTA($A585:$G585)=0,"",IF(OR($C585="",SUMPRODUCT(--(Parts!$A$2:$A$201=$C585))=0,AND($E585&lt;&gt;"",SUMPRODUCT(--(Vans!$A$2:$A$51=$E585))=0),AND($F585&lt;&gt;"",SUMPRODUCT(--(Vans!$A$2:$A$51=$F585))=0)),"Check ID",IF(OR(NOT(AND(ISNUMBER(A585),N(A585)&gt;=18264,N(A585)&lt;=73050)),AND($B585&lt;&gt;"Used",$B585&lt;&gt;"Restock",$B585&lt;&gt;"Transfer"),NOT(AND(ISNUMBER(D585),N(D585)&gt;=1,N(D585)&lt;=10000,INT(N(D585))=N(D585))),AND($B585="Used",OR($E585="",$F585&lt;&gt;"")),AND($B585="Restock",OR($F585="",$E585&lt;&gt;"")),AND($B585="Transfer",OR($E585="",$F585="",$E585=$F585))),"Check inputs",IF(OR(AND($E585&lt;&gt;"",SUMPRODUCT(('Van Stock'!$A$2:$A$501=$E585)*('Van Stock'!$B$2:$B$501=$C585))&lt;&gt;1),AND($F585&lt;&gt;"",SUMPRODUCT(('Van Stock'!$A$2:$A$501=$F585)*('Van Stock'!$B$2:$B$501=$C585))&lt;&gt;1)),"No stock line","OK"))))</f>
        <v/>
      </c>
    </row>
    <row r="586" spans="1:8" x14ac:dyDescent="0.25">
      <c r="A586" s="20"/>
      <c r="B586" s="12"/>
      <c r="C586" s="12"/>
      <c r="D586" s="19"/>
      <c r="E586" s="12"/>
      <c r="F586" s="12"/>
      <c r="G586" s="12"/>
      <c r="H586" s="16" t="str">
        <f>IF(COUNTA($A586:$G586)=0,"",IF(OR($C586="",SUMPRODUCT(--(Parts!$A$2:$A$201=$C586))=0,AND($E586&lt;&gt;"",SUMPRODUCT(--(Vans!$A$2:$A$51=$E586))=0),AND($F586&lt;&gt;"",SUMPRODUCT(--(Vans!$A$2:$A$51=$F586))=0)),"Check ID",IF(OR(NOT(AND(ISNUMBER(A586),N(A586)&gt;=18264,N(A586)&lt;=73050)),AND($B586&lt;&gt;"Used",$B586&lt;&gt;"Restock",$B586&lt;&gt;"Transfer"),NOT(AND(ISNUMBER(D586),N(D586)&gt;=1,N(D586)&lt;=10000,INT(N(D586))=N(D586))),AND($B586="Used",OR($E586="",$F586&lt;&gt;"")),AND($B586="Restock",OR($F586="",$E586&lt;&gt;"")),AND($B586="Transfer",OR($E586="",$F586="",$E586=$F586))),"Check inputs",IF(OR(AND($E586&lt;&gt;"",SUMPRODUCT(('Van Stock'!$A$2:$A$501=$E586)*('Van Stock'!$B$2:$B$501=$C586))&lt;&gt;1),AND($F586&lt;&gt;"",SUMPRODUCT(('Van Stock'!$A$2:$A$501=$F586)*('Van Stock'!$B$2:$B$501=$C586))&lt;&gt;1)),"No stock line","OK"))))</f>
        <v/>
      </c>
    </row>
    <row r="587" spans="1:8" x14ac:dyDescent="0.25">
      <c r="A587" s="20"/>
      <c r="B587" s="12"/>
      <c r="C587" s="12"/>
      <c r="D587" s="19"/>
      <c r="E587" s="12"/>
      <c r="F587" s="12"/>
      <c r="G587" s="12"/>
      <c r="H587" s="16" t="str">
        <f>IF(COUNTA($A587:$G587)=0,"",IF(OR($C587="",SUMPRODUCT(--(Parts!$A$2:$A$201=$C587))=0,AND($E587&lt;&gt;"",SUMPRODUCT(--(Vans!$A$2:$A$51=$E587))=0),AND($F587&lt;&gt;"",SUMPRODUCT(--(Vans!$A$2:$A$51=$F587))=0)),"Check ID",IF(OR(NOT(AND(ISNUMBER(A587),N(A587)&gt;=18264,N(A587)&lt;=73050)),AND($B587&lt;&gt;"Used",$B587&lt;&gt;"Restock",$B587&lt;&gt;"Transfer"),NOT(AND(ISNUMBER(D587),N(D587)&gt;=1,N(D587)&lt;=10000,INT(N(D587))=N(D587))),AND($B587="Used",OR($E587="",$F587&lt;&gt;"")),AND($B587="Restock",OR($F587="",$E587&lt;&gt;"")),AND($B587="Transfer",OR($E587="",$F587="",$E587=$F587))),"Check inputs",IF(OR(AND($E587&lt;&gt;"",SUMPRODUCT(('Van Stock'!$A$2:$A$501=$E587)*('Van Stock'!$B$2:$B$501=$C587))&lt;&gt;1),AND($F587&lt;&gt;"",SUMPRODUCT(('Van Stock'!$A$2:$A$501=$F587)*('Van Stock'!$B$2:$B$501=$C587))&lt;&gt;1)),"No stock line","OK"))))</f>
        <v/>
      </c>
    </row>
    <row r="588" spans="1:8" x14ac:dyDescent="0.25">
      <c r="A588" s="20"/>
      <c r="B588" s="12"/>
      <c r="C588" s="12"/>
      <c r="D588" s="19"/>
      <c r="E588" s="12"/>
      <c r="F588" s="12"/>
      <c r="G588" s="12"/>
      <c r="H588" s="16" t="str">
        <f>IF(COUNTA($A588:$G588)=0,"",IF(OR($C588="",SUMPRODUCT(--(Parts!$A$2:$A$201=$C588))=0,AND($E588&lt;&gt;"",SUMPRODUCT(--(Vans!$A$2:$A$51=$E588))=0),AND($F588&lt;&gt;"",SUMPRODUCT(--(Vans!$A$2:$A$51=$F588))=0)),"Check ID",IF(OR(NOT(AND(ISNUMBER(A588),N(A588)&gt;=18264,N(A588)&lt;=73050)),AND($B588&lt;&gt;"Used",$B588&lt;&gt;"Restock",$B588&lt;&gt;"Transfer"),NOT(AND(ISNUMBER(D588),N(D588)&gt;=1,N(D588)&lt;=10000,INT(N(D588))=N(D588))),AND($B588="Used",OR($E588="",$F588&lt;&gt;"")),AND($B588="Restock",OR($F588="",$E588&lt;&gt;"")),AND($B588="Transfer",OR($E588="",$F588="",$E588=$F588))),"Check inputs",IF(OR(AND($E588&lt;&gt;"",SUMPRODUCT(('Van Stock'!$A$2:$A$501=$E588)*('Van Stock'!$B$2:$B$501=$C588))&lt;&gt;1),AND($F588&lt;&gt;"",SUMPRODUCT(('Van Stock'!$A$2:$A$501=$F588)*('Van Stock'!$B$2:$B$501=$C588))&lt;&gt;1)),"No stock line","OK"))))</f>
        <v/>
      </c>
    </row>
    <row r="589" spans="1:8" x14ac:dyDescent="0.25">
      <c r="A589" s="20"/>
      <c r="B589" s="12"/>
      <c r="C589" s="12"/>
      <c r="D589" s="19"/>
      <c r="E589" s="12"/>
      <c r="F589" s="12"/>
      <c r="G589" s="12"/>
      <c r="H589" s="16" t="str">
        <f>IF(COUNTA($A589:$G589)=0,"",IF(OR($C589="",SUMPRODUCT(--(Parts!$A$2:$A$201=$C589))=0,AND($E589&lt;&gt;"",SUMPRODUCT(--(Vans!$A$2:$A$51=$E589))=0),AND($F589&lt;&gt;"",SUMPRODUCT(--(Vans!$A$2:$A$51=$F589))=0)),"Check ID",IF(OR(NOT(AND(ISNUMBER(A589),N(A589)&gt;=18264,N(A589)&lt;=73050)),AND($B589&lt;&gt;"Used",$B589&lt;&gt;"Restock",$B589&lt;&gt;"Transfer"),NOT(AND(ISNUMBER(D589),N(D589)&gt;=1,N(D589)&lt;=10000,INT(N(D589))=N(D589))),AND($B589="Used",OR($E589="",$F589&lt;&gt;"")),AND($B589="Restock",OR($F589="",$E589&lt;&gt;"")),AND($B589="Transfer",OR($E589="",$F589="",$E589=$F589))),"Check inputs",IF(OR(AND($E589&lt;&gt;"",SUMPRODUCT(('Van Stock'!$A$2:$A$501=$E589)*('Van Stock'!$B$2:$B$501=$C589))&lt;&gt;1),AND($F589&lt;&gt;"",SUMPRODUCT(('Van Stock'!$A$2:$A$501=$F589)*('Van Stock'!$B$2:$B$501=$C589))&lt;&gt;1)),"No stock line","OK"))))</f>
        <v/>
      </c>
    </row>
    <row r="590" spans="1:8" x14ac:dyDescent="0.25">
      <c r="A590" s="20"/>
      <c r="B590" s="12"/>
      <c r="C590" s="12"/>
      <c r="D590" s="19"/>
      <c r="E590" s="12"/>
      <c r="F590" s="12"/>
      <c r="G590" s="12"/>
      <c r="H590" s="16" t="str">
        <f>IF(COUNTA($A590:$G590)=0,"",IF(OR($C590="",SUMPRODUCT(--(Parts!$A$2:$A$201=$C590))=0,AND($E590&lt;&gt;"",SUMPRODUCT(--(Vans!$A$2:$A$51=$E590))=0),AND($F590&lt;&gt;"",SUMPRODUCT(--(Vans!$A$2:$A$51=$F590))=0)),"Check ID",IF(OR(NOT(AND(ISNUMBER(A590),N(A590)&gt;=18264,N(A590)&lt;=73050)),AND($B590&lt;&gt;"Used",$B590&lt;&gt;"Restock",$B590&lt;&gt;"Transfer"),NOT(AND(ISNUMBER(D590),N(D590)&gt;=1,N(D590)&lt;=10000,INT(N(D590))=N(D590))),AND($B590="Used",OR($E590="",$F590&lt;&gt;"")),AND($B590="Restock",OR($F590="",$E590&lt;&gt;"")),AND($B590="Transfer",OR($E590="",$F590="",$E590=$F590))),"Check inputs",IF(OR(AND($E590&lt;&gt;"",SUMPRODUCT(('Van Stock'!$A$2:$A$501=$E590)*('Van Stock'!$B$2:$B$501=$C590))&lt;&gt;1),AND($F590&lt;&gt;"",SUMPRODUCT(('Van Stock'!$A$2:$A$501=$F590)*('Van Stock'!$B$2:$B$501=$C590))&lt;&gt;1)),"No stock line","OK"))))</f>
        <v/>
      </c>
    </row>
    <row r="591" spans="1:8" x14ac:dyDescent="0.25">
      <c r="A591" s="20"/>
      <c r="B591" s="12"/>
      <c r="C591" s="12"/>
      <c r="D591" s="19"/>
      <c r="E591" s="12"/>
      <c r="F591" s="12"/>
      <c r="G591" s="12"/>
      <c r="H591" s="16" t="str">
        <f>IF(COUNTA($A591:$G591)=0,"",IF(OR($C591="",SUMPRODUCT(--(Parts!$A$2:$A$201=$C591))=0,AND($E591&lt;&gt;"",SUMPRODUCT(--(Vans!$A$2:$A$51=$E591))=0),AND($F591&lt;&gt;"",SUMPRODUCT(--(Vans!$A$2:$A$51=$F591))=0)),"Check ID",IF(OR(NOT(AND(ISNUMBER(A591),N(A591)&gt;=18264,N(A591)&lt;=73050)),AND($B591&lt;&gt;"Used",$B591&lt;&gt;"Restock",$B591&lt;&gt;"Transfer"),NOT(AND(ISNUMBER(D591),N(D591)&gt;=1,N(D591)&lt;=10000,INT(N(D591))=N(D591))),AND($B591="Used",OR($E591="",$F591&lt;&gt;"")),AND($B591="Restock",OR($F591="",$E591&lt;&gt;"")),AND($B591="Transfer",OR($E591="",$F591="",$E591=$F591))),"Check inputs",IF(OR(AND($E591&lt;&gt;"",SUMPRODUCT(('Van Stock'!$A$2:$A$501=$E591)*('Van Stock'!$B$2:$B$501=$C591))&lt;&gt;1),AND($F591&lt;&gt;"",SUMPRODUCT(('Van Stock'!$A$2:$A$501=$F591)*('Van Stock'!$B$2:$B$501=$C591))&lt;&gt;1)),"No stock line","OK"))))</f>
        <v/>
      </c>
    </row>
    <row r="592" spans="1:8" x14ac:dyDescent="0.25">
      <c r="A592" s="20"/>
      <c r="B592" s="12"/>
      <c r="C592" s="12"/>
      <c r="D592" s="19"/>
      <c r="E592" s="12"/>
      <c r="F592" s="12"/>
      <c r="G592" s="12"/>
      <c r="H592" s="16" t="str">
        <f>IF(COUNTA($A592:$G592)=0,"",IF(OR($C592="",SUMPRODUCT(--(Parts!$A$2:$A$201=$C592))=0,AND($E592&lt;&gt;"",SUMPRODUCT(--(Vans!$A$2:$A$51=$E592))=0),AND($F592&lt;&gt;"",SUMPRODUCT(--(Vans!$A$2:$A$51=$F592))=0)),"Check ID",IF(OR(NOT(AND(ISNUMBER(A592),N(A592)&gt;=18264,N(A592)&lt;=73050)),AND($B592&lt;&gt;"Used",$B592&lt;&gt;"Restock",$B592&lt;&gt;"Transfer"),NOT(AND(ISNUMBER(D592),N(D592)&gt;=1,N(D592)&lt;=10000,INT(N(D592))=N(D592))),AND($B592="Used",OR($E592="",$F592&lt;&gt;"")),AND($B592="Restock",OR($F592="",$E592&lt;&gt;"")),AND($B592="Transfer",OR($E592="",$F592="",$E592=$F592))),"Check inputs",IF(OR(AND($E592&lt;&gt;"",SUMPRODUCT(('Van Stock'!$A$2:$A$501=$E592)*('Van Stock'!$B$2:$B$501=$C592))&lt;&gt;1),AND($F592&lt;&gt;"",SUMPRODUCT(('Van Stock'!$A$2:$A$501=$F592)*('Van Stock'!$B$2:$B$501=$C592))&lt;&gt;1)),"No stock line","OK"))))</f>
        <v/>
      </c>
    </row>
    <row r="593" spans="1:8" x14ac:dyDescent="0.25">
      <c r="A593" s="20"/>
      <c r="B593" s="12"/>
      <c r="C593" s="12"/>
      <c r="D593" s="19"/>
      <c r="E593" s="12"/>
      <c r="F593" s="12"/>
      <c r="G593" s="12"/>
      <c r="H593" s="16" t="str">
        <f>IF(COUNTA($A593:$G593)=0,"",IF(OR($C593="",SUMPRODUCT(--(Parts!$A$2:$A$201=$C593))=0,AND($E593&lt;&gt;"",SUMPRODUCT(--(Vans!$A$2:$A$51=$E593))=0),AND($F593&lt;&gt;"",SUMPRODUCT(--(Vans!$A$2:$A$51=$F593))=0)),"Check ID",IF(OR(NOT(AND(ISNUMBER(A593),N(A593)&gt;=18264,N(A593)&lt;=73050)),AND($B593&lt;&gt;"Used",$B593&lt;&gt;"Restock",$B593&lt;&gt;"Transfer"),NOT(AND(ISNUMBER(D593),N(D593)&gt;=1,N(D593)&lt;=10000,INT(N(D593))=N(D593))),AND($B593="Used",OR($E593="",$F593&lt;&gt;"")),AND($B593="Restock",OR($F593="",$E593&lt;&gt;"")),AND($B593="Transfer",OR($E593="",$F593="",$E593=$F593))),"Check inputs",IF(OR(AND($E593&lt;&gt;"",SUMPRODUCT(('Van Stock'!$A$2:$A$501=$E593)*('Van Stock'!$B$2:$B$501=$C593))&lt;&gt;1),AND($F593&lt;&gt;"",SUMPRODUCT(('Van Stock'!$A$2:$A$501=$F593)*('Van Stock'!$B$2:$B$501=$C593))&lt;&gt;1)),"No stock line","OK"))))</f>
        <v/>
      </c>
    </row>
    <row r="594" spans="1:8" x14ac:dyDescent="0.25">
      <c r="A594" s="20"/>
      <c r="B594" s="12"/>
      <c r="C594" s="12"/>
      <c r="D594" s="19"/>
      <c r="E594" s="12"/>
      <c r="F594" s="12"/>
      <c r="G594" s="12"/>
      <c r="H594" s="16" t="str">
        <f>IF(COUNTA($A594:$G594)=0,"",IF(OR($C594="",SUMPRODUCT(--(Parts!$A$2:$A$201=$C594))=0,AND($E594&lt;&gt;"",SUMPRODUCT(--(Vans!$A$2:$A$51=$E594))=0),AND($F594&lt;&gt;"",SUMPRODUCT(--(Vans!$A$2:$A$51=$F594))=0)),"Check ID",IF(OR(NOT(AND(ISNUMBER(A594),N(A594)&gt;=18264,N(A594)&lt;=73050)),AND($B594&lt;&gt;"Used",$B594&lt;&gt;"Restock",$B594&lt;&gt;"Transfer"),NOT(AND(ISNUMBER(D594),N(D594)&gt;=1,N(D594)&lt;=10000,INT(N(D594))=N(D594))),AND($B594="Used",OR($E594="",$F594&lt;&gt;"")),AND($B594="Restock",OR($F594="",$E594&lt;&gt;"")),AND($B594="Transfer",OR($E594="",$F594="",$E594=$F594))),"Check inputs",IF(OR(AND($E594&lt;&gt;"",SUMPRODUCT(('Van Stock'!$A$2:$A$501=$E594)*('Van Stock'!$B$2:$B$501=$C594))&lt;&gt;1),AND($F594&lt;&gt;"",SUMPRODUCT(('Van Stock'!$A$2:$A$501=$F594)*('Van Stock'!$B$2:$B$501=$C594))&lt;&gt;1)),"No stock line","OK"))))</f>
        <v/>
      </c>
    </row>
    <row r="595" spans="1:8" x14ac:dyDescent="0.25">
      <c r="A595" s="20"/>
      <c r="B595" s="12"/>
      <c r="C595" s="12"/>
      <c r="D595" s="19"/>
      <c r="E595" s="12"/>
      <c r="F595" s="12"/>
      <c r="G595" s="12"/>
      <c r="H595" s="16" t="str">
        <f>IF(COUNTA($A595:$G595)=0,"",IF(OR($C595="",SUMPRODUCT(--(Parts!$A$2:$A$201=$C595))=0,AND($E595&lt;&gt;"",SUMPRODUCT(--(Vans!$A$2:$A$51=$E595))=0),AND($F595&lt;&gt;"",SUMPRODUCT(--(Vans!$A$2:$A$51=$F595))=0)),"Check ID",IF(OR(NOT(AND(ISNUMBER(A595),N(A595)&gt;=18264,N(A595)&lt;=73050)),AND($B595&lt;&gt;"Used",$B595&lt;&gt;"Restock",$B595&lt;&gt;"Transfer"),NOT(AND(ISNUMBER(D595),N(D595)&gt;=1,N(D595)&lt;=10000,INT(N(D595))=N(D595))),AND($B595="Used",OR($E595="",$F595&lt;&gt;"")),AND($B595="Restock",OR($F595="",$E595&lt;&gt;"")),AND($B595="Transfer",OR($E595="",$F595="",$E595=$F595))),"Check inputs",IF(OR(AND($E595&lt;&gt;"",SUMPRODUCT(('Van Stock'!$A$2:$A$501=$E595)*('Van Stock'!$B$2:$B$501=$C595))&lt;&gt;1),AND($F595&lt;&gt;"",SUMPRODUCT(('Van Stock'!$A$2:$A$501=$F595)*('Van Stock'!$B$2:$B$501=$C595))&lt;&gt;1)),"No stock line","OK"))))</f>
        <v/>
      </c>
    </row>
    <row r="596" spans="1:8" x14ac:dyDescent="0.25">
      <c r="A596" s="20"/>
      <c r="B596" s="12"/>
      <c r="C596" s="12"/>
      <c r="D596" s="19"/>
      <c r="E596" s="12"/>
      <c r="F596" s="12"/>
      <c r="G596" s="12"/>
      <c r="H596" s="16" t="str">
        <f>IF(COUNTA($A596:$G596)=0,"",IF(OR($C596="",SUMPRODUCT(--(Parts!$A$2:$A$201=$C596))=0,AND($E596&lt;&gt;"",SUMPRODUCT(--(Vans!$A$2:$A$51=$E596))=0),AND($F596&lt;&gt;"",SUMPRODUCT(--(Vans!$A$2:$A$51=$F596))=0)),"Check ID",IF(OR(NOT(AND(ISNUMBER(A596),N(A596)&gt;=18264,N(A596)&lt;=73050)),AND($B596&lt;&gt;"Used",$B596&lt;&gt;"Restock",$B596&lt;&gt;"Transfer"),NOT(AND(ISNUMBER(D596),N(D596)&gt;=1,N(D596)&lt;=10000,INT(N(D596))=N(D596))),AND($B596="Used",OR($E596="",$F596&lt;&gt;"")),AND($B596="Restock",OR($F596="",$E596&lt;&gt;"")),AND($B596="Transfer",OR($E596="",$F596="",$E596=$F596))),"Check inputs",IF(OR(AND($E596&lt;&gt;"",SUMPRODUCT(('Van Stock'!$A$2:$A$501=$E596)*('Van Stock'!$B$2:$B$501=$C596))&lt;&gt;1),AND($F596&lt;&gt;"",SUMPRODUCT(('Van Stock'!$A$2:$A$501=$F596)*('Van Stock'!$B$2:$B$501=$C596))&lt;&gt;1)),"No stock line","OK"))))</f>
        <v/>
      </c>
    </row>
    <row r="597" spans="1:8" x14ac:dyDescent="0.25">
      <c r="A597" s="20"/>
      <c r="B597" s="12"/>
      <c r="C597" s="12"/>
      <c r="D597" s="19"/>
      <c r="E597" s="12"/>
      <c r="F597" s="12"/>
      <c r="G597" s="12"/>
      <c r="H597" s="16" t="str">
        <f>IF(COUNTA($A597:$G597)=0,"",IF(OR($C597="",SUMPRODUCT(--(Parts!$A$2:$A$201=$C597))=0,AND($E597&lt;&gt;"",SUMPRODUCT(--(Vans!$A$2:$A$51=$E597))=0),AND($F597&lt;&gt;"",SUMPRODUCT(--(Vans!$A$2:$A$51=$F597))=0)),"Check ID",IF(OR(NOT(AND(ISNUMBER(A597),N(A597)&gt;=18264,N(A597)&lt;=73050)),AND($B597&lt;&gt;"Used",$B597&lt;&gt;"Restock",$B597&lt;&gt;"Transfer"),NOT(AND(ISNUMBER(D597),N(D597)&gt;=1,N(D597)&lt;=10000,INT(N(D597))=N(D597))),AND($B597="Used",OR($E597="",$F597&lt;&gt;"")),AND($B597="Restock",OR($F597="",$E597&lt;&gt;"")),AND($B597="Transfer",OR($E597="",$F597="",$E597=$F597))),"Check inputs",IF(OR(AND($E597&lt;&gt;"",SUMPRODUCT(('Van Stock'!$A$2:$A$501=$E597)*('Van Stock'!$B$2:$B$501=$C597))&lt;&gt;1),AND($F597&lt;&gt;"",SUMPRODUCT(('Van Stock'!$A$2:$A$501=$F597)*('Van Stock'!$B$2:$B$501=$C597))&lt;&gt;1)),"No stock line","OK"))))</f>
        <v/>
      </c>
    </row>
    <row r="598" spans="1:8" x14ac:dyDescent="0.25">
      <c r="A598" s="20"/>
      <c r="B598" s="12"/>
      <c r="C598" s="12"/>
      <c r="D598" s="19"/>
      <c r="E598" s="12"/>
      <c r="F598" s="12"/>
      <c r="G598" s="12"/>
      <c r="H598" s="16" t="str">
        <f>IF(COUNTA($A598:$G598)=0,"",IF(OR($C598="",SUMPRODUCT(--(Parts!$A$2:$A$201=$C598))=0,AND($E598&lt;&gt;"",SUMPRODUCT(--(Vans!$A$2:$A$51=$E598))=0),AND($F598&lt;&gt;"",SUMPRODUCT(--(Vans!$A$2:$A$51=$F598))=0)),"Check ID",IF(OR(NOT(AND(ISNUMBER(A598),N(A598)&gt;=18264,N(A598)&lt;=73050)),AND($B598&lt;&gt;"Used",$B598&lt;&gt;"Restock",$B598&lt;&gt;"Transfer"),NOT(AND(ISNUMBER(D598),N(D598)&gt;=1,N(D598)&lt;=10000,INT(N(D598))=N(D598))),AND($B598="Used",OR($E598="",$F598&lt;&gt;"")),AND($B598="Restock",OR($F598="",$E598&lt;&gt;"")),AND($B598="Transfer",OR($E598="",$F598="",$E598=$F598))),"Check inputs",IF(OR(AND($E598&lt;&gt;"",SUMPRODUCT(('Van Stock'!$A$2:$A$501=$E598)*('Van Stock'!$B$2:$B$501=$C598))&lt;&gt;1),AND($F598&lt;&gt;"",SUMPRODUCT(('Van Stock'!$A$2:$A$501=$F598)*('Van Stock'!$B$2:$B$501=$C598))&lt;&gt;1)),"No stock line","OK"))))</f>
        <v/>
      </c>
    </row>
    <row r="599" spans="1:8" x14ac:dyDescent="0.25">
      <c r="A599" s="20"/>
      <c r="B599" s="12"/>
      <c r="C599" s="12"/>
      <c r="D599" s="19"/>
      <c r="E599" s="12"/>
      <c r="F599" s="12"/>
      <c r="G599" s="12"/>
      <c r="H599" s="16" t="str">
        <f>IF(COUNTA($A599:$G599)=0,"",IF(OR($C599="",SUMPRODUCT(--(Parts!$A$2:$A$201=$C599))=0,AND($E599&lt;&gt;"",SUMPRODUCT(--(Vans!$A$2:$A$51=$E599))=0),AND($F599&lt;&gt;"",SUMPRODUCT(--(Vans!$A$2:$A$51=$F599))=0)),"Check ID",IF(OR(NOT(AND(ISNUMBER(A599),N(A599)&gt;=18264,N(A599)&lt;=73050)),AND($B599&lt;&gt;"Used",$B599&lt;&gt;"Restock",$B599&lt;&gt;"Transfer"),NOT(AND(ISNUMBER(D599),N(D599)&gt;=1,N(D599)&lt;=10000,INT(N(D599))=N(D599))),AND($B599="Used",OR($E599="",$F599&lt;&gt;"")),AND($B599="Restock",OR($F599="",$E599&lt;&gt;"")),AND($B599="Transfer",OR($E599="",$F599="",$E599=$F599))),"Check inputs",IF(OR(AND($E599&lt;&gt;"",SUMPRODUCT(('Van Stock'!$A$2:$A$501=$E599)*('Van Stock'!$B$2:$B$501=$C599))&lt;&gt;1),AND($F599&lt;&gt;"",SUMPRODUCT(('Van Stock'!$A$2:$A$501=$F599)*('Van Stock'!$B$2:$B$501=$C599))&lt;&gt;1)),"No stock line","OK"))))</f>
        <v/>
      </c>
    </row>
    <row r="600" spans="1:8" x14ac:dyDescent="0.25">
      <c r="A600" s="20"/>
      <c r="B600" s="12"/>
      <c r="C600" s="12"/>
      <c r="D600" s="19"/>
      <c r="E600" s="12"/>
      <c r="F600" s="12"/>
      <c r="G600" s="12"/>
      <c r="H600" s="16" t="str">
        <f>IF(COUNTA($A600:$G600)=0,"",IF(OR($C600="",SUMPRODUCT(--(Parts!$A$2:$A$201=$C600))=0,AND($E600&lt;&gt;"",SUMPRODUCT(--(Vans!$A$2:$A$51=$E600))=0),AND($F600&lt;&gt;"",SUMPRODUCT(--(Vans!$A$2:$A$51=$F600))=0)),"Check ID",IF(OR(NOT(AND(ISNUMBER(A600),N(A600)&gt;=18264,N(A600)&lt;=73050)),AND($B600&lt;&gt;"Used",$B600&lt;&gt;"Restock",$B600&lt;&gt;"Transfer"),NOT(AND(ISNUMBER(D600),N(D600)&gt;=1,N(D600)&lt;=10000,INT(N(D600))=N(D600))),AND($B600="Used",OR($E600="",$F600&lt;&gt;"")),AND($B600="Restock",OR($F600="",$E600&lt;&gt;"")),AND($B600="Transfer",OR($E600="",$F600="",$E600=$F600))),"Check inputs",IF(OR(AND($E600&lt;&gt;"",SUMPRODUCT(('Van Stock'!$A$2:$A$501=$E600)*('Van Stock'!$B$2:$B$501=$C600))&lt;&gt;1),AND($F600&lt;&gt;"",SUMPRODUCT(('Van Stock'!$A$2:$A$501=$F600)*('Van Stock'!$B$2:$B$501=$C600))&lt;&gt;1)),"No stock line","OK"))))</f>
        <v/>
      </c>
    </row>
    <row r="601" spans="1:8" x14ac:dyDescent="0.25">
      <c r="A601" s="20"/>
      <c r="B601" s="12"/>
      <c r="C601" s="12"/>
      <c r="D601" s="19"/>
      <c r="E601" s="12"/>
      <c r="F601" s="12"/>
      <c r="G601" s="12"/>
      <c r="H601" s="16" t="str">
        <f>IF(COUNTA($A601:$G601)=0,"",IF(OR($C601="",SUMPRODUCT(--(Parts!$A$2:$A$201=$C601))=0,AND($E601&lt;&gt;"",SUMPRODUCT(--(Vans!$A$2:$A$51=$E601))=0),AND($F601&lt;&gt;"",SUMPRODUCT(--(Vans!$A$2:$A$51=$F601))=0)),"Check ID",IF(OR(NOT(AND(ISNUMBER(A601),N(A601)&gt;=18264,N(A601)&lt;=73050)),AND($B601&lt;&gt;"Used",$B601&lt;&gt;"Restock",$B601&lt;&gt;"Transfer"),NOT(AND(ISNUMBER(D601),N(D601)&gt;=1,N(D601)&lt;=10000,INT(N(D601))=N(D601))),AND($B601="Used",OR($E601="",$F601&lt;&gt;"")),AND($B601="Restock",OR($F601="",$E601&lt;&gt;"")),AND($B601="Transfer",OR($E601="",$F601="",$E601=$F601))),"Check inputs",IF(OR(AND($E601&lt;&gt;"",SUMPRODUCT(('Van Stock'!$A$2:$A$501=$E601)*('Van Stock'!$B$2:$B$501=$C601))&lt;&gt;1),AND($F601&lt;&gt;"",SUMPRODUCT(('Van Stock'!$A$2:$A$501=$F601)*('Van Stock'!$B$2:$B$501=$C601))&lt;&gt;1)),"No stock line","OK"))))</f>
        <v/>
      </c>
    </row>
    <row r="602" spans="1:8" x14ac:dyDescent="0.25">
      <c r="A602" s="20"/>
      <c r="B602" s="12"/>
      <c r="C602" s="12"/>
      <c r="D602" s="19"/>
      <c r="E602" s="12"/>
      <c r="F602" s="12"/>
      <c r="G602" s="12"/>
      <c r="H602" s="16" t="str">
        <f>IF(COUNTA($A602:$G602)=0,"",IF(OR($C602="",SUMPRODUCT(--(Parts!$A$2:$A$201=$C602))=0,AND($E602&lt;&gt;"",SUMPRODUCT(--(Vans!$A$2:$A$51=$E602))=0),AND($F602&lt;&gt;"",SUMPRODUCT(--(Vans!$A$2:$A$51=$F602))=0)),"Check ID",IF(OR(NOT(AND(ISNUMBER(A602),N(A602)&gt;=18264,N(A602)&lt;=73050)),AND($B602&lt;&gt;"Used",$B602&lt;&gt;"Restock",$B602&lt;&gt;"Transfer"),NOT(AND(ISNUMBER(D602),N(D602)&gt;=1,N(D602)&lt;=10000,INT(N(D602))=N(D602))),AND($B602="Used",OR($E602="",$F602&lt;&gt;"")),AND($B602="Restock",OR($F602="",$E602&lt;&gt;"")),AND($B602="Transfer",OR($E602="",$F602="",$E602=$F602))),"Check inputs",IF(OR(AND($E602&lt;&gt;"",SUMPRODUCT(('Van Stock'!$A$2:$A$501=$E602)*('Van Stock'!$B$2:$B$501=$C602))&lt;&gt;1),AND($F602&lt;&gt;"",SUMPRODUCT(('Van Stock'!$A$2:$A$501=$F602)*('Van Stock'!$B$2:$B$501=$C602))&lt;&gt;1)),"No stock line","OK"))))</f>
        <v/>
      </c>
    </row>
    <row r="603" spans="1:8" x14ac:dyDescent="0.25">
      <c r="A603" s="20"/>
      <c r="B603" s="12"/>
      <c r="C603" s="12"/>
      <c r="D603" s="19"/>
      <c r="E603" s="12"/>
      <c r="F603" s="12"/>
      <c r="G603" s="12"/>
      <c r="H603" s="16" t="str">
        <f>IF(COUNTA($A603:$G603)=0,"",IF(OR($C603="",SUMPRODUCT(--(Parts!$A$2:$A$201=$C603))=0,AND($E603&lt;&gt;"",SUMPRODUCT(--(Vans!$A$2:$A$51=$E603))=0),AND($F603&lt;&gt;"",SUMPRODUCT(--(Vans!$A$2:$A$51=$F603))=0)),"Check ID",IF(OR(NOT(AND(ISNUMBER(A603),N(A603)&gt;=18264,N(A603)&lt;=73050)),AND($B603&lt;&gt;"Used",$B603&lt;&gt;"Restock",$B603&lt;&gt;"Transfer"),NOT(AND(ISNUMBER(D603),N(D603)&gt;=1,N(D603)&lt;=10000,INT(N(D603))=N(D603))),AND($B603="Used",OR($E603="",$F603&lt;&gt;"")),AND($B603="Restock",OR($F603="",$E603&lt;&gt;"")),AND($B603="Transfer",OR($E603="",$F603="",$E603=$F603))),"Check inputs",IF(OR(AND($E603&lt;&gt;"",SUMPRODUCT(('Van Stock'!$A$2:$A$501=$E603)*('Van Stock'!$B$2:$B$501=$C603))&lt;&gt;1),AND($F603&lt;&gt;"",SUMPRODUCT(('Van Stock'!$A$2:$A$501=$F603)*('Van Stock'!$B$2:$B$501=$C603))&lt;&gt;1)),"No stock line","OK"))))</f>
        <v/>
      </c>
    </row>
    <row r="604" spans="1:8" x14ac:dyDescent="0.25">
      <c r="A604" s="20"/>
      <c r="B604" s="12"/>
      <c r="C604" s="12"/>
      <c r="D604" s="19"/>
      <c r="E604" s="12"/>
      <c r="F604" s="12"/>
      <c r="G604" s="12"/>
      <c r="H604" s="16" t="str">
        <f>IF(COUNTA($A604:$G604)=0,"",IF(OR($C604="",SUMPRODUCT(--(Parts!$A$2:$A$201=$C604))=0,AND($E604&lt;&gt;"",SUMPRODUCT(--(Vans!$A$2:$A$51=$E604))=0),AND($F604&lt;&gt;"",SUMPRODUCT(--(Vans!$A$2:$A$51=$F604))=0)),"Check ID",IF(OR(NOT(AND(ISNUMBER(A604),N(A604)&gt;=18264,N(A604)&lt;=73050)),AND($B604&lt;&gt;"Used",$B604&lt;&gt;"Restock",$B604&lt;&gt;"Transfer"),NOT(AND(ISNUMBER(D604),N(D604)&gt;=1,N(D604)&lt;=10000,INT(N(D604))=N(D604))),AND($B604="Used",OR($E604="",$F604&lt;&gt;"")),AND($B604="Restock",OR($F604="",$E604&lt;&gt;"")),AND($B604="Transfer",OR($E604="",$F604="",$E604=$F604))),"Check inputs",IF(OR(AND($E604&lt;&gt;"",SUMPRODUCT(('Van Stock'!$A$2:$A$501=$E604)*('Van Stock'!$B$2:$B$501=$C604))&lt;&gt;1),AND($F604&lt;&gt;"",SUMPRODUCT(('Van Stock'!$A$2:$A$501=$F604)*('Van Stock'!$B$2:$B$501=$C604))&lt;&gt;1)),"No stock line","OK"))))</f>
        <v/>
      </c>
    </row>
    <row r="605" spans="1:8" x14ac:dyDescent="0.25">
      <c r="A605" s="20"/>
      <c r="B605" s="12"/>
      <c r="C605" s="12"/>
      <c r="D605" s="19"/>
      <c r="E605" s="12"/>
      <c r="F605" s="12"/>
      <c r="G605" s="12"/>
      <c r="H605" s="16" t="str">
        <f>IF(COUNTA($A605:$G605)=0,"",IF(OR($C605="",SUMPRODUCT(--(Parts!$A$2:$A$201=$C605))=0,AND($E605&lt;&gt;"",SUMPRODUCT(--(Vans!$A$2:$A$51=$E605))=0),AND($F605&lt;&gt;"",SUMPRODUCT(--(Vans!$A$2:$A$51=$F605))=0)),"Check ID",IF(OR(NOT(AND(ISNUMBER(A605),N(A605)&gt;=18264,N(A605)&lt;=73050)),AND($B605&lt;&gt;"Used",$B605&lt;&gt;"Restock",$B605&lt;&gt;"Transfer"),NOT(AND(ISNUMBER(D605),N(D605)&gt;=1,N(D605)&lt;=10000,INT(N(D605))=N(D605))),AND($B605="Used",OR($E605="",$F605&lt;&gt;"")),AND($B605="Restock",OR($F605="",$E605&lt;&gt;"")),AND($B605="Transfer",OR($E605="",$F605="",$E605=$F605))),"Check inputs",IF(OR(AND($E605&lt;&gt;"",SUMPRODUCT(('Van Stock'!$A$2:$A$501=$E605)*('Van Stock'!$B$2:$B$501=$C605))&lt;&gt;1),AND($F605&lt;&gt;"",SUMPRODUCT(('Van Stock'!$A$2:$A$501=$F605)*('Van Stock'!$B$2:$B$501=$C605))&lt;&gt;1)),"No stock line","OK"))))</f>
        <v/>
      </c>
    </row>
    <row r="606" spans="1:8" x14ac:dyDescent="0.25">
      <c r="A606" s="20"/>
      <c r="B606" s="12"/>
      <c r="C606" s="12"/>
      <c r="D606" s="19"/>
      <c r="E606" s="12"/>
      <c r="F606" s="12"/>
      <c r="G606" s="12"/>
      <c r="H606" s="16" t="str">
        <f>IF(COUNTA($A606:$G606)=0,"",IF(OR($C606="",SUMPRODUCT(--(Parts!$A$2:$A$201=$C606))=0,AND($E606&lt;&gt;"",SUMPRODUCT(--(Vans!$A$2:$A$51=$E606))=0),AND($F606&lt;&gt;"",SUMPRODUCT(--(Vans!$A$2:$A$51=$F606))=0)),"Check ID",IF(OR(NOT(AND(ISNUMBER(A606),N(A606)&gt;=18264,N(A606)&lt;=73050)),AND($B606&lt;&gt;"Used",$B606&lt;&gt;"Restock",$B606&lt;&gt;"Transfer"),NOT(AND(ISNUMBER(D606),N(D606)&gt;=1,N(D606)&lt;=10000,INT(N(D606))=N(D606))),AND($B606="Used",OR($E606="",$F606&lt;&gt;"")),AND($B606="Restock",OR($F606="",$E606&lt;&gt;"")),AND($B606="Transfer",OR($E606="",$F606="",$E606=$F606))),"Check inputs",IF(OR(AND($E606&lt;&gt;"",SUMPRODUCT(('Van Stock'!$A$2:$A$501=$E606)*('Van Stock'!$B$2:$B$501=$C606))&lt;&gt;1),AND($F606&lt;&gt;"",SUMPRODUCT(('Van Stock'!$A$2:$A$501=$F606)*('Van Stock'!$B$2:$B$501=$C606))&lt;&gt;1)),"No stock line","OK"))))</f>
        <v/>
      </c>
    </row>
    <row r="607" spans="1:8" x14ac:dyDescent="0.25">
      <c r="A607" s="20"/>
      <c r="B607" s="12"/>
      <c r="C607" s="12"/>
      <c r="D607" s="19"/>
      <c r="E607" s="12"/>
      <c r="F607" s="12"/>
      <c r="G607" s="12"/>
      <c r="H607" s="16" t="str">
        <f>IF(COUNTA($A607:$G607)=0,"",IF(OR($C607="",SUMPRODUCT(--(Parts!$A$2:$A$201=$C607))=0,AND($E607&lt;&gt;"",SUMPRODUCT(--(Vans!$A$2:$A$51=$E607))=0),AND($F607&lt;&gt;"",SUMPRODUCT(--(Vans!$A$2:$A$51=$F607))=0)),"Check ID",IF(OR(NOT(AND(ISNUMBER(A607),N(A607)&gt;=18264,N(A607)&lt;=73050)),AND($B607&lt;&gt;"Used",$B607&lt;&gt;"Restock",$B607&lt;&gt;"Transfer"),NOT(AND(ISNUMBER(D607),N(D607)&gt;=1,N(D607)&lt;=10000,INT(N(D607))=N(D607))),AND($B607="Used",OR($E607="",$F607&lt;&gt;"")),AND($B607="Restock",OR($F607="",$E607&lt;&gt;"")),AND($B607="Transfer",OR($E607="",$F607="",$E607=$F607))),"Check inputs",IF(OR(AND($E607&lt;&gt;"",SUMPRODUCT(('Van Stock'!$A$2:$A$501=$E607)*('Van Stock'!$B$2:$B$501=$C607))&lt;&gt;1),AND($F607&lt;&gt;"",SUMPRODUCT(('Van Stock'!$A$2:$A$501=$F607)*('Van Stock'!$B$2:$B$501=$C607))&lt;&gt;1)),"No stock line","OK"))))</f>
        <v/>
      </c>
    </row>
    <row r="608" spans="1:8" x14ac:dyDescent="0.25">
      <c r="A608" s="20"/>
      <c r="B608" s="12"/>
      <c r="C608" s="12"/>
      <c r="D608" s="19"/>
      <c r="E608" s="12"/>
      <c r="F608" s="12"/>
      <c r="G608" s="12"/>
      <c r="H608" s="16" t="str">
        <f>IF(COUNTA($A608:$G608)=0,"",IF(OR($C608="",SUMPRODUCT(--(Parts!$A$2:$A$201=$C608))=0,AND($E608&lt;&gt;"",SUMPRODUCT(--(Vans!$A$2:$A$51=$E608))=0),AND($F608&lt;&gt;"",SUMPRODUCT(--(Vans!$A$2:$A$51=$F608))=0)),"Check ID",IF(OR(NOT(AND(ISNUMBER(A608),N(A608)&gt;=18264,N(A608)&lt;=73050)),AND($B608&lt;&gt;"Used",$B608&lt;&gt;"Restock",$B608&lt;&gt;"Transfer"),NOT(AND(ISNUMBER(D608),N(D608)&gt;=1,N(D608)&lt;=10000,INT(N(D608))=N(D608))),AND($B608="Used",OR($E608="",$F608&lt;&gt;"")),AND($B608="Restock",OR($F608="",$E608&lt;&gt;"")),AND($B608="Transfer",OR($E608="",$F608="",$E608=$F608))),"Check inputs",IF(OR(AND($E608&lt;&gt;"",SUMPRODUCT(('Van Stock'!$A$2:$A$501=$E608)*('Van Stock'!$B$2:$B$501=$C608))&lt;&gt;1),AND($F608&lt;&gt;"",SUMPRODUCT(('Van Stock'!$A$2:$A$501=$F608)*('Van Stock'!$B$2:$B$501=$C608))&lt;&gt;1)),"No stock line","OK"))))</f>
        <v/>
      </c>
    </row>
    <row r="609" spans="1:8" x14ac:dyDescent="0.25">
      <c r="A609" s="20"/>
      <c r="B609" s="12"/>
      <c r="C609" s="12"/>
      <c r="D609" s="19"/>
      <c r="E609" s="12"/>
      <c r="F609" s="12"/>
      <c r="G609" s="12"/>
      <c r="H609" s="16" t="str">
        <f>IF(COUNTA($A609:$G609)=0,"",IF(OR($C609="",SUMPRODUCT(--(Parts!$A$2:$A$201=$C609))=0,AND($E609&lt;&gt;"",SUMPRODUCT(--(Vans!$A$2:$A$51=$E609))=0),AND($F609&lt;&gt;"",SUMPRODUCT(--(Vans!$A$2:$A$51=$F609))=0)),"Check ID",IF(OR(NOT(AND(ISNUMBER(A609),N(A609)&gt;=18264,N(A609)&lt;=73050)),AND($B609&lt;&gt;"Used",$B609&lt;&gt;"Restock",$B609&lt;&gt;"Transfer"),NOT(AND(ISNUMBER(D609),N(D609)&gt;=1,N(D609)&lt;=10000,INT(N(D609))=N(D609))),AND($B609="Used",OR($E609="",$F609&lt;&gt;"")),AND($B609="Restock",OR($F609="",$E609&lt;&gt;"")),AND($B609="Transfer",OR($E609="",$F609="",$E609=$F609))),"Check inputs",IF(OR(AND($E609&lt;&gt;"",SUMPRODUCT(('Van Stock'!$A$2:$A$501=$E609)*('Van Stock'!$B$2:$B$501=$C609))&lt;&gt;1),AND($F609&lt;&gt;"",SUMPRODUCT(('Van Stock'!$A$2:$A$501=$F609)*('Van Stock'!$B$2:$B$501=$C609))&lt;&gt;1)),"No stock line","OK"))))</f>
        <v/>
      </c>
    </row>
    <row r="610" spans="1:8" x14ac:dyDescent="0.25">
      <c r="A610" s="20"/>
      <c r="B610" s="12"/>
      <c r="C610" s="12"/>
      <c r="D610" s="19"/>
      <c r="E610" s="12"/>
      <c r="F610" s="12"/>
      <c r="G610" s="12"/>
      <c r="H610" s="16" t="str">
        <f>IF(COUNTA($A610:$G610)=0,"",IF(OR($C610="",SUMPRODUCT(--(Parts!$A$2:$A$201=$C610))=0,AND($E610&lt;&gt;"",SUMPRODUCT(--(Vans!$A$2:$A$51=$E610))=0),AND($F610&lt;&gt;"",SUMPRODUCT(--(Vans!$A$2:$A$51=$F610))=0)),"Check ID",IF(OR(NOT(AND(ISNUMBER(A610),N(A610)&gt;=18264,N(A610)&lt;=73050)),AND($B610&lt;&gt;"Used",$B610&lt;&gt;"Restock",$B610&lt;&gt;"Transfer"),NOT(AND(ISNUMBER(D610),N(D610)&gt;=1,N(D610)&lt;=10000,INT(N(D610))=N(D610))),AND($B610="Used",OR($E610="",$F610&lt;&gt;"")),AND($B610="Restock",OR($F610="",$E610&lt;&gt;"")),AND($B610="Transfer",OR($E610="",$F610="",$E610=$F610))),"Check inputs",IF(OR(AND($E610&lt;&gt;"",SUMPRODUCT(('Van Stock'!$A$2:$A$501=$E610)*('Van Stock'!$B$2:$B$501=$C610))&lt;&gt;1),AND($F610&lt;&gt;"",SUMPRODUCT(('Van Stock'!$A$2:$A$501=$F610)*('Van Stock'!$B$2:$B$501=$C610))&lt;&gt;1)),"No stock line","OK"))))</f>
        <v/>
      </c>
    </row>
    <row r="611" spans="1:8" x14ac:dyDescent="0.25">
      <c r="A611" s="20"/>
      <c r="B611" s="12"/>
      <c r="C611" s="12"/>
      <c r="D611" s="19"/>
      <c r="E611" s="12"/>
      <c r="F611" s="12"/>
      <c r="G611" s="12"/>
      <c r="H611" s="16" t="str">
        <f>IF(COUNTA($A611:$G611)=0,"",IF(OR($C611="",SUMPRODUCT(--(Parts!$A$2:$A$201=$C611))=0,AND($E611&lt;&gt;"",SUMPRODUCT(--(Vans!$A$2:$A$51=$E611))=0),AND($F611&lt;&gt;"",SUMPRODUCT(--(Vans!$A$2:$A$51=$F611))=0)),"Check ID",IF(OR(NOT(AND(ISNUMBER(A611),N(A611)&gt;=18264,N(A611)&lt;=73050)),AND($B611&lt;&gt;"Used",$B611&lt;&gt;"Restock",$B611&lt;&gt;"Transfer"),NOT(AND(ISNUMBER(D611),N(D611)&gt;=1,N(D611)&lt;=10000,INT(N(D611))=N(D611))),AND($B611="Used",OR($E611="",$F611&lt;&gt;"")),AND($B611="Restock",OR($F611="",$E611&lt;&gt;"")),AND($B611="Transfer",OR($E611="",$F611="",$E611=$F611))),"Check inputs",IF(OR(AND($E611&lt;&gt;"",SUMPRODUCT(('Van Stock'!$A$2:$A$501=$E611)*('Van Stock'!$B$2:$B$501=$C611))&lt;&gt;1),AND($F611&lt;&gt;"",SUMPRODUCT(('Van Stock'!$A$2:$A$501=$F611)*('Van Stock'!$B$2:$B$501=$C611))&lt;&gt;1)),"No stock line","OK"))))</f>
        <v/>
      </c>
    </row>
    <row r="612" spans="1:8" x14ac:dyDescent="0.25">
      <c r="A612" s="20"/>
      <c r="B612" s="12"/>
      <c r="C612" s="12"/>
      <c r="D612" s="19"/>
      <c r="E612" s="12"/>
      <c r="F612" s="12"/>
      <c r="G612" s="12"/>
      <c r="H612" s="16" t="str">
        <f>IF(COUNTA($A612:$G612)=0,"",IF(OR($C612="",SUMPRODUCT(--(Parts!$A$2:$A$201=$C612))=0,AND($E612&lt;&gt;"",SUMPRODUCT(--(Vans!$A$2:$A$51=$E612))=0),AND($F612&lt;&gt;"",SUMPRODUCT(--(Vans!$A$2:$A$51=$F612))=0)),"Check ID",IF(OR(NOT(AND(ISNUMBER(A612),N(A612)&gt;=18264,N(A612)&lt;=73050)),AND($B612&lt;&gt;"Used",$B612&lt;&gt;"Restock",$B612&lt;&gt;"Transfer"),NOT(AND(ISNUMBER(D612),N(D612)&gt;=1,N(D612)&lt;=10000,INT(N(D612))=N(D612))),AND($B612="Used",OR($E612="",$F612&lt;&gt;"")),AND($B612="Restock",OR($F612="",$E612&lt;&gt;"")),AND($B612="Transfer",OR($E612="",$F612="",$E612=$F612))),"Check inputs",IF(OR(AND($E612&lt;&gt;"",SUMPRODUCT(('Van Stock'!$A$2:$A$501=$E612)*('Van Stock'!$B$2:$B$501=$C612))&lt;&gt;1),AND($F612&lt;&gt;"",SUMPRODUCT(('Van Stock'!$A$2:$A$501=$F612)*('Van Stock'!$B$2:$B$501=$C612))&lt;&gt;1)),"No stock line","OK"))))</f>
        <v/>
      </c>
    </row>
    <row r="613" spans="1:8" x14ac:dyDescent="0.25">
      <c r="A613" s="20"/>
      <c r="B613" s="12"/>
      <c r="C613" s="12"/>
      <c r="D613" s="19"/>
      <c r="E613" s="12"/>
      <c r="F613" s="12"/>
      <c r="G613" s="12"/>
      <c r="H613" s="16" t="str">
        <f>IF(COUNTA($A613:$G613)=0,"",IF(OR($C613="",SUMPRODUCT(--(Parts!$A$2:$A$201=$C613))=0,AND($E613&lt;&gt;"",SUMPRODUCT(--(Vans!$A$2:$A$51=$E613))=0),AND($F613&lt;&gt;"",SUMPRODUCT(--(Vans!$A$2:$A$51=$F613))=0)),"Check ID",IF(OR(NOT(AND(ISNUMBER(A613),N(A613)&gt;=18264,N(A613)&lt;=73050)),AND($B613&lt;&gt;"Used",$B613&lt;&gt;"Restock",$B613&lt;&gt;"Transfer"),NOT(AND(ISNUMBER(D613),N(D613)&gt;=1,N(D613)&lt;=10000,INT(N(D613))=N(D613))),AND($B613="Used",OR($E613="",$F613&lt;&gt;"")),AND($B613="Restock",OR($F613="",$E613&lt;&gt;"")),AND($B613="Transfer",OR($E613="",$F613="",$E613=$F613))),"Check inputs",IF(OR(AND($E613&lt;&gt;"",SUMPRODUCT(('Van Stock'!$A$2:$A$501=$E613)*('Van Stock'!$B$2:$B$501=$C613))&lt;&gt;1),AND($F613&lt;&gt;"",SUMPRODUCT(('Van Stock'!$A$2:$A$501=$F613)*('Van Stock'!$B$2:$B$501=$C613))&lt;&gt;1)),"No stock line","OK"))))</f>
        <v/>
      </c>
    </row>
    <row r="614" spans="1:8" x14ac:dyDescent="0.25">
      <c r="A614" s="20"/>
      <c r="B614" s="12"/>
      <c r="C614" s="12"/>
      <c r="D614" s="19"/>
      <c r="E614" s="12"/>
      <c r="F614" s="12"/>
      <c r="G614" s="12"/>
      <c r="H614" s="16" t="str">
        <f>IF(COUNTA($A614:$G614)=0,"",IF(OR($C614="",SUMPRODUCT(--(Parts!$A$2:$A$201=$C614))=0,AND($E614&lt;&gt;"",SUMPRODUCT(--(Vans!$A$2:$A$51=$E614))=0),AND($F614&lt;&gt;"",SUMPRODUCT(--(Vans!$A$2:$A$51=$F614))=0)),"Check ID",IF(OR(NOT(AND(ISNUMBER(A614),N(A614)&gt;=18264,N(A614)&lt;=73050)),AND($B614&lt;&gt;"Used",$B614&lt;&gt;"Restock",$B614&lt;&gt;"Transfer"),NOT(AND(ISNUMBER(D614),N(D614)&gt;=1,N(D614)&lt;=10000,INT(N(D614))=N(D614))),AND($B614="Used",OR($E614="",$F614&lt;&gt;"")),AND($B614="Restock",OR($F614="",$E614&lt;&gt;"")),AND($B614="Transfer",OR($E614="",$F614="",$E614=$F614))),"Check inputs",IF(OR(AND($E614&lt;&gt;"",SUMPRODUCT(('Van Stock'!$A$2:$A$501=$E614)*('Van Stock'!$B$2:$B$501=$C614))&lt;&gt;1),AND($F614&lt;&gt;"",SUMPRODUCT(('Van Stock'!$A$2:$A$501=$F614)*('Van Stock'!$B$2:$B$501=$C614))&lt;&gt;1)),"No stock line","OK"))))</f>
        <v/>
      </c>
    </row>
    <row r="615" spans="1:8" x14ac:dyDescent="0.25">
      <c r="A615" s="20"/>
      <c r="B615" s="12"/>
      <c r="C615" s="12"/>
      <c r="D615" s="19"/>
      <c r="E615" s="12"/>
      <c r="F615" s="12"/>
      <c r="G615" s="12"/>
      <c r="H615" s="16" t="str">
        <f>IF(COUNTA($A615:$G615)=0,"",IF(OR($C615="",SUMPRODUCT(--(Parts!$A$2:$A$201=$C615))=0,AND($E615&lt;&gt;"",SUMPRODUCT(--(Vans!$A$2:$A$51=$E615))=0),AND($F615&lt;&gt;"",SUMPRODUCT(--(Vans!$A$2:$A$51=$F615))=0)),"Check ID",IF(OR(NOT(AND(ISNUMBER(A615),N(A615)&gt;=18264,N(A615)&lt;=73050)),AND($B615&lt;&gt;"Used",$B615&lt;&gt;"Restock",$B615&lt;&gt;"Transfer"),NOT(AND(ISNUMBER(D615),N(D615)&gt;=1,N(D615)&lt;=10000,INT(N(D615))=N(D615))),AND($B615="Used",OR($E615="",$F615&lt;&gt;"")),AND($B615="Restock",OR($F615="",$E615&lt;&gt;"")),AND($B615="Transfer",OR($E615="",$F615="",$E615=$F615))),"Check inputs",IF(OR(AND($E615&lt;&gt;"",SUMPRODUCT(('Van Stock'!$A$2:$A$501=$E615)*('Van Stock'!$B$2:$B$501=$C615))&lt;&gt;1),AND($F615&lt;&gt;"",SUMPRODUCT(('Van Stock'!$A$2:$A$501=$F615)*('Van Stock'!$B$2:$B$501=$C615))&lt;&gt;1)),"No stock line","OK"))))</f>
        <v/>
      </c>
    </row>
    <row r="616" spans="1:8" x14ac:dyDescent="0.25">
      <c r="A616" s="20"/>
      <c r="B616" s="12"/>
      <c r="C616" s="12"/>
      <c r="D616" s="19"/>
      <c r="E616" s="12"/>
      <c r="F616" s="12"/>
      <c r="G616" s="12"/>
      <c r="H616" s="16" t="str">
        <f>IF(COUNTA($A616:$G616)=0,"",IF(OR($C616="",SUMPRODUCT(--(Parts!$A$2:$A$201=$C616))=0,AND($E616&lt;&gt;"",SUMPRODUCT(--(Vans!$A$2:$A$51=$E616))=0),AND($F616&lt;&gt;"",SUMPRODUCT(--(Vans!$A$2:$A$51=$F616))=0)),"Check ID",IF(OR(NOT(AND(ISNUMBER(A616),N(A616)&gt;=18264,N(A616)&lt;=73050)),AND($B616&lt;&gt;"Used",$B616&lt;&gt;"Restock",$B616&lt;&gt;"Transfer"),NOT(AND(ISNUMBER(D616),N(D616)&gt;=1,N(D616)&lt;=10000,INT(N(D616))=N(D616))),AND($B616="Used",OR($E616="",$F616&lt;&gt;"")),AND($B616="Restock",OR($F616="",$E616&lt;&gt;"")),AND($B616="Transfer",OR($E616="",$F616="",$E616=$F616))),"Check inputs",IF(OR(AND($E616&lt;&gt;"",SUMPRODUCT(('Van Stock'!$A$2:$A$501=$E616)*('Van Stock'!$B$2:$B$501=$C616))&lt;&gt;1),AND($F616&lt;&gt;"",SUMPRODUCT(('Van Stock'!$A$2:$A$501=$F616)*('Van Stock'!$B$2:$B$501=$C616))&lt;&gt;1)),"No stock line","OK"))))</f>
        <v/>
      </c>
    </row>
    <row r="617" spans="1:8" x14ac:dyDescent="0.25">
      <c r="A617" s="20"/>
      <c r="B617" s="12"/>
      <c r="C617" s="12"/>
      <c r="D617" s="19"/>
      <c r="E617" s="12"/>
      <c r="F617" s="12"/>
      <c r="G617" s="12"/>
      <c r="H617" s="16" t="str">
        <f>IF(COUNTA($A617:$G617)=0,"",IF(OR($C617="",SUMPRODUCT(--(Parts!$A$2:$A$201=$C617))=0,AND($E617&lt;&gt;"",SUMPRODUCT(--(Vans!$A$2:$A$51=$E617))=0),AND($F617&lt;&gt;"",SUMPRODUCT(--(Vans!$A$2:$A$51=$F617))=0)),"Check ID",IF(OR(NOT(AND(ISNUMBER(A617),N(A617)&gt;=18264,N(A617)&lt;=73050)),AND($B617&lt;&gt;"Used",$B617&lt;&gt;"Restock",$B617&lt;&gt;"Transfer"),NOT(AND(ISNUMBER(D617),N(D617)&gt;=1,N(D617)&lt;=10000,INT(N(D617))=N(D617))),AND($B617="Used",OR($E617="",$F617&lt;&gt;"")),AND($B617="Restock",OR($F617="",$E617&lt;&gt;"")),AND($B617="Transfer",OR($E617="",$F617="",$E617=$F617))),"Check inputs",IF(OR(AND($E617&lt;&gt;"",SUMPRODUCT(('Van Stock'!$A$2:$A$501=$E617)*('Van Stock'!$B$2:$B$501=$C617))&lt;&gt;1),AND($F617&lt;&gt;"",SUMPRODUCT(('Van Stock'!$A$2:$A$501=$F617)*('Van Stock'!$B$2:$B$501=$C617))&lt;&gt;1)),"No stock line","OK"))))</f>
        <v/>
      </c>
    </row>
    <row r="618" spans="1:8" x14ac:dyDescent="0.25">
      <c r="A618" s="20"/>
      <c r="B618" s="12"/>
      <c r="C618" s="12"/>
      <c r="D618" s="19"/>
      <c r="E618" s="12"/>
      <c r="F618" s="12"/>
      <c r="G618" s="12"/>
      <c r="H618" s="16" t="str">
        <f>IF(COUNTA($A618:$G618)=0,"",IF(OR($C618="",SUMPRODUCT(--(Parts!$A$2:$A$201=$C618))=0,AND($E618&lt;&gt;"",SUMPRODUCT(--(Vans!$A$2:$A$51=$E618))=0),AND($F618&lt;&gt;"",SUMPRODUCT(--(Vans!$A$2:$A$51=$F618))=0)),"Check ID",IF(OR(NOT(AND(ISNUMBER(A618),N(A618)&gt;=18264,N(A618)&lt;=73050)),AND($B618&lt;&gt;"Used",$B618&lt;&gt;"Restock",$B618&lt;&gt;"Transfer"),NOT(AND(ISNUMBER(D618),N(D618)&gt;=1,N(D618)&lt;=10000,INT(N(D618))=N(D618))),AND($B618="Used",OR($E618="",$F618&lt;&gt;"")),AND($B618="Restock",OR($F618="",$E618&lt;&gt;"")),AND($B618="Transfer",OR($E618="",$F618="",$E618=$F618))),"Check inputs",IF(OR(AND($E618&lt;&gt;"",SUMPRODUCT(('Van Stock'!$A$2:$A$501=$E618)*('Van Stock'!$B$2:$B$501=$C618))&lt;&gt;1),AND($F618&lt;&gt;"",SUMPRODUCT(('Van Stock'!$A$2:$A$501=$F618)*('Van Stock'!$B$2:$B$501=$C618))&lt;&gt;1)),"No stock line","OK"))))</f>
        <v/>
      </c>
    </row>
    <row r="619" spans="1:8" x14ac:dyDescent="0.25">
      <c r="A619" s="20"/>
      <c r="B619" s="12"/>
      <c r="C619" s="12"/>
      <c r="D619" s="19"/>
      <c r="E619" s="12"/>
      <c r="F619" s="12"/>
      <c r="G619" s="12"/>
      <c r="H619" s="16" t="str">
        <f>IF(COUNTA($A619:$G619)=0,"",IF(OR($C619="",SUMPRODUCT(--(Parts!$A$2:$A$201=$C619))=0,AND($E619&lt;&gt;"",SUMPRODUCT(--(Vans!$A$2:$A$51=$E619))=0),AND($F619&lt;&gt;"",SUMPRODUCT(--(Vans!$A$2:$A$51=$F619))=0)),"Check ID",IF(OR(NOT(AND(ISNUMBER(A619),N(A619)&gt;=18264,N(A619)&lt;=73050)),AND($B619&lt;&gt;"Used",$B619&lt;&gt;"Restock",$B619&lt;&gt;"Transfer"),NOT(AND(ISNUMBER(D619),N(D619)&gt;=1,N(D619)&lt;=10000,INT(N(D619))=N(D619))),AND($B619="Used",OR($E619="",$F619&lt;&gt;"")),AND($B619="Restock",OR($F619="",$E619&lt;&gt;"")),AND($B619="Transfer",OR($E619="",$F619="",$E619=$F619))),"Check inputs",IF(OR(AND($E619&lt;&gt;"",SUMPRODUCT(('Van Stock'!$A$2:$A$501=$E619)*('Van Stock'!$B$2:$B$501=$C619))&lt;&gt;1),AND($F619&lt;&gt;"",SUMPRODUCT(('Van Stock'!$A$2:$A$501=$F619)*('Van Stock'!$B$2:$B$501=$C619))&lt;&gt;1)),"No stock line","OK"))))</f>
        <v/>
      </c>
    </row>
    <row r="620" spans="1:8" x14ac:dyDescent="0.25">
      <c r="A620" s="20"/>
      <c r="B620" s="12"/>
      <c r="C620" s="12"/>
      <c r="D620" s="19"/>
      <c r="E620" s="12"/>
      <c r="F620" s="12"/>
      <c r="G620" s="12"/>
      <c r="H620" s="16" t="str">
        <f>IF(COUNTA($A620:$G620)=0,"",IF(OR($C620="",SUMPRODUCT(--(Parts!$A$2:$A$201=$C620))=0,AND($E620&lt;&gt;"",SUMPRODUCT(--(Vans!$A$2:$A$51=$E620))=0),AND($F620&lt;&gt;"",SUMPRODUCT(--(Vans!$A$2:$A$51=$F620))=0)),"Check ID",IF(OR(NOT(AND(ISNUMBER(A620),N(A620)&gt;=18264,N(A620)&lt;=73050)),AND($B620&lt;&gt;"Used",$B620&lt;&gt;"Restock",$B620&lt;&gt;"Transfer"),NOT(AND(ISNUMBER(D620),N(D620)&gt;=1,N(D620)&lt;=10000,INT(N(D620))=N(D620))),AND($B620="Used",OR($E620="",$F620&lt;&gt;"")),AND($B620="Restock",OR($F620="",$E620&lt;&gt;"")),AND($B620="Transfer",OR($E620="",$F620="",$E620=$F620))),"Check inputs",IF(OR(AND($E620&lt;&gt;"",SUMPRODUCT(('Van Stock'!$A$2:$A$501=$E620)*('Van Stock'!$B$2:$B$501=$C620))&lt;&gt;1),AND($F620&lt;&gt;"",SUMPRODUCT(('Van Stock'!$A$2:$A$501=$F620)*('Van Stock'!$B$2:$B$501=$C620))&lt;&gt;1)),"No stock line","OK"))))</f>
        <v/>
      </c>
    </row>
    <row r="621" spans="1:8" x14ac:dyDescent="0.25">
      <c r="A621" s="20"/>
      <c r="B621" s="12"/>
      <c r="C621" s="12"/>
      <c r="D621" s="19"/>
      <c r="E621" s="12"/>
      <c r="F621" s="12"/>
      <c r="G621" s="12"/>
      <c r="H621" s="16" t="str">
        <f>IF(COUNTA($A621:$G621)=0,"",IF(OR($C621="",SUMPRODUCT(--(Parts!$A$2:$A$201=$C621))=0,AND($E621&lt;&gt;"",SUMPRODUCT(--(Vans!$A$2:$A$51=$E621))=0),AND($F621&lt;&gt;"",SUMPRODUCT(--(Vans!$A$2:$A$51=$F621))=0)),"Check ID",IF(OR(NOT(AND(ISNUMBER(A621),N(A621)&gt;=18264,N(A621)&lt;=73050)),AND($B621&lt;&gt;"Used",$B621&lt;&gt;"Restock",$B621&lt;&gt;"Transfer"),NOT(AND(ISNUMBER(D621),N(D621)&gt;=1,N(D621)&lt;=10000,INT(N(D621))=N(D621))),AND($B621="Used",OR($E621="",$F621&lt;&gt;"")),AND($B621="Restock",OR($F621="",$E621&lt;&gt;"")),AND($B621="Transfer",OR($E621="",$F621="",$E621=$F621))),"Check inputs",IF(OR(AND($E621&lt;&gt;"",SUMPRODUCT(('Van Stock'!$A$2:$A$501=$E621)*('Van Stock'!$B$2:$B$501=$C621))&lt;&gt;1),AND($F621&lt;&gt;"",SUMPRODUCT(('Van Stock'!$A$2:$A$501=$F621)*('Van Stock'!$B$2:$B$501=$C621))&lt;&gt;1)),"No stock line","OK"))))</f>
        <v/>
      </c>
    </row>
    <row r="622" spans="1:8" x14ac:dyDescent="0.25">
      <c r="A622" s="20"/>
      <c r="B622" s="12"/>
      <c r="C622" s="12"/>
      <c r="D622" s="19"/>
      <c r="E622" s="12"/>
      <c r="F622" s="12"/>
      <c r="G622" s="12"/>
      <c r="H622" s="16" t="str">
        <f>IF(COUNTA($A622:$G622)=0,"",IF(OR($C622="",SUMPRODUCT(--(Parts!$A$2:$A$201=$C622))=0,AND($E622&lt;&gt;"",SUMPRODUCT(--(Vans!$A$2:$A$51=$E622))=0),AND($F622&lt;&gt;"",SUMPRODUCT(--(Vans!$A$2:$A$51=$F622))=0)),"Check ID",IF(OR(NOT(AND(ISNUMBER(A622),N(A622)&gt;=18264,N(A622)&lt;=73050)),AND($B622&lt;&gt;"Used",$B622&lt;&gt;"Restock",$B622&lt;&gt;"Transfer"),NOT(AND(ISNUMBER(D622),N(D622)&gt;=1,N(D622)&lt;=10000,INT(N(D622))=N(D622))),AND($B622="Used",OR($E622="",$F622&lt;&gt;"")),AND($B622="Restock",OR($F622="",$E622&lt;&gt;"")),AND($B622="Transfer",OR($E622="",$F622="",$E622=$F622))),"Check inputs",IF(OR(AND($E622&lt;&gt;"",SUMPRODUCT(('Van Stock'!$A$2:$A$501=$E622)*('Van Stock'!$B$2:$B$501=$C622))&lt;&gt;1),AND($F622&lt;&gt;"",SUMPRODUCT(('Van Stock'!$A$2:$A$501=$F622)*('Van Stock'!$B$2:$B$501=$C622))&lt;&gt;1)),"No stock line","OK"))))</f>
        <v/>
      </c>
    </row>
    <row r="623" spans="1:8" x14ac:dyDescent="0.25">
      <c r="A623" s="20"/>
      <c r="B623" s="12"/>
      <c r="C623" s="12"/>
      <c r="D623" s="19"/>
      <c r="E623" s="12"/>
      <c r="F623" s="12"/>
      <c r="G623" s="12"/>
      <c r="H623" s="16" t="str">
        <f>IF(COUNTA($A623:$G623)=0,"",IF(OR($C623="",SUMPRODUCT(--(Parts!$A$2:$A$201=$C623))=0,AND($E623&lt;&gt;"",SUMPRODUCT(--(Vans!$A$2:$A$51=$E623))=0),AND($F623&lt;&gt;"",SUMPRODUCT(--(Vans!$A$2:$A$51=$F623))=0)),"Check ID",IF(OR(NOT(AND(ISNUMBER(A623),N(A623)&gt;=18264,N(A623)&lt;=73050)),AND($B623&lt;&gt;"Used",$B623&lt;&gt;"Restock",$B623&lt;&gt;"Transfer"),NOT(AND(ISNUMBER(D623),N(D623)&gt;=1,N(D623)&lt;=10000,INT(N(D623))=N(D623))),AND($B623="Used",OR($E623="",$F623&lt;&gt;"")),AND($B623="Restock",OR($F623="",$E623&lt;&gt;"")),AND($B623="Transfer",OR($E623="",$F623="",$E623=$F623))),"Check inputs",IF(OR(AND($E623&lt;&gt;"",SUMPRODUCT(('Van Stock'!$A$2:$A$501=$E623)*('Van Stock'!$B$2:$B$501=$C623))&lt;&gt;1),AND($F623&lt;&gt;"",SUMPRODUCT(('Van Stock'!$A$2:$A$501=$F623)*('Van Stock'!$B$2:$B$501=$C623))&lt;&gt;1)),"No stock line","OK"))))</f>
        <v/>
      </c>
    </row>
    <row r="624" spans="1:8" x14ac:dyDescent="0.25">
      <c r="A624" s="20"/>
      <c r="B624" s="12"/>
      <c r="C624" s="12"/>
      <c r="D624" s="19"/>
      <c r="E624" s="12"/>
      <c r="F624" s="12"/>
      <c r="G624" s="12"/>
      <c r="H624" s="16" t="str">
        <f>IF(COUNTA($A624:$G624)=0,"",IF(OR($C624="",SUMPRODUCT(--(Parts!$A$2:$A$201=$C624))=0,AND($E624&lt;&gt;"",SUMPRODUCT(--(Vans!$A$2:$A$51=$E624))=0),AND($F624&lt;&gt;"",SUMPRODUCT(--(Vans!$A$2:$A$51=$F624))=0)),"Check ID",IF(OR(NOT(AND(ISNUMBER(A624),N(A624)&gt;=18264,N(A624)&lt;=73050)),AND($B624&lt;&gt;"Used",$B624&lt;&gt;"Restock",$B624&lt;&gt;"Transfer"),NOT(AND(ISNUMBER(D624),N(D624)&gt;=1,N(D624)&lt;=10000,INT(N(D624))=N(D624))),AND($B624="Used",OR($E624="",$F624&lt;&gt;"")),AND($B624="Restock",OR($F624="",$E624&lt;&gt;"")),AND($B624="Transfer",OR($E624="",$F624="",$E624=$F624))),"Check inputs",IF(OR(AND($E624&lt;&gt;"",SUMPRODUCT(('Van Stock'!$A$2:$A$501=$E624)*('Van Stock'!$B$2:$B$501=$C624))&lt;&gt;1),AND($F624&lt;&gt;"",SUMPRODUCT(('Van Stock'!$A$2:$A$501=$F624)*('Van Stock'!$B$2:$B$501=$C624))&lt;&gt;1)),"No stock line","OK"))))</f>
        <v/>
      </c>
    </row>
    <row r="625" spans="1:8" x14ac:dyDescent="0.25">
      <c r="A625" s="20"/>
      <c r="B625" s="12"/>
      <c r="C625" s="12"/>
      <c r="D625" s="19"/>
      <c r="E625" s="12"/>
      <c r="F625" s="12"/>
      <c r="G625" s="12"/>
      <c r="H625" s="16" t="str">
        <f>IF(COUNTA($A625:$G625)=0,"",IF(OR($C625="",SUMPRODUCT(--(Parts!$A$2:$A$201=$C625))=0,AND($E625&lt;&gt;"",SUMPRODUCT(--(Vans!$A$2:$A$51=$E625))=0),AND($F625&lt;&gt;"",SUMPRODUCT(--(Vans!$A$2:$A$51=$F625))=0)),"Check ID",IF(OR(NOT(AND(ISNUMBER(A625),N(A625)&gt;=18264,N(A625)&lt;=73050)),AND($B625&lt;&gt;"Used",$B625&lt;&gt;"Restock",$B625&lt;&gt;"Transfer"),NOT(AND(ISNUMBER(D625),N(D625)&gt;=1,N(D625)&lt;=10000,INT(N(D625))=N(D625))),AND($B625="Used",OR($E625="",$F625&lt;&gt;"")),AND($B625="Restock",OR($F625="",$E625&lt;&gt;"")),AND($B625="Transfer",OR($E625="",$F625="",$E625=$F625))),"Check inputs",IF(OR(AND($E625&lt;&gt;"",SUMPRODUCT(('Van Stock'!$A$2:$A$501=$E625)*('Van Stock'!$B$2:$B$501=$C625))&lt;&gt;1),AND($F625&lt;&gt;"",SUMPRODUCT(('Van Stock'!$A$2:$A$501=$F625)*('Van Stock'!$B$2:$B$501=$C625))&lt;&gt;1)),"No stock line","OK"))))</f>
        <v/>
      </c>
    </row>
    <row r="626" spans="1:8" x14ac:dyDescent="0.25">
      <c r="A626" s="20"/>
      <c r="B626" s="12"/>
      <c r="C626" s="12"/>
      <c r="D626" s="19"/>
      <c r="E626" s="12"/>
      <c r="F626" s="12"/>
      <c r="G626" s="12"/>
      <c r="H626" s="16" t="str">
        <f>IF(COUNTA($A626:$G626)=0,"",IF(OR($C626="",SUMPRODUCT(--(Parts!$A$2:$A$201=$C626))=0,AND($E626&lt;&gt;"",SUMPRODUCT(--(Vans!$A$2:$A$51=$E626))=0),AND($F626&lt;&gt;"",SUMPRODUCT(--(Vans!$A$2:$A$51=$F626))=0)),"Check ID",IF(OR(NOT(AND(ISNUMBER(A626),N(A626)&gt;=18264,N(A626)&lt;=73050)),AND($B626&lt;&gt;"Used",$B626&lt;&gt;"Restock",$B626&lt;&gt;"Transfer"),NOT(AND(ISNUMBER(D626),N(D626)&gt;=1,N(D626)&lt;=10000,INT(N(D626))=N(D626))),AND($B626="Used",OR($E626="",$F626&lt;&gt;"")),AND($B626="Restock",OR($F626="",$E626&lt;&gt;"")),AND($B626="Transfer",OR($E626="",$F626="",$E626=$F626))),"Check inputs",IF(OR(AND($E626&lt;&gt;"",SUMPRODUCT(('Van Stock'!$A$2:$A$501=$E626)*('Van Stock'!$B$2:$B$501=$C626))&lt;&gt;1),AND($F626&lt;&gt;"",SUMPRODUCT(('Van Stock'!$A$2:$A$501=$F626)*('Van Stock'!$B$2:$B$501=$C626))&lt;&gt;1)),"No stock line","OK"))))</f>
        <v/>
      </c>
    </row>
    <row r="627" spans="1:8" x14ac:dyDescent="0.25">
      <c r="A627" s="20"/>
      <c r="B627" s="12"/>
      <c r="C627" s="12"/>
      <c r="D627" s="19"/>
      <c r="E627" s="12"/>
      <c r="F627" s="12"/>
      <c r="G627" s="12"/>
      <c r="H627" s="16" t="str">
        <f>IF(COUNTA($A627:$G627)=0,"",IF(OR($C627="",SUMPRODUCT(--(Parts!$A$2:$A$201=$C627))=0,AND($E627&lt;&gt;"",SUMPRODUCT(--(Vans!$A$2:$A$51=$E627))=0),AND($F627&lt;&gt;"",SUMPRODUCT(--(Vans!$A$2:$A$51=$F627))=0)),"Check ID",IF(OR(NOT(AND(ISNUMBER(A627),N(A627)&gt;=18264,N(A627)&lt;=73050)),AND($B627&lt;&gt;"Used",$B627&lt;&gt;"Restock",$B627&lt;&gt;"Transfer"),NOT(AND(ISNUMBER(D627),N(D627)&gt;=1,N(D627)&lt;=10000,INT(N(D627))=N(D627))),AND($B627="Used",OR($E627="",$F627&lt;&gt;"")),AND($B627="Restock",OR($F627="",$E627&lt;&gt;"")),AND($B627="Transfer",OR($E627="",$F627="",$E627=$F627))),"Check inputs",IF(OR(AND($E627&lt;&gt;"",SUMPRODUCT(('Van Stock'!$A$2:$A$501=$E627)*('Van Stock'!$B$2:$B$501=$C627))&lt;&gt;1),AND($F627&lt;&gt;"",SUMPRODUCT(('Van Stock'!$A$2:$A$501=$F627)*('Van Stock'!$B$2:$B$501=$C627))&lt;&gt;1)),"No stock line","OK"))))</f>
        <v/>
      </c>
    </row>
    <row r="628" spans="1:8" x14ac:dyDescent="0.25">
      <c r="A628" s="20"/>
      <c r="B628" s="12"/>
      <c r="C628" s="12"/>
      <c r="D628" s="19"/>
      <c r="E628" s="12"/>
      <c r="F628" s="12"/>
      <c r="G628" s="12"/>
      <c r="H628" s="16" t="str">
        <f>IF(COUNTA($A628:$G628)=0,"",IF(OR($C628="",SUMPRODUCT(--(Parts!$A$2:$A$201=$C628))=0,AND($E628&lt;&gt;"",SUMPRODUCT(--(Vans!$A$2:$A$51=$E628))=0),AND($F628&lt;&gt;"",SUMPRODUCT(--(Vans!$A$2:$A$51=$F628))=0)),"Check ID",IF(OR(NOT(AND(ISNUMBER(A628),N(A628)&gt;=18264,N(A628)&lt;=73050)),AND($B628&lt;&gt;"Used",$B628&lt;&gt;"Restock",$B628&lt;&gt;"Transfer"),NOT(AND(ISNUMBER(D628),N(D628)&gt;=1,N(D628)&lt;=10000,INT(N(D628))=N(D628))),AND($B628="Used",OR($E628="",$F628&lt;&gt;"")),AND($B628="Restock",OR($F628="",$E628&lt;&gt;"")),AND($B628="Transfer",OR($E628="",$F628="",$E628=$F628))),"Check inputs",IF(OR(AND($E628&lt;&gt;"",SUMPRODUCT(('Van Stock'!$A$2:$A$501=$E628)*('Van Stock'!$B$2:$B$501=$C628))&lt;&gt;1),AND($F628&lt;&gt;"",SUMPRODUCT(('Van Stock'!$A$2:$A$501=$F628)*('Van Stock'!$B$2:$B$501=$C628))&lt;&gt;1)),"No stock line","OK"))))</f>
        <v/>
      </c>
    </row>
    <row r="629" spans="1:8" x14ac:dyDescent="0.25">
      <c r="A629" s="20"/>
      <c r="B629" s="12"/>
      <c r="C629" s="12"/>
      <c r="D629" s="19"/>
      <c r="E629" s="12"/>
      <c r="F629" s="12"/>
      <c r="G629" s="12"/>
      <c r="H629" s="16" t="str">
        <f>IF(COUNTA($A629:$G629)=0,"",IF(OR($C629="",SUMPRODUCT(--(Parts!$A$2:$A$201=$C629))=0,AND($E629&lt;&gt;"",SUMPRODUCT(--(Vans!$A$2:$A$51=$E629))=0),AND($F629&lt;&gt;"",SUMPRODUCT(--(Vans!$A$2:$A$51=$F629))=0)),"Check ID",IF(OR(NOT(AND(ISNUMBER(A629),N(A629)&gt;=18264,N(A629)&lt;=73050)),AND($B629&lt;&gt;"Used",$B629&lt;&gt;"Restock",$B629&lt;&gt;"Transfer"),NOT(AND(ISNUMBER(D629),N(D629)&gt;=1,N(D629)&lt;=10000,INT(N(D629))=N(D629))),AND($B629="Used",OR($E629="",$F629&lt;&gt;"")),AND($B629="Restock",OR($F629="",$E629&lt;&gt;"")),AND($B629="Transfer",OR($E629="",$F629="",$E629=$F629))),"Check inputs",IF(OR(AND($E629&lt;&gt;"",SUMPRODUCT(('Van Stock'!$A$2:$A$501=$E629)*('Van Stock'!$B$2:$B$501=$C629))&lt;&gt;1),AND($F629&lt;&gt;"",SUMPRODUCT(('Van Stock'!$A$2:$A$501=$F629)*('Van Stock'!$B$2:$B$501=$C629))&lt;&gt;1)),"No stock line","OK"))))</f>
        <v/>
      </c>
    </row>
    <row r="630" spans="1:8" x14ac:dyDescent="0.25">
      <c r="A630" s="20"/>
      <c r="B630" s="12"/>
      <c r="C630" s="12"/>
      <c r="D630" s="19"/>
      <c r="E630" s="12"/>
      <c r="F630" s="12"/>
      <c r="G630" s="12"/>
      <c r="H630" s="16" t="str">
        <f>IF(COUNTA($A630:$G630)=0,"",IF(OR($C630="",SUMPRODUCT(--(Parts!$A$2:$A$201=$C630))=0,AND($E630&lt;&gt;"",SUMPRODUCT(--(Vans!$A$2:$A$51=$E630))=0),AND($F630&lt;&gt;"",SUMPRODUCT(--(Vans!$A$2:$A$51=$F630))=0)),"Check ID",IF(OR(NOT(AND(ISNUMBER(A630),N(A630)&gt;=18264,N(A630)&lt;=73050)),AND($B630&lt;&gt;"Used",$B630&lt;&gt;"Restock",$B630&lt;&gt;"Transfer"),NOT(AND(ISNUMBER(D630),N(D630)&gt;=1,N(D630)&lt;=10000,INT(N(D630))=N(D630))),AND($B630="Used",OR($E630="",$F630&lt;&gt;"")),AND($B630="Restock",OR($F630="",$E630&lt;&gt;"")),AND($B630="Transfer",OR($E630="",$F630="",$E630=$F630))),"Check inputs",IF(OR(AND($E630&lt;&gt;"",SUMPRODUCT(('Van Stock'!$A$2:$A$501=$E630)*('Van Stock'!$B$2:$B$501=$C630))&lt;&gt;1),AND($F630&lt;&gt;"",SUMPRODUCT(('Van Stock'!$A$2:$A$501=$F630)*('Van Stock'!$B$2:$B$501=$C630))&lt;&gt;1)),"No stock line","OK"))))</f>
        <v/>
      </c>
    </row>
    <row r="631" spans="1:8" x14ac:dyDescent="0.25">
      <c r="A631" s="20"/>
      <c r="B631" s="12"/>
      <c r="C631" s="12"/>
      <c r="D631" s="19"/>
      <c r="E631" s="12"/>
      <c r="F631" s="12"/>
      <c r="G631" s="12"/>
      <c r="H631" s="16" t="str">
        <f>IF(COUNTA($A631:$G631)=0,"",IF(OR($C631="",SUMPRODUCT(--(Parts!$A$2:$A$201=$C631))=0,AND($E631&lt;&gt;"",SUMPRODUCT(--(Vans!$A$2:$A$51=$E631))=0),AND($F631&lt;&gt;"",SUMPRODUCT(--(Vans!$A$2:$A$51=$F631))=0)),"Check ID",IF(OR(NOT(AND(ISNUMBER(A631),N(A631)&gt;=18264,N(A631)&lt;=73050)),AND($B631&lt;&gt;"Used",$B631&lt;&gt;"Restock",$B631&lt;&gt;"Transfer"),NOT(AND(ISNUMBER(D631),N(D631)&gt;=1,N(D631)&lt;=10000,INT(N(D631))=N(D631))),AND($B631="Used",OR($E631="",$F631&lt;&gt;"")),AND($B631="Restock",OR($F631="",$E631&lt;&gt;"")),AND($B631="Transfer",OR($E631="",$F631="",$E631=$F631))),"Check inputs",IF(OR(AND($E631&lt;&gt;"",SUMPRODUCT(('Van Stock'!$A$2:$A$501=$E631)*('Van Stock'!$B$2:$B$501=$C631))&lt;&gt;1),AND($F631&lt;&gt;"",SUMPRODUCT(('Van Stock'!$A$2:$A$501=$F631)*('Van Stock'!$B$2:$B$501=$C631))&lt;&gt;1)),"No stock line","OK"))))</f>
        <v/>
      </c>
    </row>
    <row r="632" spans="1:8" x14ac:dyDescent="0.25">
      <c r="A632" s="20"/>
      <c r="B632" s="12"/>
      <c r="C632" s="12"/>
      <c r="D632" s="19"/>
      <c r="E632" s="12"/>
      <c r="F632" s="12"/>
      <c r="G632" s="12"/>
      <c r="H632" s="16" t="str">
        <f>IF(COUNTA($A632:$G632)=0,"",IF(OR($C632="",SUMPRODUCT(--(Parts!$A$2:$A$201=$C632))=0,AND($E632&lt;&gt;"",SUMPRODUCT(--(Vans!$A$2:$A$51=$E632))=0),AND($F632&lt;&gt;"",SUMPRODUCT(--(Vans!$A$2:$A$51=$F632))=0)),"Check ID",IF(OR(NOT(AND(ISNUMBER(A632),N(A632)&gt;=18264,N(A632)&lt;=73050)),AND($B632&lt;&gt;"Used",$B632&lt;&gt;"Restock",$B632&lt;&gt;"Transfer"),NOT(AND(ISNUMBER(D632),N(D632)&gt;=1,N(D632)&lt;=10000,INT(N(D632))=N(D632))),AND($B632="Used",OR($E632="",$F632&lt;&gt;"")),AND($B632="Restock",OR($F632="",$E632&lt;&gt;"")),AND($B632="Transfer",OR($E632="",$F632="",$E632=$F632))),"Check inputs",IF(OR(AND($E632&lt;&gt;"",SUMPRODUCT(('Van Stock'!$A$2:$A$501=$E632)*('Van Stock'!$B$2:$B$501=$C632))&lt;&gt;1),AND($F632&lt;&gt;"",SUMPRODUCT(('Van Stock'!$A$2:$A$501=$F632)*('Van Stock'!$B$2:$B$501=$C632))&lt;&gt;1)),"No stock line","OK"))))</f>
        <v/>
      </c>
    </row>
    <row r="633" spans="1:8" x14ac:dyDescent="0.25">
      <c r="A633" s="20"/>
      <c r="B633" s="12"/>
      <c r="C633" s="12"/>
      <c r="D633" s="19"/>
      <c r="E633" s="12"/>
      <c r="F633" s="12"/>
      <c r="G633" s="12"/>
      <c r="H633" s="16" t="str">
        <f>IF(COUNTA($A633:$G633)=0,"",IF(OR($C633="",SUMPRODUCT(--(Parts!$A$2:$A$201=$C633))=0,AND($E633&lt;&gt;"",SUMPRODUCT(--(Vans!$A$2:$A$51=$E633))=0),AND($F633&lt;&gt;"",SUMPRODUCT(--(Vans!$A$2:$A$51=$F633))=0)),"Check ID",IF(OR(NOT(AND(ISNUMBER(A633),N(A633)&gt;=18264,N(A633)&lt;=73050)),AND($B633&lt;&gt;"Used",$B633&lt;&gt;"Restock",$B633&lt;&gt;"Transfer"),NOT(AND(ISNUMBER(D633),N(D633)&gt;=1,N(D633)&lt;=10000,INT(N(D633))=N(D633))),AND($B633="Used",OR($E633="",$F633&lt;&gt;"")),AND($B633="Restock",OR($F633="",$E633&lt;&gt;"")),AND($B633="Transfer",OR($E633="",$F633="",$E633=$F633))),"Check inputs",IF(OR(AND($E633&lt;&gt;"",SUMPRODUCT(('Van Stock'!$A$2:$A$501=$E633)*('Van Stock'!$B$2:$B$501=$C633))&lt;&gt;1),AND($F633&lt;&gt;"",SUMPRODUCT(('Van Stock'!$A$2:$A$501=$F633)*('Van Stock'!$B$2:$B$501=$C633))&lt;&gt;1)),"No stock line","OK"))))</f>
        <v/>
      </c>
    </row>
    <row r="634" spans="1:8" x14ac:dyDescent="0.25">
      <c r="A634" s="20"/>
      <c r="B634" s="12"/>
      <c r="C634" s="12"/>
      <c r="D634" s="19"/>
      <c r="E634" s="12"/>
      <c r="F634" s="12"/>
      <c r="G634" s="12"/>
      <c r="H634" s="16" t="str">
        <f>IF(COUNTA($A634:$G634)=0,"",IF(OR($C634="",SUMPRODUCT(--(Parts!$A$2:$A$201=$C634))=0,AND($E634&lt;&gt;"",SUMPRODUCT(--(Vans!$A$2:$A$51=$E634))=0),AND($F634&lt;&gt;"",SUMPRODUCT(--(Vans!$A$2:$A$51=$F634))=0)),"Check ID",IF(OR(NOT(AND(ISNUMBER(A634),N(A634)&gt;=18264,N(A634)&lt;=73050)),AND($B634&lt;&gt;"Used",$B634&lt;&gt;"Restock",$B634&lt;&gt;"Transfer"),NOT(AND(ISNUMBER(D634),N(D634)&gt;=1,N(D634)&lt;=10000,INT(N(D634))=N(D634))),AND($B634="Used",OR($E634="",$F634&lt;&gt;"")),AND($B634="Restock",OR($F634="",$E634&lt;&gt;"")),AND($B634="Transfer",OR($E634="",$F634="",$E634=$F634))),"Check inputs",IF(OR(AND($E634&lt;&gt;"",SUMPRODUCT(('Van Stock'!$A$2:$A$501=$E634)*('Van Stock'!$B$2:$B$501=$C634))&lt;&gt;1),AND($F634&lt;&gt;"",SUMPRODUCT(('Van Stock'!$A$2:$A$501=$F634)*('Van Stock'!$B$2:$B$501=$C634))&lt;&gt;1)),"No stock line","OK"))))</f>
        <v/>
      </c>
    </row>
    <row r="635" spans="1:8" x14ac:dyDescent="0.25">
      <c r="A635" s="20"/>
      <c r="B635" s="12"/>
      <c r="C635" s="12"/>
      <c r="D635" s="19"/>
      <c r="E635" s="12"/>
      <c r="F635" s="12"/>
      <c r="G635" s="12"/>
      <c r="H635" s="16" t="str">
        <f>IF(COUNTA($A635:$G635)=0,"",IF(OR($C635="",SUMPRODUCT(--(Parts!$A$2:$A$201=$C635))=0,AND($E635&lt;&gt;"",SUMPRODUCT(--(Vans!$A$2:$A$51=$E635))=0),AND($F635&lt;&gt;"",SUMPRODUCT(--(Vans!$A$2:$A$51=$F635))=0)),"Check ID",IF(OR(NOT(AND(ISNUMBER(A635),N(A635)&gt;=18264,N(A635)&lt;=73050)),AND($B635&lt;&gt;"Used",$B635&lt;&gt;"Restock",$B635&lt;&gt;"Transfer"),NOT(AND(ISNUMBER(D635),N(D635)&gt;=1,N(D635)&lt;=10000,INT(N(D635))=N(D635))),AND($B635="Used",OR($E635="",$F635&lt;&gt;"")),AND($B635="Restock",OR($F635="",$E635&lt;&gt;"")),AND($B635="Transfer",OR($E635="",$F635="",$E635=$F635))),"Check inputs",IF(OR(AND($E635&lt;&gt;"",SUMPRODUCT(('Van Stock'!$A$2:$A$501=$E635)*('Van Stock'!$B$2:$B$501=$C635))&lt;&gt;1),AND($F635&lt;&gt;"",SUMPRODUCT(('Van Stock'!$A$2:$A$501=$F635)*('Van Stock'!$B$2:$B$501=$C635))&lt;&gt;1)),"No stock line","OK"))))</f>
        <v/>
      </c>
    </row>
    <row r="636" spans="1:8" x14ac:dyDescent="0.25">
      <c r="A636" s="20"/>
      <c r="B636" s="12"/>
      <c r="C636" s="12"/>
      <c r="D636" s="19"/>
      <c r="E636" s="12"/>
      <c r="F636" s="12"/>
      <c r="G636" s="12"/>
      <c r="H636" s="16" t="str">
        <f>IF(COUNTA($A636:$G636)=0,"",IF(OR($C636="",SUMPRODUCT(--(Parts!$A$2:$A$201=$C636))=0,AND($E636&lt;&gt;"",SUMPRODUCT(--(Vans!$A$2:$A$51=$E636))=0),AND($F636&lt;&gt;"",SUMPRODUCT(--(Vans!$A$2:$A$51=$F636))=0)),"Check ID",IF(OR(NOT(AND(ISNUMBER(A636),N(A636)&gt;=18264,N(A636)&lt;=73050)),AND($B636&lt;&gt;"Used",$B636&lt;&gt;"Restock",$B636&lt;&gt;"Transfer"),NOT(AND(ISNUMBER(D636),N(D636)&gt;=1,N(D636)&lt;=10000,INT(N(D636))=N(D636))),AND($B636="Used",OR($E636="",$F636&lt;&gt;"")),AND($B636="Restock",OR($F636="",$E636&lt;&gt;"")),AND($B636="Transfer",OR($E636="",$F636="",$E636=$F636))),"Check inputs",IF(OR(AND($E636&lt;&gt;"",SUMPRODUCT(('Van Stock'!$A$2:$A$501=$E636)*('Van Stock'!$B$2:$B$501=$C636))&lt;&gt;1),AND($F636&lt;&gt;"",SUMPRODUCT(('Van Stock'!$A$2:$A$501=$F636)*('Van Stock'!$B$2:$B$501=$C636))&lt;&gt;1)),"No stock line","OK"))))</f>
        <v/>
      </c>
    </row>
    <row r="637" spans="1:8" x14ac:dyDescent="0.25">
      <c r="A637" s="20"/>
      <c r="B637" s="12"/>
      <c r="C637" s="12"/>
      <c r="D637" s="19"/>
      <c r="E637" s="12"/>
      <c r="F637" s="12"/>
      <c r="G637" s="12"/>
      <c r="H637" s="16" t="str">
        <f>IF(COUNTA($A637:$G637)=0,"",IF(OR($C637="",SUMPRODUCT(--(Parts!$A$2:$A$201=$C637))=0,AND($E637&lt;&gt;"",SUMPRODUCT(--(Vans!$A$2:$A$51=$E637))=0),AND($F637&lt;&gt;"",SUMPRODUCT(--(Vans!$A$2:$A$51=$F637))=0)),"Check ID",IF(OR(NOT(AND(ISNUMBER(A637),N(A637)&gt;=18264,N(A637)&lt;=73050)),AND($B637&lt;&gt;"Used",$B637&lt;&gt;"Restock",$B637&lt;&gt;"Transfer"),NOT(AND(ISNUMBER(D637),N(D637)&gt;=1,N(D637)&lt;=10000,INT(N(D637))=N(D637))),AND($B637="Used",OR($E637="",$F637&lt;&gt;"")),AND($B637="Restock",OR($F637="",$E637&lt;&gt;"")),AND($B637="Transfer",OR($E637="",$F637="",$E637=$F637))),"Check inputs",IF(OR(AND($E637&lt;&gt;"",SUMPRODUCT(('Van Stock'!$A$2:$A$501=$E637)*('Van Stock'!$B$2:$B$501=$C637))&lt;&gt;1),AND($F637&lt;&gt;"",SUMPRODUCT(('Van Stock'!$A$2:$A$501=$F637)*('Van Stock'!$B$2:$B$501=$C637))&lt;&gt;1)),"No stock line","OK"))))</f>
        <v/>
      </c>
    </row>
    <row r="638" spans="1:8" x14ac:dyDescent="0.25">
      <c r="A638" s="20"/>
      <c r="B638" s="12"/>
      <c r="C638" s="12"/>
      <c r="D638" s="19"/>
      <c r="E638" s="12"/>
      <c r="F638" s="12"/>
      <c r="G638" s="12"/>
      <c r="H638" s="16" t="str">
        <f>IF(COUNTA($A638:$G638)=0,"",IF(OR($C638="",SUMPRODUCT(--(Parts!$A$2:$A$201=$C638))=0,AND($E638&lt;&gt;"",SUMPRODUCT(--(Vans!$A$2:$A$51=$E638))=0),AND($F638&lt;&gt;"",SUMPRODUCT(--(Vans!$A$2:$A$51=$F638))=0)),"Check ID",IF(OR(NOT(AND(ISNUMBER(A638),N(A638)&gt;=18264,N(A638)&lt;=73050)),AND($B638&lt;&gt;"Used",$B638&lt;&gt;"Restock",$B638&lt;&gt;"Transfer"),NOT(AND(ISNUMBER(D638),N(D638)&gt;=1,N(D638)&lt;=10000,INT(N(D638))=N(D638))),AND($B638="Used",OR($E638="",$F638&lt;&gt;"")),AND($B638="Restock",OR($F638="",$E638&lt;&gt;"")),AND($B638="Transfer",OR($E638="",$F638="",$E638=$F638))),"Check inputs",IF(OR(AND($E638&lt;&gt;"",SUMPRODUCT(('Van Stock'!$A$2:$A$501=$E638)*('Van Stock'!$B$2:$B$501=$C638))&lt;&gt;1),AND($F638&lt;&gt;"",SUMPRODUCT(('Van Stock'!$A$2:$A$501=$F638)*('Van Stock'!$B$2:$B$501=$C638))&lt;&gt;1)),"No stock line","OK"))))</f>
        <v/>
      </c>
    </row>
    <row r="639" spans="1:8" x14ac:dyDescent="0.25">
      <c r="A639" s="20"/>
      <c r="B639" s="12"/>
      <c r="C639" s="12"/>
      <c r="D639" s="19"/>
      <c r="E639" s="12"/>
      <c r="F639" s="12"/>
      <c r="G639" s="12"/>
      <c r="H639" s="16" t="str">
        <f>IF(COUNTA($A639:$G639)=0,"",IF(OR($C639="",SUMPRODUCT(--(Parts!$A$2:$A$201=$C639))=0,AND($E639&lt;&gt;"",SUMPRODUCT(--(Vans!$A$2:$A$51=$E639))=0),AND($F639&lt;&gt;"",SUMPRODUCT(--(Vans!$A$2:$A$51=$F639))=0)),"Check ID",IF(OR(NOT(AND(ISNUMBER(A639),N(A639)&gt;=18264,N(A639)&lt;=73050)),AND($B639&lt;&gt;"Used",$B639&lt;&gt;"Restock",$B639&lt;&gt;"Transfer"),NOT(AND(ISNUMBER(D639),N(D639)&gt;=1,N(D639)&lt;=10000,INT(N(D639))=N(D639))),AND($B639="Used",OR($E639="",$F639&lt;&gt;"")),AND($B639="Restock",OR($F639="",$E639&lt;&gt;"")),AND($B639="Transfer",OR($E639="",$F639="",$E639=$F639))),"Check inputs",IF(OR(AND($E639&lt;&gt;"",SUMPRODUCT(('Van Stock'!$A$2:$A$501=$E639)*('Van Stock'!$B$2:$B$501=$C639))&lt;&gt;1),AND($F639&lt;&gt;"",SUMPRODUCT(('Van Stock'!$A$2:$A$501=$F639)*('Van Stock'!$B$2:$B$501=$C639))&lt;&gt;1)),"No stock line","OK"))))</f>
        <v/>
      </c>
    </row>
    <row r="640" spans="1:8" x14ac:dyDescent="0.25">
      <c r="A640" s="20"/>
      <c r="B640" s="12"/>
      <c r="C640" s="12"/>
      <c r="D640" s="19"/>
      <c r="E640" s="12"/>
      <c r="F640" s="12"/>
      <c r="G640" s="12"/>
      <c r="H640" s="16" t="str">
        <f>IF(COUNTA($A640:$G640)=0,"",IF(OR($C640="",SUMPRODUCT(--(Parts!$A$2:$A$201=$C640))=0,AND($E640&lt;&gt;"",SUMPRODUCT(--(Vans!$A$2:$A$51=$E640))=0),AND($F640&lt;&gt;"",SUMPRODUCT(--(Vans!$A$2:$A$51=$F640))=0)),"Check ID",IF(OR(NOT(AND(ISNUMBER(A640),N(A640)&gt;=18264,N(A640)&lt;=73050)),AND($B640&lt;&gt;"Used",$B640&lt;&gt;"Restock",$B640&lt;&gt;"Transfer"),NOT(AND(ISNUMBER(D640),N(D640)&gt;=1,N(D640)&lt;=10000,INT(N(D640))=N(D640))),AND($B640="Used",OR($E640="",$F640&lt;&gt;"")),AND($B640="Restock",OR($F640="",$E640&lt;&gt;"")),AND($B640="Transfer",OR($E640="",$F640="",$E640=$F640))),"Check inputs",IF(OR(AND($E640&lt;&gt;"",SUMPRODUCT(('Van Stock'!$A$2:$A$501=$E640)*('Van Stock'!$B$2:$B$501=$C640))&lt;&gt;1),AND($F640&lt;&gt;"",SUMPRODUCT(('Van Stock'!$A$2:$A$501=$F640)*('Van Stock'!$B$2:$B$501=$C640))&lt;&gt;1)),"No stock line","OK"))))</f>
        <v/>
      </c>
    </row>
    <row r="641" spans="1:8" x14ac:dyDescent="0.25">
      <c r="A641" s="20"/>
      <c r="B641" s="12"/>
      <c r="C641" s="12"/>
      <c r="D641" s="19"/>
      <c r="E641" s="12"/>
      <c r="F641" s="12"/>
      <c r="G641" s="12"/>
      <c r="H641" s="16" t="str">
        <f>IF(COUNTA($A641:$G641)=0,"",IF(OR($C641="",SUMPRODUCT(--(Parts!$A$2:$A$201=$C641))=0,AND($E641&lt;&gt;"",SUMPRODUCT(--(Vans!$A$2:$A$51=$E641))=0),AND($F641&lt;&gt;"",SUMPRODUCT(--(Vans!$A$2:$A$51=$F641))=0)),"Check ID",IF(OR(NOT(AND(ISNUMBER(A641),N(A641)&gt;=18264,N(A641)&lt;=73050)),AND($B641&lt;&gt;"Used",$B641&lt;&gt;"Restock",$B641&lt;&gt;"Transfer"),NOT(AND(ISNUMBER(D641),N(D641)&gt;=1,N(D641)&lt;=10000,INT(N(D641))=N(D641))),AND($B641="Used",OR($E641="",$F641&lt;&gt;"")),AND($B641="Restock",OR($F641="",$E641&lt;&gt;"")),AND($B641="Transfer",OR($E641="",$F641="",$E641=$F641))),"Check inputs",IF(OR(AND($E641&lt;&gt;"",SUMPRODUCT(('Van Stock'!$A$2:$A$501=$E641)*('Van Stock'!$B$2:$B$501=$C641))&lt;&gt;1),AND($F641&lt;&gt;"",SUMPRODUCT(('Van Stock'!$A$2:$A$501=$F641)*('Van Stock'!$B$2:$B$501=$C641))&lt;&gt;1)),"No stock line","OK"))))</f>
        <v/>
      </c>
    </row>
    <row r="642" spans="1:8" x14ac:dyDescent="0.25">
      <c r="A642" s="20"/>
      <c r="B642" s="12"/>
      <c r="C642" s="12"/>
      <c r="D642" s="19"/>
      <c r="E642" s="12"/>
      <c r="F642" s="12"/>
      <c r="G642" s="12"/>
      <c r="H642" s="16" t="str">
        <f>IF(COUNTA($A642:$G642)=0,"",IF(OR($C642="",SUMPRODUCT(--(Parts!$A$2:$A$201=$C642))=0,AND($E642&lt;&gt;"",SUMPRODUCT(--(Vans!$A$2:$A$51=$E642))=0),AND($F642&lt;&gt;"",SUMPRODUCT(--(Vans!$A$2:$A$51=$F642))=0)),"Check ID",IF(OR(NOT(AND(ISNUMBER(A642),N(A642)&gt;=18264,N(A642)&lt;=73050)),AND($B642&lt;&gt;"Used",$B642&lt;&gt;"Restock",$B642&lt;&gt;"Transfer"),NOT(AND(ISNUMBER(D642),N(D642)&gt;=1,N(D642)&lt;=10000,INT(N(D642))=N(D642))),AND($B642="Used",OR($E642="",$F642&lt;&gt;"")),AND($B642="Restock",OR($F642="",$E642&lt;&gt;"")),AND($B642="Transfer",OR($E642="",$F642="",$E642=$F642))),"Check inputs",IF(OR(AND($E642&lt;&gt;"",SUMPRODUCT(('Van Stock'!$A$2:$A$501=$E642)*('Van Stock'!$B$2:$B$501=$C642))&lt;&gt;1),AND($F642&lt;&gt;"",SUMPRODUCT(('Van Stock'!$A$2:$A$501=$F642)*('Van Stock'!$B$2:$B$501=$C642))&lt;&gt;1)),"No stock line","OK"))))</f>
        <v/>
      </c>
    </row>
    <row r="643" spans="1:8" x14ac:dyDescent="0.25">
      <c r="A643" s="20"/>
      <c r="B643" s="12"/>
      <c r="C643" s="12"/>
      <c r="D643" s="19"/>
      <c r="E643" s="12"/>
      <c r="F643" s="12"/>
      <c r="G643" s="12"/>
      <c r="H643" s="16" t="str">
        <f>IF(COUNTA($A643:$G643)=0,"",IF(OR($C643="",SUMPRODUCT(--(Parts!$A$2:$A$201=$C643))=0,AND($E643&lt;&gt;"",SUMPRODUCT(--(Vans!$A$2:$A$51=$E643))=0),AND($F643&lt;&gt;"",SUMPRODUCT(--(Vans!$A$2:$A$51=$F643))=0)),"Check ID",IF(OR(NOT(AND(ISNUMBER(A643),N(A643)&gt;=18264,N(A643)&lt;=73050)),AND($B643&lt;&gt;"Used",$B643&lt;&gt;"Restock",$B643&lt;&gt;"Transfer"),NOT(AND(ISNUMBER(D643),N(D643)&gt;=1,N(D643)&lt;=10000,INT(N(D643))=N(D643))),AND($B643="Used",OR($E643="",$F643&lt;&gt;"")),AND($B643="Restock",OR($F643="",$E643&lt;&gt;"")),AND($B643="Transfer",OR($E643="",$F643="",$E643=$F643))),"Check inputs",IF(OR(AND($E643&lt;&gt;"",SUMPRODUCT(('Van Stock'!$A$2:$A$501=$E643)*('Van Stock'!$B$2:$B$501=$C643))&lt;&gt;1),AND($F643&lt;&gt;"",SUMPRODUCT(('Van Stock'!$A$2:$A$501=$F643)*('Van Stock'!$B$2:$B$501=$C643))&lt;&gt;1)),"No stock line","OK"))))</f>
        <v/>
      </c>
    </row>
    <row r="644" spans="1:8" x14ac:dyDescent="0.25">
      <c r="A644" s="20"/>
      <c r="B644" s="12"/>
      <c r="C644" s="12"/>
      <c r="D644" s="19"/>
      <c r="E644" s="12"/>
      <c r="F644" s="12"/>
      <c r="G644" s="12"/>
      <c r="H644" s="16" t="str">
        <f>IF(COUNTA($A644:$G644)=0,"",IF(OR($C644="",SUMPRODUCT(--(Parts!$A$2:$A$201=$C644))=0,AND($E644&lt;&gt;"",SUMPRODUCT(--(Vans!$A$2:$A$51=$E644))=0),AND($F644&lt;&gt;"",SUMPRODUCT(--(Vans!$A$2:$A$51=$F644))=0)),"Check ID",IF(OR(NOT(AND(ISNUMBER(A644),N(A644)&gt;=18264,N(A644)&lt;=73050)),AND($B644&lt;&gt;"Used",$B644&lt;&gt;"Restock",$B644&lt;&gt;"Transfer"),NOT(AND(ISNUMBER(D644),N(D644)&gt;=1,N(D644)&lt;=10000,INT(N(D644))=N(D644))),AND($B644="Used",OR($E644="",$F644&lt;&gt;"")),AND($B644="Restock",OR($F644="",$E644&lt;&gt;"")),AND($B644="Transfer",OR($E644="",$F644="",$E644=$F644))),"Check inputs",IF(OR(AND($E644&lt;&gt;"",SUMPRODUCT(('Van Stock'!$A$2:$A$501=$E644)*('Van Stock'!$B$2:$B$501=$C644))&lt;&gt;1),AND($F644&lt;&gt;"",SUMPRODUCT(('Van Stock'!$A$2:$A$501=$F644)*('Van Stock'!$B$2:$B$501=$C644))&lt;&gt;1)),"No stock line","OK"))))</f>
        <v/>
      </c>
    </row>
    <row r="645" spans="1:8" x14ac:dyDescent="0.25">
      <c r="A645" s="20"/>
      <c r="B645" s="12"/>
      <c r="C645" s="12"/>
      <c r="D645" s="19"/>
      <c r="E645" s="12"/>
      <c r="F645" s="12"/>
      <c r="G645" s="12"/>
      <c r="H645" s="16" t="str">
        <f>IF(COUNTA($A645:$G645)=0,"",IF(OR($C645="",SUMPRODUCT(--(Parts!$A$2:$A$201=$C645))=0,AND($E645&lt;&gt;"",SUMPRODUCT(--(Vans!$A$2:$A$51=$E645))=0),AND($F645&lt;&gt;"",SUMPRODUCT(--(Vans!$A$2:$A$51=$F645))=0)),"Check ID",IF(OR(NOT(AND(ISNUMBER(A645),N(A645)&gt;=18264,N(A645)&lt;=73050)),AND($B645&lt;&gt;"Used",$B645&lt;&gt;"Restock",$B645&lt;&gt;"Transfer"),NOT(AND(ISNUMBER(D645),N(D645)&gt;=1,N(D645)&lt;=10000,INT(N(D645))=N(D645))),AND($B645="Used",OR($E645="",$F645&lt;&gt;"")),AND($B645="Restock",OR($F645="",$E645&lt;&gt;"")),AND($B645="Transfer",OR($E645="",$F645="",$E645=$F645))),"Check inputs",IF(OR(AND($E645&lt;&gt;"",SUMPRODUCT(('Van Stock'!$A$2:$A$501=$E645)*('Van Stock'!$B$2:$B$501=$C645))&lt;&gt;1),AND($F645&lt;&gt;"",SUMPRODUCT(('Van Stock'!$A$2:$A$501=$F645)*('Van Stock'!$B$2:$B$501=$C645))&lt;&gt;1)),"No stock line","OK"))))</f>
        <v/>
      </c>
    </row>
    <row r="646" spans="1:8" x14ac:dyDescent="0.25">
      <c r="A646" s="20"/>
      <c r="B646" s="12"/>
      <c r="C646" s="12"/>
      <c r="D646" s="19"/>
      <c r="E646" s="12"/>
      <c r="F646" s="12"/>
      <c r="G646" s="12"/>
      <c r="H646" s="16" t="str">
        <f>IF(COUNTA($A646:$G646)=0,"",IF(OR($C646="",SUMPRODUCT(--(Parts!$A$2:$A$201=$C646))=0,AND($E646&lt;&gt;"",SUMPRODUCT(--(Vans!$A$2:$A$51=$E646))=0),AND($F646&lt;&gt;"",SUMPRODUCT(--(Vans!$A$2:$A$51=$F646))=0)),"Check ID",IF(OR(NOT(AND(ISNUMBER(A646),N(A646)&gt;=18264,N(A646)&lt;=73050)),AND($B646&lt;&gt;"Used",$B646&lt;&gt;"Restock",$B646&lt;&gt;"Transfer"),NOT(AND(ISNUMBER(D646),N(D646)&gt;=1,N(D646)&lt;=10000,INT(N(D646))=N(D646))),AND($B646="Used",OR($E646="",$F646&lt;&gt;"")),AND($B646="Restock",OR($F646="",$E646&lt;&gt;"")),AND($B646="Transfer",OR($E646="",$F646="",$E646=$F646))),"Check inputs",IF(OR(AND($E646&lt;&gt;"",SUMPRODUCT(('Van Stock'!$A$2:$A$501=$E646)*('Van Stock'!$B$2:$B$501=$C646))&lt;&gt;1),AND($F646&lt;&gt;"",SUMPRODUCT(('Van Stock'!$A$2:$A$501=$F646)*('Van Stock'!$B$2:$B$501=$C646))&lt;&gt;1)),"No stock line","OK"))))</f>
        <v/>
      </c>
    </row>
    <row r="647" spans="1:8" x14ac:dyDescent="0.25">
      <c r="A647" s="20"/>
      <c r="B647" s="12"/>
      <c r="C647" s="12"/>
      <c r="D647" s="19"/>
      <c r="E647" s="12"/>
      <c r="F647" s="12"/>
      <c r="G647" s="12"/>
      <c r="H647" s="16" t="str">
        <f>IF(COUNTA($A647:$G647)=0,"",IF(OR($C647="",SUMPRODUCT(--(Parts!$A$2:$A$201=$C647))=0,AND($E647&lt;&gt;"",SUMPRODUCT(--(Vans!$A$2:$A$51=$E647))=0),AND($F647&lt;&gt;"",SUMPRODUCT(--(Vans!$A$2:$A$51=$F647))=0)),"Check ID",IF(OR(NOT(AND(ISNUMBER(A647),N(A647)&gt;=18264,N(A647)&lt;=73050)),AND($B647&lt;&gt;"Used",$B647&lt;&gt;"Restock",$B647&lt;&gt;"Transfer"),NOT(AND(ISNUMBER(D647),N(D647)&gt;=1,N(D647)&lt;=10000,INT(N(D647))=N(D647))),AND($B647="Used",OR($E647="",$F647&lt;&gt;"")),AND($B647="Restock",OR($F647="",$E647&lt;&gt;"")),AND($B647="Transfer",OR($E647="",$F647="",$E647=$F647))),"Check inputs",IF(OR(AND($E647&lt;&gt;"",SUMPRODUCT(('Van Stock'!$A$2:$A$501=$E647)*('Van Stock'!$B$2:$B$501=$C647))&lt;&gt;1),AND($F647&lt;&gt;"",SUMPRODUCT(('Van Stock'!$A$2:$A$501=$F647)*('Van Stock'!$B$2:$B$501=$C647))&lt;&gt;1)),"No stock line","OK"))))</f>
        <v/>
      </c>
    </row>
    <row r="648" spans="1:8" x14ac:dyDescent="0.25">
      <c r="A648" s="20"/>
      <c r="B648" s="12"/>
      <c r="C648" s="12"/>
      <c r="D648" s="19"/>
      <c r="E648" s="12"/>
      <c r="F648" s="12"/>
      <c r="G648" s="12"/>
      <c r="H648" s="16" t="str">
        <f>IF(COUNTA($A648:$G648)=0,"",IF(OR($C648="",SUMPRODUCT(--(Parts!$A$2:$A$201=$C648))=0,AND($E648&lt;&gt;"",SUMPRODUCT(--(Vans!$A$2:$A$51=$E648))=0),AND($F648&lt;&gt;"",SUMPRODUCT(--(Vans!$A$2:$A$51=$F648))=0)),"Check ID",IF(OR(NOT(AND(ISNUMBER(A648),N(A648)&gt;=18264,N(A648)&lt;=73050)),AND($B648&lt;&gt;"Used",$B648&lt;&gt;"Restock",$B648&lt;&gt;"Transfer"),NOT(AND(ISNUMBER(D648),N(D648)&gt;=1,N(D648)&lt;=10000,INT(N(D648))=N(D648))),AND($B648="Used",OR($E648="",$F648&lt;&gt;"")),AND($B648="Restock",OR($F648="",$E648&lt;&gt;"")),AND($B648="Transfer",OR($E648="",$F648="",$E648=$F648))),"Check inputs",IF(OR(AND($E648&lt;&gt;"",SUMPRODUCT(('Van Stock'!$A$2:$A$501=$E648)*('Van Stock'!$B$2:$B$501=$C648))&lt;&gt;1),AND($F648&lt;&gt;"",SUMPRODUCT(('Van Stock'!$A$2:$A$501=$F648)*('Van Stock'!$B$2:$B$501=$C648))&lt;&gt;1)),"No stock line","OK"))))</f>
        <v/>
      </c>
    </row>
    <row r="649" spans="1:8" x14ac:dyDescent="0.25">
      <c r="A649" s="20"/>
      <c r="B649" s="12"/>
      <c r="C649" s="12"/>
      <c r="D649" s="19"/>
      <c r="E649" s="12"/>
      <c r="F649" s="12"/>
      <c r="G649" s="12"/>
      <c r="H649" s="16" t="str">
        <f>IF(COUNTA($A649:$G649)=0,"",IF(OR($C649="",SUMPRODUCT(--(Parts!$A$2:$A$201=$C649))=0,AND($E649&lt;&gt;"",SUMPRODUCT(--(Vans!$A$2:$A$51=$E649))=0),AND($F649&lt;&gt;"",SUMPRODUCT(--(Vans!$A$2:$A$51=$F649))=0)),"Check ID",IF(OR(NOT(AND(ISNUMBER(A649),N(A649)&gt;=18264,N(A649)&lt;=73050)),AND($B649&lt;&gt;"Used",$B649&lt;&gt;"Restock",$B649&lt;&gt;"Transfer"),NOT(AND(ISNUMBER(D649),N(D649)&gt;=1,N(D649)&lt;=10000,INT(N(D649))=N(D649))),AND($B649="Used",OR($E649="",$F649&lt;&gt;"")),AND($B649="Restock",OR($F649="",$E649&lt;&gt;"")),AND($B649="Transfer",OR($E649="",$F649="",$E649=$F649))),"Check inputs",IF(OR(AND($E649&lt;&gt;"",SUMPRODUCT(('Van Stock'!$A$2:$A$501=$E649)*('Van Stock'!$B$2:$B$501=$C649))&lt;&gt;1),AND($F649&lt;&gt;"",SUMPRODUCT(('Van Stock'!$A$2:$A$501=$F649)*('Van Stock'!$B$2:$B$501=$C649))&lt;&gt;1)),"No stock line","OK"))))</f>
        <v/>
      </c>
    </row>
    <row r="650" spans="1:8" x14ac:dyDescent="0.25">
      <c r="A650" s="20"/>
      <c r="B650" s="12"/>
      <c r="C650" s="12"/>
      <c r="D650" s="19"/>
      <c r="E650" s="12"/>
      <c r="F650" s="12"/>
      <c r="G650" s="12"/>
      <c r="H650" s="16" t="str">
        <f>IF(COUNTA($A650:$G650)=0,"",IF(OR($C650="",SUMPRODUCT(--(Parts!$A$2:$A$201=$C650))=0,AND($E650&lt;&gt;"",SUMPRODUCT(--(Vans!$A$2:$A$51=$E650))=0),AND($F650&lt;&gt;"",SUMPRODUCT(--(Vans!$A$2:$A$51=$F650))=0)),"Check ID",IF(OR(NOT(AND(ISNUMBER(A650),N(A650)&gt;=18264,N(A650)&lt;=73050)),AND($B650&lt;&gt;"Used",$B650&lt;&gt;"Restock",$B650&lt;&gt;"Transfer"),NOT(AND(ISNUMBER(D650),N(D650)&gt;=1,N(D650)&lt;=10000,INT(N(D650))=N(D650))),AND($B650="Used",OR($E650="",$F650&lt;&gt;"")),AND($B650="Restock",OR($F650="",$E650&lt;&gt;"")),AND($B650="Transfer",OR($E650="",$F650="",$E650=$F650))),"Check inputs",IF(OR(AND($E650&lt;&gt;"",SUMPRODUCT(('Van Stock'!$A$2:$A$501=$E650)*('Van Stock'!$B$2:$B$501=$C650))&lt;&gt;1),AND($F650&lt;&gt;"",SUMPRODUCT(('Van Stock'!$A$2:$A$501=$F650)*('Van Stock'!$B$2:$B$501=$C650))&lt;&gt;1)),"No stock line","OK"))))</f>
        <v/>
      </c>
    </row>
    <row r="651" spans="1:8" x14ac:dyDescent="0.25">
      <c r="A651" s="20"/>
      <c r="B651" s="12"/>
      <c r="C651" s="12"/>
      <c r="D651" s="19"/>
      <c r="E651" s="12"/>
      <c r="F651" s="12"/>
      <c r="G651" s="12"/>
      <c r="H651" s="16" t="str">
        <f>IF(COUNTA($A651:$G651)=0,"",IF(OR($C651="",SUMPRODUCT(--(Parts!$A$2:$A$201=$C651))=0,AND($E651&lt;&gt;"",SUMPRODUCT(--(Vans!$A$2:$A$51=$E651))=0),AND($F651&lt;&gt;"",SUMPRODUCT(--(Vans!$A$2:$A$51=$F651))=0)),"Check ID",IF(OR(NOT(AND(ISNUMBER(A651),N(A651)&gt;=18264,N(A651)&lt;=73050)),AND($B651&lt;&gt;"Used",$B651&lt;&gt;"Restock",$B651&lt;&gt;"Transfer"),NOT(AND(ISNUMBER(D651),N(D651)&gt;=1,N(D651)&lt;=10000,INT(N(D651))=N(D651))),AND($B651="Used",OR($E651="",$F651&lt;&gt;"")),AND($B651="Restock",OR($F651="",$E651&lt;&gt;"")),AND($B651="Transfer",OR($E651="",$F651="",$E651=$F651))),"Check inputs",IF(OR(AND($E651&lt;&gt;"",SUMPRODUCT(('Van Stock'!$A$2:$A$501=$E651)*('Van Stock'!$B$2:$B$501=$C651))&lt;&gt;1),AND($F651&lt;&gt;"",SUMPRODUCT(('Van Stock'!$A$2:$A$501=$F651)*('Van Stock'!$B$2:$B$501=$C651))&lt;&gt;1)),"No stock line","OK"))))</f>
        <v/>
      </c>
    </row>
    <row r="652" spans="1:8" x14ac:dyDescent="0.25">
      <c r="A652" s="20"/>
      <c r="B652" s="12"/>
      <c r="C652" s="12"/>
      <c r="D652" s="19"/>
      <c r="E652" s="12"/>
      <c r="F652" s="12"/>
      <c r="G652" s="12"/>
      <c r="H652" s="16" t="str">
        <f>IF(COUNTA($A652:$G652)=0,"",IF(OR($C652="",SUMPRODUCT(--(Parts!$A$2:$A$201=$C652))=0,AND($E652&lt;&gt;"",SUMPRODUCT(--(Vans!$A$2:$A$51=$E652))=0),AND($F652&lt;&gt;"",SUMPRODUCT(--(Vans!$A$2:$A$51=$F652))=0)),"Check ID",IF(OR(NOT(AND(ISNUMBER(A652),N(A652)&gt;=18264,N(A652)&lt;=73050)),AND($B652&lt;&gt;"Used",$B652&lt;&gt;"Restock",$B652&lt;&gt;"Transfer"),NOT(AND(ISNUMBER(D652),N(D652)&gt;=1,N(D652)&lt;=10000,INT(N(D652))=N(D652))),AND($B652="Used",OR($E652="",$F652&lt;&gt;"")),AND($B652="Restock",OR($F652="",$E652&lt;&gt;"")),AND($B652="Transfer",OR($E652="",$F652="",$E652=$F652))),"Check inputs",IF(OR(AND($E652&lt;&gt;"",SUMPRODUCT(('Van Stock'!$A$2:$A$501=$E652)*('Van Stock'!$B$2:$B$501=$C652))&lt;&gt;1),AND($F652&lt;&gt;"",SUMPRODUCT(('Van Stock'!$A$2:$A$501=$F652)*('Van Stock'!$B$2:$B$501=$C652))&lt;&gt;1)),"No stock line","OK"))))</f>
        <v/>
      </c>
    </row>
    <row r="653" spans="1:8" x14ac:dyDescent="0.25">
      <c r="A653" s="20"/>
      <c r="B653" s="12"/>
      <c r="C653" s="12"/>
      <c r="D653" s="19"/>
      <c r="E653" s="12"/>
      <c r="F653" s="12"/>
      <c r="G653" s="12"/>
      <c r="H653" s="16" t="str">
        <f>IF(COUNTA($A653:$G653)=0,"",IF(OR($C653="",SUMPRODUCT(--(Parts!$A$2:$A$201=$C653))=0,AND($E653&lt;&gt;"",SUMPRODUCT(--(Vans!$A$2:$A$51=$E653))=0),AND($F653&lt;&gt;"",SUMPRODUCT(--(Vans!$A$2:$A$51=$F653))=0)),"Check ID",IF(OR(NOT(AND(ISNUMBER(A653),N(A653)&gt;=18264,N(A653)&lt;=73050)),AND($B653&lt;&gt;"Used",$B653&lt;&gt;"Restock",$B653&lt;&gt;"Transfer"),NOT(AND(ISNUMBER(D653),N(D653)&gt;=1,N(D653)&lt;=10000,INT(N(D653))=N(D653))),AND($B653="Used",OR($E653="",$F653&lt;&gt;"")),AND($B653="Restock",OR($F653="",$E653&lt;&gt;"")),AND($B653="Transfer",OR($E653="",$F653="",$E653=$F653))),"Check inputs",IF(OR(AND($E653&lt;&gt;"",SUMPRODUCT(('Van Stock'!$A$2:$A$501=$E653)*('Van Stock'!$B$2:$B$501=$C653))&lt;&gt;1),AND($F653&lt;&gt;"",SUMPRODUCT(('Van Stock'!$A$2:$A$501=$F653)*('Van Stock'!$B$2:$B$501=$C653))&lt;&gt;1)),"No stock line","OK"))))</f>
        <v/>
      </c>
    </row>
    <row r="654" spans="1:8" x14ac:dyDescent="0.25">
      <c r="A654" s="20"/>
      <c r="B654" s="12"/>
      <c r="C654" s="12"/>
      <c r="D654" s="19"/>
      <c r="E654" s="12"/>
      <c r="F654" s="12"/>
      <c r="G654" s="12"/>
      <c r="H654" s="16" t="str">
        <f>IF(COUNTA($A654:$G654)=0,"",IF(OR($C654="",SUMPRODUCT(--(Parts!$A$2:$A$201=$C654))=0,AND($E654&lt;&gt;"",SUMPRODUCT(--(Vans!$A$2:$A$51=$E654))=0),AND($F654&lt;&gt;"",SUMPRODUCT(--(Vans!$A$2:$A$51=$F654))=0)),"Check ID",IF(OR(NOT(AND(ISNUMBER(A654),N(A654)&gt;=18264,N(A654)&lt;=73050)),AND($B654&lt;&gt;"Used",$B654&lt;&gt;"Restock",$B654&lt;&gt;"Transfer"),NOT(AND(ISNUMBER(D654),N(D654)&gt;=1,N(D654)&lt;=10000,INT(N(D654))=N(D654))),AND($B654="Used",OR($E654="",$F654&lt;&gt;"")),AND($B654="Restock",OR($F654="",$E654&lt;&gt;"")),AND($B654="Transfer",OR($E654="",$F654="",$E654=$F654))),"Check inputs",IF(OR(AND($E654&lt;&gt;"",SUMPRODUCT(('Van Stock'!$A$2:$A$501=$E654)*('Van Stock'!$B$2:$B$501=$C654))&lt;&gt;1),AND($F654&lt;&gt;"",SUMPRODUCT(('Van Stock'!$A$2:$A$501=$F654)*('Van Stock'!$B$2:$B$501=$C654))&lt;&gt;1)),"No stock line","OK"))))</f>
        <v/>
      </c>
    </row>
    <row r="655" spans="1:8" x14ac:dyDescent="0.25">
      <c r="A655" s="20"/>
      <c r="B655" s="12"/>
      <c r="C655" s="12"/>
      <c r="D655" s="19"/>
      <c r="E655" s="12"/>
      <c r="F655" s="12"/>
      <c r="G655" s="12"/>
      <c r="H655" s="16" t="str">
        <f>IF(COUNTA($A655:$G655)=0,"",IF(OR($C655="",SUMPRODUCT(--(Parts!$A$2:$A$201=$C655))=0,AND($E655&lt;&gt;"",SUMPRODUCT(--(Vans!$A$2:$A$51=$E655))=0),AND($F655&lt;&gt;"",SUMPRODUCT(--(Vans!$A$2:$A$51=$F655))=0)),"Check ID",IF(OR(NOT(AND(ISNUMBER(A655),N(A655)&gt;=18264,N(A655)&lt;=73050)),AND($B655&lt;&gt;"Used",$B655&lt;&gt;"Restock",$B655&lt;&gt;"Transfer"),NOT(AND(ISNUMBER(D655),N(D655)&gt;=1,N(D655)&lt;=10000,INT(N(D655))=N(D655))),AND($B655="Used",OR($E655="",$F655&lt;&gt;"")),AND($B655="Restock",OR($F655="",$E655&lt;&gt;"")),AND($B655="Transfer",OR($E655="",$F655="",$E655=$F655))),"Check inputs",IF(OR(AND($E655&lt;&gt;"",SUMPRODUCT(('Van Stock'!$A$2:$A$501=$E655)*('Van Stock'!$B$2:$B$501=$C655))&lt;&gt;1),AND($F655&lt;&gt;"",SUMPRODUCT(('Van Stock'!$A$2:$A$501=$F655)*('Van Stock'!$B$2:$B$501=$C655))&lt;&gt;1)),"No stock line","OK"))))</f>
        <v/>
      </c>
    </row>
    <row r="656" spans="1:8" x14ac:dyDescent="0.25">
      <c r="A656" s="20"/>
      <c r="B656" s="12"/>
      <c r="C656" s="12"/>
      <c r="D656" s="19"/>
      <c r="E656" s="12"/>
      <c r="F656" s="12"/>
      <c r="G656" s="12"/>
      <c r="H656" s="16" t="str">
        <f>IF(COUNTA($A656:$G656)=0,"",IF(OR($C656="",SUMPRODUCT(--(Parts!$A$2:$A$201=$C656))=0,AND($E656&lt;&gt;"",SUMPRODUCT(--(Vans!$A$2:$A$51=$E656))=0),AND($F656&lt;&gt;"",SUMPRODUCT(--(Vans!$A$2:$A$51=$F656))=0)),"Check ID",IF(OR(NOT(AND(ISNUMBER(A656),N(A656)&gt;=18264,N(A656)&lt;=73050)),AND($B656&lt;&gt;"Used",$B656&lt;&gt;"Restock",$B656&lt;&gt;"Transfer"),NOT(AND(ISNUMBER(D656),N(D656)&gt;=1,N(D656)&lt;=10000,INT(N(D656))=N(D656))),AND($B656="Used",OR($E656="",$F656&lt;&gt;"")),AND($B656="Restock",OR($F656="",$E656&lt;&gt;"")),AND($B656="Transfer",OR($E656="",$F656="",$E656=$F656))),"Check inputs",IF(OR(AND($E656&lt;&gt;"",SUMPRODUCT(('Van Stock'!$A$2:$A$501=$E656)*('Van Stock'!$B$2:$B$501=$C656))&lt;&gt;1),AND($F656&lt;&gt;"",SUMPRODUCT(('Van Stock'!$A$2:$A$501=$F656)*('Van Stock'!$B$2:$B$501=$C656))&lt;&gt;1)),"No stock line","OK"))))</f>
        <v/>
      </c>
    </row>
    <row r="657" spans="1:8" x14ac:dyDescent="0.25">
      <c r="A657" s="20"/>
      <c r="B657" s="12"/>
      <c r="C657" s="12"/>
      <c r="D657" s="19"/>
      <c r="E657" s="12"/>
      <c r="F657" s="12"/>
      <c r="G657" s="12"/>
      <c r="H657" s="16" t="str">
        <f>IF(COUNTA($A657:$G657)=0,"",IF(OR($C657="",SUMPRODUCT(--(Parts!$A$2:$A$201=$C657))=0,AND($E657&lt;&gt;"",SUMPRODUCT(--(Vans!$A$2:$A$51=$E657))=0),AND($F657&lt;&gt;"",SUMPRODUCT(--(Vans!$A$2:$A$51=$F657))=0)),"Check ID",IF(OR(NOT(AND(ISNUMBER(A657),N(A657)&gt;=18264,N(A657)&lt;=73050)),AND($B657&lt;&gt;"Used",$B657&lt;&gt;"Restock",$B657&lt;&gt;"Transfer"),NOT(AND(ISNUMBER(D657),N(D657)&gt;=1,N(D657)&lt;=10000,INT(N(D657))=N(D657))),AND($B657="Used",OR($E657="",$F657&lt;&gt;"")),AND($B657="Restock",OR($F657="",$E657&lt;&gt;"")),AND($B657="Transfer",OR($E657="",$F657="",$E657=$F657))),"Check inputs",IF(OR(AND($E657&lt;&gt;"",SUMPRODUCT(('Van Stock'!$A$2:$A$501=$E657)*('Van Stock'!$B$2:$B$501=$C657))&lt;&gt;1),AND($F657&lt;&gt;"",SUMPRODUCT(('Van Stock'!$A$2:$A$501=$F657)*('Van Stock'!$B$2:$B$501=$C657))&lt;&gt;1)),"No stock line","OK"))))</f>
        <v/>
      </c>
    </row>
    <row r="658" spans="1:8" x14ac:dyDescent="0.25">
      <c r="A658" s="20"/>
      <c r="B658" s="12"/>
      <c r="C658" s="12"/>
      <c r="D658" s="19"/>
      <c r="E658" s="12"/>
      <c r="F658" s="12"/>
      <c r="G658" s="12"/>
      <c r="H658" s="16" t="str">
        <f>IF(COUNTA($A658:$G658)=0,"",IF(OR($C658="",SUMPRODUCT(--(Parts!$A$2:$A$201=$C658))=0,AND($E658&lt;&gt;"",SUMPRODUCT(--(Vans!$A$2:$A$51=$E658))=0),AND($F658&lt;&gt;"",SUMPRODUCT(--(Vans!$A$2:$A$51=$F658))=0)),"Check ID",IF(OR(NOT(AND(ISNUMBER(A658),N(A658)&gt;=18264,N(A658)&lt;=73050)),AND($B658&lt;&gt;"Used",$B658&lt;&gt;"Restock",$B658&lt;&gt;"Transfer"),NOT(AND(ISNUMBER(D658),N(D658)&gt;=1,N(D658)&lt;=10000,INT(N(D658))=N(D658))),AND($B658="Used",OR($E658="",$F658&lt;&gt;"")),AND($B658="Restock",OR($F658="",$E658&lt;&gt;"")),AND($B658="Transfer",OR($E658="",$F658="",$E658=$F658))),"Check inputs",IF(OR(AND($E658&lt;&gt;"",SUMPRODUCT(('Van Stock'!$A$2:$A$501=$E658)*('Van Stock'!$B$2:$B$501=$C658))&lt;&gt;1),AND($F658&lt;&gt;"",SUMPRODUCT(('Van Stock'!$A$2:$A$501=$F658)*('Van Stock'!$B$2:$B$501=$C658))&lt;&gt;1)),"No stock line","OK"))))</f>
        <v/>
      </c>
    </row>
    <row r="659" spans="1:8" x14ac:dyDescent="0.25">
      <c r="A659" s="20"/>
      <c r="B659" s="12"/>
      <c r="C659" s="12"/>
      <c r="D659" s="19"/>
      <c r="E659" s="12"/>
      <c r="F659" s="12"/>
      <c r="G659" s="12"/>
      <c r="H659" s="16" t="str">
        <f>IF(COUNTA($A659:$G659)=0,"",IF(OR($C659="",SUMPRODUCT(--(Parts!$A$2:$A$201=$C659))=0,AND($E659&lt;&gt;"",SUMPRODUCT(--(Vans!$A$2:$A$51=$E659))=0),AND($F659&lt;&gt;"",SUMPRODUCT(--(Vans!$A$2:$A$51=$F659))=0)),"Check ID",IF(OR(NOT(AND(ISNUMBER(A659),N(A659)&gt;=18264,N(A659)&lt;=73050)),AND($B659&lt;&gt;"Used",$B659&lt;&gt;"Restock",$B659&lt;&gt;"Transfer"),NOT(AND(ISNUMBER(D659),N(D659)&gt;=1,N(D659)&lt;=10000,INT(N(D659))=N(D659))),AND($B659="Used",OR($E659="",$F659&lt;&gt;"")),AND($B659="Restock",OR($F659="",$E659&lt;&gt;"")),AND($B659="Transfer",OR($E659="",$F659="",$E659=$F659))),"Check inputs",IF(OR(AND($E659&lt;&gt;"",SUMPRODUCT(('Van Stock'!$A$2:$A$501=$E659)*('Van Stock'!$B$2:$B$501=$C659))&lt;&gt;1),AND($F659&lt;&gt;"",SUMPRODUCT(('Van Stock'!$A$2:$A$501=$F659)*('Van Stock'!$B$2:$B$501=$C659))&lt;&gt;1)),"No stock line","OK"))))</f>
        <v/>
      </c>
    </row>
    <row r="660" spans="1:8" x14ac:dyDescent="0.25">
      <c r="A660" s="20"/>
      <c r="B660" s="12"/>
      <c r="C660" s="12"/>
      <c r="D660" s="19"/>
      <c r="E660" s="12"/>
      <c r="F660" s="12"/>
      <c r="G660" s="12"/>
      <c r="H660" s="16" t="str">
        <f>IF(COUNTA($A660:$G660)=0,"",IF(OR($C660="",SUMPRODUCT(--(Parts!$A$2:$A$201=$C660))=0,AND($E660&lt;&gt;"",SUMPRODUCT(--(Vans!$A$2:$A$51=$E660))=0),AND($F660&lt;&gt;"",SUMPRODUCT(--(Vans!$A$2:$A$51=$F660))=0)),"Check ID",IF(OR(NOT(AND(ISNUMBER(A660),N(A660)&gt;=18264,N(A660)&lt;=73050)),AND($B660&lt;&gt;"Used",$B660&lt;&gt;"Restock",$B660&lt;&gt;"Transfer"),NOT(AND(ISNUMBER(D660),N(D660)&gt;=1,N(D660)&lt;=10000,INT(N(D660))=N(D660))),AND($B660="Used",OR($E660="",$F660&lt;&gt;"")),AND($B660="Restock",OR($F660="",$E660&lt;&gt;"")),AND($B660="Transfer",OR($E660="",$F660="",$E660=$F660))),"Check inputs",IF(OR(AND($E660&lt;&gt;"",SUMPRODUCT(('Van Stock'!$A$2:$A$501=$E660)*('Van Stock'!$B$2:$B$501=$C660))&lt;&gt;1),AND($F660&lt;&gt;"",SUMPRODUCT(('Van Stock'!$A$2:$A$501=$F660)*('Van Stock'!$B$2:$B$501=$C660))&lt;&gt;1)),"No stock line","OK"))))</f>
        <v/>
      </c>
    </row>
    <row r="661" spans="1:8" x14ac:dyDescent="0.25">
      <c r="A661" s="20"/>
      <c r="B661" s="12"/>
      <c r="C661" s="12"/>
      <c r="D661" s="19"/>
      <c r="E661" s="12"/>
      <c r="F661" s="12"/>
      <c r="G661" s="12"/>
      <c r="H661" s="16" t="str">
        <f>IF(COUNTA($A661:$G661)=0,"",IF(OR($C661="",SUMPRODUCT(--(Parts!$A$2:$A$201=$C661))=0,AND($E661&lt;&gt;"",SUMPRODUCT(--(Vans!$A$2:$A$51=$E661))=0),AND($F661&lt;&gt;"",SUMPRODUCT(--(Vans!$A$2:$A$51=$F661))=0)),"Check ID",IF(OR(NOT(AND(ISNUMBER(A661),N(A661)&gt;=18264,N(A661)&lt;=73050)),AND($B661&lt;&gt;"Used",$B661&lt;&gt;"Restock",$B661&lt;&gt;"Transfer"),NOT(AND(ISNUMBER(D661),N(D661)&gt;=1,N(D661)&lt;=10000,INT(N(D661))=N(D661))),AND($B661="Used",OR($E661="",$F661&lt;&gt;"")),AND($B661="Restock",OR($F661="",$E661&lt;&gt;"")),AND($B661="Transfer",OR($E661="",$F661="",$E661=$F661))),"Check inputs",IF(OR(AND($E661&lt;&gt;"",SUMPRODUCT(('Van Stock'!$A$2:$A$501=$E661)*('Van Stock'!$B$2:$B$501=$C661))&lt;&gt;1),AND($F661&lt;&gt;"",SUMPRODUCT(('Van Stock'!$A$2:$A$501=$F661)*('Van Stock'!$B$2:$B$501=$C661))&lt;&gt;1)),"No stock line","OK"))))</f>
        <v/>
      </c>
    </row>
    <row r="662" spans="1:8" x14ac:dyDescent="0.25">
      <c r="A662" s="20"/>
      <c r="B662" s="12"/>
      <c r="C662" s="12"/>
      <c r="D662" s="19"/>
      <c r="E662" s="12"/>
      <c r="F662" s="12"/>
      <c r="G662" s="12"/>
      <c r="H662" s="16" t="str">
        <f>IF(COUNTA($A662:$G662)=0,"",IF(OR($C662="",SUMPRODUCT(--(Parts!$A$2:$A$201=$C662))=0,AND($E662&lt;&gt;"",SUMPRODUCT(--(Vans!$A$2:$A$51=$E662))=0),AND($F662&lt;&gt;"",SUMPRODUCT(--(Vans!$A$2:$A$51=$F662))=0)),"Check ID",IF(OR(NOT(AND(ISNUMBER(A662),N(A662)&gt;=18264,N(A662)&lt;=73050)),AND($B662&lt;&gt;"Used",$B662&lt;&gt;"Restock",$B662&lt;&gt;"Transfer"),NOT(AND(ISNUMBER(D662),N(D662)&gt;=1,N(D662)&lt;=10000,INT(N(D662))=N(D662))),AND($B662="Used",OR($E662="",$F662&lt;&gt;"")),AND($B662="Restock",OR($F662="",$E662&lt;&gt;"")),AND($B662="Transfer",OR($E662="",$F662="",$E662=$F662))),"Check inputs",IF(OR(AND($E662&lt;&gt;"",SUMPRODUCT(('Van Stock'!$A$2:$A$501=$E662)*('Van Stock'!$B$2:$B$501=$C662))&lt;&gt;1),AND($F662&lt;&gt;"",SUMPRODUCT(('Van Stock'!$A$2:$A$501=$F662)*('Van Stock'!$B$2:$B$501=$C662))&lt;&gt;1)),"No stock line","OK"))))</f>
        <v/>
      </c>
    </row>
    <row r="663" spans="1:8" x14ac:dyDescent="0.25">
      <c r="A663" s="20"/>
      <c r="B663" s="12"/>
      <c r="C663" s="12"/>
      <c r="D663" s="19"/>
      <c r="E663" s="12"/>
      <c r="F663" s="12"/>
      <c r="G663" s="12"/>
      <c r="H663" s="16" t="str">
        <f>IF(COUNTA($A663:$G663)=0,"",IF(OR($C663="",SUMPRODUCT(--(Parts!$A$2:$A$201=$C663))=0,AND($E663&lt;&gt;"",SUMPRODUCT(--(Vans!$A$2:$A$51=$E663))=0),AND($F663&lt;&gt;"",SUMPRODUCT(--(Vans!$A$2:$A$51=$F663))=0)),"Check ID",IF(OR(NOT(AND(ISNUMBER(A663),N(A663)&gt;=18264,N(A663)&lt;=73050)),AND($B663&lt;&gt;"Used",$B663&lt;&gt;"Restock",$B663&lt;&gt;"Transfer"),NOT(AND(ISNUMBER(D663),N(D663)&gt;=1,N(D663)&lt;=10000,INT(N(D663))=N(D663))),AND($B663="Used",OR($E663="",$F663&lt;&gt;"")),AND($B663="Restock",OR($F663="",$E663&lt;&gt;"")),AND($B663="Transfer",OR($E663="",$F663="",$E663=$F663))),"Check inputs",IF(OR(AND($E663&lt;&gt;"",SUMPRODUCT(('Van Stock'!$A$2:$A$501=$E663)*('Van Stock'!$B$2:$B$501=$C663))&lt;&gt;1),AND($F663&lt;&gt;"",SUMPRODUCT(('Van Stock'!$A$2:$A$501=$F663)*('Van Stock'!$B$2:$B$501=$C663))&lt;&gt;1)),"No stock line","OK"))))</f>
        <v/>
      </c>
    </row>
    <row r="664" spans="1:8" x14ac:dyDescent="0.25">
      <c r="A664" s="20"/>
      <c r="B664" s="12"/>
      <c r="C664" s="12"/>
      <c r="D664" s="19"/>
      <c r="E664" s="12"/>
      <c r="F664" s="12"/>
      <c r="G664" s="12"/>
      <c r="H664" s="16" t="str">
        <f>IF(COUNTA($A664:$G664)=0,"",IF(OR($C664="",SUMPRODUCT(--(Parts!$A$2:$A$201=$C664))=0,AND($E664&lt;&gt;"",SUMPRODUCT(--(Vans!$A$2:$A$51=$E664))=0),AND($F664&lt;&gt;"",SUMPRODUCT(--(Vans!$A$2:$A$51=$F664))=0)),"Check ID",IF(OR(NOT(AND(ISNUMBER(A664),N(A664)&gt;=18264,N(A664)&lt;=73050)),AND($B664&lt;&gt;"Used",$B664&lt;&gt;"Restock",$B664&lt;&gt;"Transfer"),NOT(AND(ISNUMBER(D664),N(D664)&gt;=1,N(D664)&lt;=10000,INT(N(D664))=N(D664))),AND($B664="Used",OR($E664="",$F664&lt;&gt;"")),AND($B664="Restock",OR($F664="",$E664&lt;&gt;"")),AND($B664="Transfer",OR($E664="",$F664="",$E664=$F664))),"Check inputs",IF(OR(AND($E664&lt;&gt;"",SUMPRODUCT(('Van Stock'!$A$2:$A$501=$E664)*('Van Stock'!$B$2:$B$501=$C664))&lt;&gt;1),AND($F664&lt;&gt;"",SUMPRODUCT(('Van Stock'!$A$2:$A$501=$F664)*('Van Stock'!$B$2:$B$501=$C664))&lt;&gt;1)),"No stock line","OK"))))</f>
        <v/>
      </c>
    </row>
    <row r="665" spans="1:8" x14ac:dyDescent="0.25">
      <c r="A665" s="20"/>
      <c r="B665" s="12"/>
      <c r="C665" s="12"/>
      <c r="D665" s="19"/>
      <c r="E665" s="12"/>
      <c r="F665" s="12"/>
      <c r="G665" s="12"/>
      <c r="H665" s="16" t="str">
        <f>IF(COUNTA($A665:$G665)=0,"",IF(OR($C665="",SUMPRODUCT(--(Parts!$A$2:$A$201=$C665))=0,AND($E665&lt;&gt;"",SUMPRODUCT(--(Vans!$A$2:$A$51=$E665))=0),AND($F665&lt;&gt;"",SUMPRODUCT(--(Vans!$A$2:$A$51=$F665))=0)),"Check ID",IF(OR(NOT(AND(ISNUMBER(A665),N(A665)&gt;=18264,N(A665)&lt;=73050)),AND($B665&lt;&gt;"Used",$B665&lt;&gt;"Restock",$B665&lt;&gt;"Transfer"),NOT(AND(ISNUMBER(D665),N(D665)&gt;=1,N(D665)&lt;=10000,INT(N(D665))=N(D665))),AND($B665="Used",OR($E665="",$F665&lt;&gt;"")),AND($B665="Restock",OR($F665="",$E665&lt;&gt;"")),AND($B665="Transfer",OR($E665="",$F665="",$E665=$F665))),"Check inputs",IF(OR(AND($E665&lt;&gt;"",SUMPRODUCT(('Van Stock'!$A$2:$A$501=$E665)*('Van Stock'!$B$2:$B$501=$C665))&lt;&gt;1),AND($F665&lt;&gt;"",SUMPRODUCT(('Van Stock'!$A$2:$A$501=$F665)*('Van Stock'!$B$2:$B$501=$C665))&lt;&gt;1)),"No stock line","OK"))))</f>
        <v/>
      </c>
    </row>
    <row r="666" spans="1:8" x14ac:dyDescent="0.25">
      <c r="A666" s="20"/>
      <c r="B666" s="12"/>
      <c r="C666" s="12"/>
      <c r="D666" s="19"/>
      <c r="E666" s="12"/>
      <c r="F666" s="12"/>
      <c r="G666" s="12"/>
      <c r="H666" s="16" t="str">
        <f>IF(COUNTA($A666:$G666)=0,"",IF(OR($C666="",SUMPRODUCT(--(Parts!$A$2:$A$201=$C666))=0,AND($E666&lt;&gt;"",SUMPRODUCT(--(Vans!$A$2:$A$51=$E666))=0),AND($F666&lt;&gt;"",SUMPRODUCT(--(Vans!$A$2:$A$51=$F666))=0)),"Check ID",IF(OR(NOT(AND(ISNUMBER(A666),N(A666)&gt;=18264,N(A666)&lt;=73050)),AND($B666&lt;&gt;"Used",$B666&lt;&gt;"Restock",$B666&lt;&gt;"Transfer"),NOT(AND(ISNUMBER(D666),N(D666)&gt;=1,N(D666)&lt;=10000,INT(N(D666))=N(D666))),AND($B666="Used",OR($E666="",$F666&lt;&gt;"")),AND($B666="Restock",OR($F666="",$E666&lt;&gt;"")),AND($B666="Transfer",OR($E666="",$F666="",$E666=$F666))),"Check inputs",IF(OR(AND($E666&lt;&gt;"",SUMPRODUCT(('Van Stock'!$A$2:$A$501=$E666)*('Van Stock'!$B$2:$B$501=$C666))&lt;&gt;1),AND($F666&lt;&gt;"",SUMPRODUCT(('Van Stock'!$A$2:$A$501=$F666)*('Van Stock'!$B$2:$B$501=$C666))&lt;&gt;1)),"No stock line","OK"))))</f>
        <v/>
      </c>
    </row>
    <row r="667" spans="1:8" x14ac:dyDescent="0.25">
      <c r="A667" s="20"/>
      <c r="B667" s="12"/>
      <c r="C667" s="12"/>
      <c r="D667" s="19"/>
      <c r="E667" s="12"/>
      <c r="F667" s="12"/>
      <c r="G667" s="12"/>
      <c r="H667" s="16" t="str">
        <f>IF(COUNTA($A667:$G667)=0,"",IF(OR($C667="",SUMPRODUCT(--(Parts!$A$2:$A$201=$C667))=0,AND($E667&lt;&gt;"",SUMPRODUCT(--(Vans!$A$2:$A$51=$E667))=0),AND($F667&lt;&gt;"",SUMPRODUCT(--(Vans!$A$2:$A$51=$F667))=0)),"Check ID",IF(OR(NOT(AND(ISNUMBER(A667),N(A667)&gt;=18264,N(A667)&lt;=73050)),AND($B667&lt;&gt;"Used",$B667&lt;&gt;"Restock",$B667&lt;&gt;"Transfer"),NOT(AND(ISNUMBER(D667),N(D667)&gt;=1,N(D667)&lt;=10000,INT(N(D667))=N(D667))),AND($B667="Used",OR($E667="",$F667&lt;&gt;"")),AND($B667="Restock",OR($F667="",$E667&lt;&gt;"")),AND($B667="Transfer",OR($E667="",$F667="",$E667=$F667))),"Check inputs",IF(OR(AND($E667&lt;&gt;"",SUMPRODUCT(('Van Stock'!$A$2:$A$501=$E667)*('Van Stock'!$B$2:$B$501=$C667))&lt;&gt;1),AND($F667&lt;&gt;"",SUMPRODUCT(('Van Stock'!$A$2:$A$501=$F667)*('Van Stock'!$B$2:$B$501=$C667))&lt;&gt;1)),"No stock line","OK"))))</f>
        <v/>
      </c>
    </row>
    <row r="668" spans="1:8" x14ac:dyDescent="0.25">
      <c r="A668" s="20"/>
      <c r="B668" s="12"/>
      <c r="C668" s="12"/>
      <c r="D668" s="19"/>
      <c r="E668" s="12"/>
      <c r="F668" s="12"/>
      <c r="G668" s="12"/>
      <c r="H668" s="16" t="str">
        <f>IF(COUNTA($A668:$G668)=0,"",IF(OR($C668="",SUMPRODUCT(--(Parts!$A$2:$A$201=$C668))=0,AND($E668&lt;&gt;"",SUMPRODUCT(--(Vans!$A$2:$A$51=$E668))=0),AND($F668&lt;&gt;"",SUMPRODUCT(--(Vans!$A$2:$A$51=$F668))=0)),"Check ID",IF(OR(NOT(AND(ISNUMBER(A668),N(A668)&gt;=18264,N(A668)&lt;=73050)),AND($B668&lt;&gt;"Used",$B668&lt;&gt;"Restock",$B668&lt;&gt;"Transfer"),NOT(AND(ISNUMBER(D668),N(D668)&gt;=1,N(D668)&lt;=10000,INT(N(D668))=N(D668))),AND($B668="Used",OR($E668="",$F668&lt;&gt;"")),AND($B668="Restock",OR($F668="",$E668&lt;&gt;"")),AND($B668="Transfer",OR($E668="",$F668="",$E668=$F668))),"Check inputs",IF(OR(AND($E668&lt;&gt;"",SUMPRODUCT(('Van Stock'!$A$2:$A$501=$E668)*('Van Stock'!$B$2:$B$501=$C668))&lt;&gt;1),AND($F668&lt;&gt;"",SUMPRODUCT(('Van Stock'!$A$2:$A$501=$F668)*('Van Stock'!$B$2:$B$501=$C668))&lt;&gt;1)),"No stock line","OK"))))</f>
        <v/>
      </c>
    </row>
    <row r="669" spans="1:8" x14ac:dyDescent="0.25">
      <c r="A669" s="20"/>
      <c r="B669" s="12"/>
      <c r="C669" s="12"/>
      <c r="D669" s="19"/>
      <c r="E669" s="12"/>
      <c r="F669" s="12"/>
      <c r="G669" s="12"/>
      <c r="H669" s="16" t="str">
        <f>IF(COUNTA($A669:$G669)=0,"",IF(OR($C669="",SUMPRODUCT(--(Parts!$A$2:$A$201=$C669))=0,AND($E669&lt;&gt;"",SUMPRODUCT(--(Vans!$A$2:$A$51=$E669))=0),AND($F669&lt;&gt;"",SUMPRODUCT(--(Vans!$A$2:$A$51=$F669))=0)),"Check ID",IF(OR(NOT(AND(ISNUMBER(A669),N(A669)&gt;=18264,N(A669)&lt;=73050)),AND($B669&lt;&gt;"Used",$B669&lt;&gt;"Restock",$B669&lt;&gt;"Transfer"),NOT(AND(ISNUMBER(D669),N(D669)&gt;=1,N(D669)&lt;=10000,INT(N(D669))=N(D669))),AND($B669="Used",OR($E669="",$F669&lt;&gt;"")),AND($B669="Restock",OR($F669="",$E669&lt;&gt;"")),AND($B669="Transfer",OR($E669="",$F669="",$E669=$F669))),"Check inputs",IF(OR(AND($E669&lt;&gt;"",SUMPRODUCT(('Van Stock'!$A$2:$A$501=$E669)*('Van Stock'!$B$2:$B$501=$C669))&lt;&gt;1),AND($F669&lt;&gt;"",SUMPRODUCT(('Van Stock'!$A$2:$A$501=$F669)*('Van Stock'!$B$2:$B$501=$C669))&lt;&gt;1)),"No stock line","OK"))))</f>
        <v/>
      </c>
    </row>
    <row r="670" spans="1:8" x14ac:dyDescent="0.25">
      <c r="A670" s="20"/>
      <c r="B670" s="12"/>
      <c r="C670" s="12"/>
      <c r="D670" s="19"/>
      <c r="E670" s="12"/>
      <c r="F670" s="12"/>
      <c r="G670" s="12"/>
      <c r="H670" s="16" t="str">
        <f>IF(COUNTA($A670:$G670)=0,"",IF(OR($C670="",SUMPRODUCT(--(Parts!$A$2:$A$201=$C670))=0,AND($E670&lt;&gt;"",SUMPRODUCT(--(Vans!$A$2:$A$51=$E670))=0),AND($F670&lt;&gt;"",SUMPRODUCT(--(Vans!$A$2:$A$51=$F670))=0)),"Check ID",IF(OR(NOT(AND(ISNUMBER(A670),N(A670)&gt;=18264,N(A670)&lt;=73050)),AND($B670&lt;&gt;"Used",$B670&lt;&gt;"Restock",$B670&lt;&gt;"Transfer"),NOT(AND(ISNUMBER(D670),N(D670)&gt;=1,N(D670)&lt;=10000,INT(N(D670))=N(D670))),AND($B670="Used",OR($E670="",$F670&lt;&gt;"")),AND($B670="Restock",OR($F670="",$E670&lt;&gt;"")),AND($B670="Transfer",OR($E670="",$F670="",$E670=$F670))),"Check inputs",IF(OR(AND($E670&lt;&gt;"",SUMPRODUCT(('Van Stock'!$A$2:$A$501=$E670)*('Van Stock'!$B$2:$B$501=$C670))&lt;&gt;1),AND($F670&lt;&gt;"",SUMPRODUCT(('Van Stock'!$A$2:$A$501=$F670)*('Van Stock'!$B$2:$B$501=$C670))&lt;&gt;1)),"No stock line","OK"))))</f>
        <v/>
      </c>
    </row>
    <row r="671" spans="1:8" x14ac:dyDescent="0.25">
      <c r="A671" s="20"/>
      <c r="B671" s="12"/>
      <c r="C671" s="12"/>
      <c r="D671" s="19"/>
      <c r="E671" s="12"/>
      <c r="F671" s="12"/>
      <c r="G671" s="12"/>
      <c r="H671" s="16" t="str">
        <f>IF(COUNTA($A671:$G671)=0,"",IF(OR($C671="",SUMPRODUCT(--(Parts!$A$2:$A$201=$C671))=0,AND($E671&lt;&gt;"",SUMPRODUCT(--(Vans!$A$2:$A$51=$E671))=0),AND($F671&lt;&gt;"",SUMPRODUCT(--(Vans!$A$2:$A$51=$F671))=0)),"Check ID",IF(OR(NOT(AND(ISNUMBER(A671),N(A671)&gt;=18264,N(A671)&lt;=73050)),AND($B671&lt;&gt;"Used",$B671&lt;&gt;"Restock",$B671&lt;&gt;"Transfer"),NOT(AND(ISNUMBER(D671),N(D671)&gt;=1,N(D671)&lt;=10000,INT(N(D671))=N(D671))),AND($B671="Used",OR($E671="",$F671&lt;&gt;"")),AND($B671="Restock",OR($F671="",$E671&lt;&gt;"")),AND($B671="Transfer",OR($E671="",$F671="",$E671=$F671))),"Check inputs",IF(OR(AND($E671&lt;&gt;"",SUMPRODUCT(('Van Stock'!$A$2:$A$501=$E671)*('Van Stock'!$B$2:$B$501=$C671))&lt;&gt;1),AND($F671&lt;&gt;"",SUMPRODUCT(('Van Stock'!$A$2:$A$501=$F671)*('Van Stock'!$B$2:$B$501=$C671))&lt;&gt;1)),"No stock line","OK"))))</f>
        <v/>
      </c>
    </row>
    <row r="672" spans="1:8" x14ac:dyDescent="0.25">
      <c r="A672" s="20"/>
      <c r="B672" s="12"/>
      <c r="C672" s="12"/>
      <c r="D672" s="19"/>
      <c r="E672" s="12"/>
      <c r="F672" s="12"/>
      <c r="G672" s="12"/>
      <c r="H672" s="16" t="str">
        <f>IF(COUNTA($A672:$G672)=0,"",IF(OR($C672="",SUMPRODUCT(--(Parts!$A$2:$A$201=$C672))=0,AND($E672&lt;&gt;"",SUMPRODUCT(--(Vans!$A$2:$A$51=$E672))=0),AND($F672&lt;&gt;"",SUMPRODUCT(--(Vans!$A$2:$A$51=$F672))=0)),"Check ID",IF(OR(NOT(AND(ISNUMBER(A672),N(A672)&gt;=18264,N(A672)&lt;=73050)),AND($B672&lt;&gt;"Used",$B672&lt;&gt;"Restock",$B672&lt;&gt;"Transfer"),NOT(AND(ISNUMBER(D672),N(D672)&gt;=1,N(D672)&lt;=10000,INT(N(D672))=N(D672))),AND($B672="Used",OR($E672="",$F672&lt;&gt;"")),AND($B672="Restock",OR($F672="",$E672&lt;&gt;"")),AND($B672="Transfer",OR($E672="",$F672="",$E672=$F672))),"Check inputs",IF(OR(AND($E672&lt;&gt;"",SUMPRODUCT(('Van Stock'!$A$2:$A$501=$E672)*('Van Stock'!$B$2:$B$501=$C672))&lt;&gt;1),AND($F672&lt;&gt;"",SUMPRODUCT(('Van Stock'!$A$2:$A$501=$F672)*('Van Stock'!$B$2:$B$501=$C672))&lt;&gt;1)),"No stock line","OK"))))</f>
        <v/>
      </c>
    </row>
    <row r="673" spans="1:8" x14ac:dyDescent="0.25">
      <c r="A673" s="20"/>
      <c r="B673" s="12"/>
      <c r="C673" s="12"/>
      <c r="D673" s="19"/>
      <c r="E673" s="12"/>
      <c r="F673" s="12"/>
      <c r="G673" s="12"/>
      <c r="H673" s="16" t="str">
        <f>IF(COUNTA($A673:$G673)=0,"",IF(OR($C673="",SUMPRODUCT(--(Parts!$A$2:$A$201=$C673))=0,AND($E673&lt;&gt;"",SUMPRODUCT(--(Vans!$A$2:$A$51=$E673))=0),AND($F673&lt;&gt;"",SUMPRODUCT(--(Vans!$A$2:$A$51=$F673))=0)),"Check ID",IF(OR(NOT(AND(ISNUMBER(A673),N(A673)&gt;=18264,N(A673)&lt;=73050)),AND($B673&lt;&gt;"Used",$B673&lt;&gt;"Restock",$B673&lt;&gt;"Transfer"),NOT(AND(ISNUMBER(D673),N(D673)&gt;=1,N(D673)&lt;=10000,INT(N(D673))=N(D673))),AND($B673="Used",OR($E673="",$F673&lt;&gt;"")),AND($B673="Restock",OR($F673="",$E673&lt;&gt;"")),AND($B673="Transfer",OR($E673="",$F673="",$E673=$F673))),"Check inputs",IF(OR(AND($E673&lt;&gt;"",SUMPRODUCT(('Van Stock'!$A$2:$A$501=$E673)*('Van Stock'!$B$2:$B$501=$C673))&lt;&gt;1),AND($F673&lt;&gt;"",SUMPRODUCT(('Van Stock'!$A$2:$A$501=$F673)*('Van Stock'!$B$2:$B$501=$C673))&lt;&gt;1)),"No stock line","OK"))))</f>
        <v/>
      </c>
    </row>
    <row r="674" spans="1:8" x14ac:dyDescent="0.25">
      <c r="A674" s="20"/>
      <c r="B674" s="12"/>
      <c r="C674" s="12"/>
      <c r="D674" s="19"/>
      <c r="E674" s="12"/>
      <c r="F674" s="12"/>
      <c r="G674" s="12"/>
      <c r="H674" s="16" t="str">
        <f>IF(COUNTA($A674:$G674)=0,"",IF(OR($C674="",SUMPRODUCT(--(Parts!$A$2:$A$201=$C674))=0,AND($E674&lt;&gt;"",SUMPRODUCT(--(Vans!$A$2:$A$51=$E674))=0),AND($F674&lt;&gt;"",SUMPRODUCT(--(Vans!$A$2:$A$51=$F674))=0)),"Check ID",IF(OR(NOT(AND(ISNUMBER(A674),N(A674)&gt;=18264,N(A674)&lt;=73050)),AND($B674&lt;&gt;"Used",$B674&lt;&gt;"Restock",$B674&lt;&gt;"Transfer"),NOT(AND(ISNUMBER(D674),N(D674)&gt;=1,N(D674)&lt;=10000,INT(N(D674))=N(D674))),AND($B674="Used",OR($E674="",$F674&lt;&gt;"")),AND($B674="Restock",OR($F674="",$E674&lt;&gt;"")),AND($B674="Transfer",OR($E674="",$F674="",$E674=$F674))),"Check inputs",IF(OR(AND($E674&lt;&gt;"",SUMPRODUCT(('Van Stock'!$A$2:$A$501=$E674)*('Van Stock'!$B$2:$B$501=$C674))&lt;&gt;1),AND($F674&lt;&gt;"",SUMPRODUCT(('Van Stock'!$A$2:$A$501=$F674)*('Van Stock'!$B$2:$B$501=$C674))&lt;&gt;1)),"No stock line","OK"))))</f>
        <v/>
      </c>
    </row>
    <row r="675" spans="1:8" x14ac:dyDescent="0.25">
      <c r="A675" s="20"/>
      <c r="B675" s="12"/>
      <c r="C675" s="12"/>
      <c r="D675" s="19"/>
      <c r="E675" s="12"/>
      <c r="F675" s="12"/>
      <c r="G675" s="12"/>
      <c r="H675" s="16" t="str">
        <f>IF(COUNTA($A675:$G675)=0,"",IF(OR($C675="",SUMPRODUCT(--(Parts!$A$2:$A$201=$C675))=0,AND($E675&lt;&gt;"",SUMPRODUCT(--(Vans!$A$2:$A$51=$E675))=0),AND($F675&lt;&gt;"",SUMPRODUCT(--(Vans!$A$2:$A$51=$F675))=0)),"Check ID",IF(OR(NOT(AND(ISNUMBER(A675),N(A675)&gt;=18264,N(A675)&lt;=73050)),AND($B675&lt;&gt;"Used",$B675&lt;&gt;"Restock",$B675&lt;&gt;"Transfer"),NOT(AND(ISNUMBER(D675),N(D675)&gt;=1,N(D675)&lt;=10000,INT(N(D675))=N(D675))),AND($B675="Used",OR($E675="",$F675&lt;&gt;"")),AND($B675="Restock",OR($F675="",$E675&lt;&gt;"")),AND($B675="Transfer",OR($E675="",$F675="",$E675=$F675))),"Check inputs",IF(OR(AND($E675&lt;&gt;"",SUMPRODUCT(('Van Stock'!$A$2:$A$501=$E675)*('Van Stock'!$B$2:$B$501=$C675))&lt;&gt;1),AND($F675&lt;&gt;"",SUMPRODUCT(('Van Stock'!$A$2:$A$501=$F675)*('Van Stock'!$B$2:$B$501=$C675))&lt;&gt;1)),"No stock line","OK"))))</f>
        <v/>
      </c>
    </row>
    <row r="676" spans="1:8" x14ac:dyDescent="0.25">
      <c r="A676" s="20"/>
      <c r="B676" s="12"/>
      <c r="C676" s="12"/>
      <c r="D676" s="19"/>
      <c r="E676" s="12"/>
      <c r="F676" s="12"/>
      <c r="G676" s="12"/>
      <c r="H676" s="16" t="str">
        <f>IF(COUNTA($A676:$G676)=0,"",IF(OR($C676="",SUMPRODUCT(--(Parts!$A$2:$A$201=$C676))=0,AND($E676&lt;&gt;"",SUMPRODUCT(--(Vans!$A$2:$A$51=$E676))=0),AND($F676&lt;&gt;"",SUMPRODUCT(--(Vans!$A$2:$A$51=$F676))=0)),"Check ID",IF(OR(NOT(AND(ISNUMBER(A676),N(A676)&gt;=18264,N(A676)&lt;=73050)),AND($B676&lt;&gt;"Used",$B676&lt;&gt;"Restock",$B676&lt;&gt;"Transfer"),NOT(AND(ISNUMBER(D676),N(D676)&gt;=1,N(D676)&lt;=10000,INT(N(D676))=N(D676))),AND($B676="Used",OR($E676="",$F676&lt;&gt;"")),AND($B676="Restock",OR($F676="",$E676&lt;&gt;"")),AND($B676="Transfer",OR($E676="",$F676="",$E676=$F676))),"Check inputs",IF(OR(AND($E676&lt;&gt;"",SUMPRODUCT(('Van Stock'!$A$2:$A$501=$E676)*('Van Stock'!$B$2:$B$501=$C676))&lt;&gt;1),AND($F676&lt;&gt;"",SUMPRODUCT(('Van Stock'!$A$2:$A$501=$F676)*('Van Stock'!$B$2:$B$501=$C676))&lt;&gt;1)),"No stock line","OK"))))</f>
        <v/>
      </c>
    </row>
    <row r="677" spans="1:8" x14ac:dyDescent="0.25">
      <c r="A677" s="20"/>
      <c r="B677" s="12"/>
      <c r="C677" s="12"/>
      <c r="D677" s="19"/>
      <c r="E677" s="12"/>
      <c r="F677" s="12"/>
      <c r="G677" s="12"/>
      <c r="H677" s="16" t="str">
        <f>IF(COUNTA($A677:$G677)=0,"",IF(OR($C677="",SUMPRODUCT(--(Parts!$A$2:$A$201=$C677))=0,AND($E677&lt;&gt;"",SUMPRODUCT(--(Vans!$A$2:$A$51=$E677))=0),AND($F677&lt;&gt;"",SUMPRODUCT(--(Vans!$A$2:$A$51=$F677))=0)),"Check ID",IF(OR(NOT(AND(ISNUMBER(A677),N(A677)&gt;=18264,N(A677)&lt;=73050)),AND($B677&lt;&gt;"Used",$B677&lt;&gt;"Restock",$B677&lt;&gt;"Transfer"),NOT(AND(ISNUMBER(D677),N(D677)&gt;=1,N(D677)&lt;=10000,INT(N(D677))=N(D677))),AND($B677="Used",OR($E677="",$F677&lt;&gt;"")),AND($B677="Restock",OR($F677="",$E677&lt;&gt;"")),AND($B677="Transfer",OR($E677="",$F677="",$E677=$F677))),"Check inputs",IF(OR(AND($E677&lt;&gt;"",SUMPRODUCT(('Van Stock'!$A$2:$A$501=$E677)*('Van Stock'!$B$2:$B$501=$C677))&lt;&gt;1),AND($F677&lt;&gt;"",SUMPRODUCT(('Van Stock'!$A$2:$A$501=$F677)*('Van Stock'!$B$2:$B$501=$C677))&lt;&gt;1)),"No stock line","OK"))))</f>
        <v/>
      </c>
    </row>
    <row r="678" spans="1:8" x14ac:dyDescent="0.25">
      <c r="A678" s="20"/>
      <c r="B678" s="12"/>
      <c r="C678" s="12"/>
      <c r="D678" s="19"/>
      <c r="E678" s="12"/>
      <c r="F678" s="12"/>
      <c r="G678" s="12"/>
      <c r="H678" s="16" t="str">
        <f>IF(COUNTA($A678:$G678)=0,"",IF(OR($C678="",SUMPRODUCT(--(Parts!$A$2:$A$201=$C678))=0,AND($E678&lt;&gt;"",SUMPRODUCT(--(Vans!$A$2:$A$51=$E678))=0),AND($F678&lt;&gt;"",SUMPRODUCT(--(Vans!$A$2:$A$51=$F678))=0)),"Check ID",IF(OR(NOT(AND(ISNUMBER(A678),N(A678)&gt;=18264,N(A678)&lt;=73050)),AND($B678&lt;&gt;"Used",$B678&lt;&gt;"Restock",$B678&lt;&gt;"Transfer"),NOT(AND(ISNUMBER(D678),N(D678)&gt;=1,N(D678)&lt;=10000,INT(N(D678))=N(D678))),AND($B678="Used",OR($E678="",$F678&lt;&gt;"")),AND($B678="Restock",OR($F678="",$E678&lt;&gt;"")),AND($B678="Transfer",OR($E678="",$F678="",$E678=$F678))),"Check inputs",IF(OR(AND($E678&lt;&gt;"",SUMPRODUCT(('Van Stock'!$A$2:$A$501=$E678)*('Van Stock'!$B$2:$B$501=$C678))&lt;&gt;1),AND($F678&lt;&gt;"",SUMPRODUCT(('Van Stock'!$A$2:$A$501=$F678)*('Van Stock'!$B$2:$B$501=$C678))&lt;&gt;1)),"No stock line","OK"))))</f>
        <v/>
      </c>
    </row>
    <row r="679" spans="1:8" x14ac:dyDescent="0.25">
      <c r="A679" s="20"/>
      <c r="B679" s="12"/>
      <c r="C679" s="12"/>
      <c r="D679" s="19"/>
      <c r="E679" s="12"/>
      <c r="F679" s="12"/>
      <c r="G679" s="12"/>
      <c r="H679" s="16" t="str">
        <f>IF(COUNTA($A679:$G679)=0,"",IF(OR($C679="",SUMPRODUCT(--(Parts!$A$2:$A$201=$C679))=0,AND($E679&lt;&gt;"",SUMPRODUCT(--(Vans!$A$2:$A$51=$E679))=0),AND($F679&lt;&gt;"",SUMPRODUCT(--(Vans!$A$2:$A$51=$F679))=0)),"Check ID",IF(OR(NOT(AND(ISNUMBER(A679),N(A679)&gt;=18264,N(A679)&lt;=73050)),AND($B679&lt;&gt;"Used",$B679&lt;&gt;"Restock",$B679&lt;&gt;"Transfer"),NOT(AND(ISNUMBER(D679),N(D679)&gt;=1,N(D679)&lt;=10000,INT(N(D679))=N(D679))),AND($B679="Used",OR($E679="",$F679&lt;&gt;"")),AND($B679="Restock",OR($F679="",$E679&lt;&gt;"")),AND($B679="Transfer",OR($E679="",$F679="",$E679=$F679))),"Check inputs",IF(OR(AND($E679&lt;&gt;"",SUMPRODUCT(('Van Stock'!$A$2:$A$501=$E679)*('Van Stock'!$B$2:$B$501=$C679))&lt;&gt;1),AND($F679&lt;&gt;"",SUMPRODUCT(('Van Stock'!$A$2:$A$501=$F679)*('Van Stock'!$B$2:$B$501=$C679))&lt;&gt;1)),"No stock line","OK"))))</f>
        <v/>
      </c>
    </row>
    <row r="680" spans="1:8" x14ac:dyDescent="0.25">
      <c r="A680" s="20"/>
      <c r="B680" s="12"/>
      <c r="C680" s="12"/>
      <c r="D680" s="19"/>
      <c r="E680" s="12"/>
      <c r="F680" s="12"/>
      <c r="G680" s="12"/>
      <c r="H680" s="16" t="str">
        <f>IF(COUNTA($A680:$G680)=0,"",IF(OR($C680="",SUMPRODUCT(--(Parts!$A$2:$A$201=$C680))=0,AND($E680&lt;&gt;"",SUMPRODUCT(--(Vans!$A$2:$A$51=$E680))=0),AND($F680&lt;&gt;"",SUMPRODUCT(--(Vans!$A$2:$A$51=$F680))=0)),"Check ID",IF(OR(NOT(AND(ISNUMBER(A680),N(A680)&gt;=18264,N(A680)&lt;=73050)),AND($B680&lt;&gt;"Used",$B680&lt;&gt;"Restock",$B680&lt;&gt;"Transfer"),NOT(AND(ISNUMBER(D680),N(D680)&gt;=1,N(D680)&lt;=10000,INT(N(D680))=N(D680))),AND($B680="Used",OR($E680="",$F680&lt;&gt;"")),AND($B680="Restock",OR($F680="",$E680&lt;&gt;"")),AND($B680="Transfer",OR($E680="",$F680="",$E680=$F680))),"Check inputs",IF(OR(AND($E680&lt;&gt;"",SUMPRODUCT(('Van Stock'!$A$2:$A$501=$E680)*('Van Stock'!$B$2:$B$501=$C680))&lt;&gt;1),AND($F680&lt;&gt;"",SUMPRODUCT(('Van Stock'!$A$2:$A$501=$F680)*('Van Stock'!$B$2:$B$501=$C680))&lt;&gt;1)),"No stock line","OK"))))</f>
        <v/>
      </c>
    </row>
    <row r="681" spans="1:8" x14ac:dyDescent="0.25">
      <c r="A681" s="20"/>
      <c r="B681" s="12"/>
      <c r="C681" s="12"/>
      <c r="D681" s="19"/>
      <c r="E681" s="12"/>
      <c r="F681" s="12"/>
      <c r="G681" s="12"/>
      <c r="H681" s="16" t="str">
        <f>IF(COUNTA($A681:$G681)=0,"",IF(OR($C681="",SUMPRODUCT(--(Parts!$A$2:$A$201=$C681))=0,AND($E681&lt;&gt;"",SUMPRODUCT(--(Vans!$A$2:$A$51=$E681))=0),AND($F681&lt;&gt;"",SUMPRODUCT(--(Vans!$A$2:$A$51=$F681))=0)),"Check ID",IF(OR(NOT(AND(ISNUMBER(A681),N(A681)&gt;=18264,N(A681)&lt;=73050)),AND($B681&lt;&gt;"Used",$B681&lt;&gt;"Restock",$B681&lt;&gt;"Transfer"),NOT(AND(ISNUMBER(D681),N(D681)&gt;=1,N(D681)&lt;=10000,INT(N(D681))=N(D681))),AND($B681="Used",OR($E681="",$F681&lt;&gt;"")),AND($B681="Restock",OR($F681="",$E681&lt;&gt;"")),AND($B681="Transfer",OR($E681="",$F681="",$E681=$F681))),"Check inputs",IF(OR(AND($E681&lt;&gt;"",SUMPRODUCT(('Van Stock'!$A$2:$A$501=$E681)*('Van Stock'!$B$2:$B$501=$C681))&lt;&gt;1),AND($F681&lt;&gt;"",SUMPRODUCT(('Van Stock'!$A$2:$A$501=$F681)*('Van Stock'!$B$2:$B$501=$C681))&lt;&gt;1)),"No stock line","OK"))))</f>
        <v/>
      </c>
    </row>
    <row r="682" spans="1:8" x14ac:dyDescent="0.25">
      <c r="A682" s="20"/>
      <c r="B682" s="12"/>
      <c r="C682" s="12"/>
      <c r="D682" s="19"/>
      <c r="E682" s="12"/>
      <c r="F682" s="12"/>
      <c r="G682" s="12"/>
      <c r="H682" s="16" t="str">
        <f>IF(COUNTA($A682:$G682)=0,"",IF(OR($C682="",SUMPRODUCT(--(Parts!$A$2:$A$201=$C682))=0,AND($E682&lt;&gt;"",SUMPRODUCT(--(Vans!$A$2:$A$51=$E682))=0),AND($F682&lt;&gt;"",SUMPRODUCT(--(Vans!$A$2:$A$51=$F682))=0)),"Check ID",IF(OR(NOT(AND(ISNUMBER(A682),N(A682)&gt;=18264,N(A682)&lt;=73050)),AND($B682&lt;&gt;"Used",$B682&lt;&gt;"Restock",$B682&lt;&gt;"Transfer"),NOT(AND(ISNUMBER(D682),N(D682)&gt;=1,N(D682)&lt;=10000,INT(N(D682))=N(D682))),AND($B682="Used",OR($E682="",$F682&lt;&gt;"")),AND($B682="Restock",OR($F682="",$E682&lt;&gt;"")),AND($B682="Transfer",OR($E682="",$F682="",$E682=$F682))),"Check inputs",IF(OR(AND($E682&lt;&gt;"",SUMPRODUCT(('Van Stock'!$A$2:$A$501=$E682)*('Van Stock'!$B$2:$B$501=$C682))&lt;&gt;1),AND($F682&lt;&gt;"",SUMPRODUCT(('Van Stock'!$A$2:$A$501=$F682)*('Van Stock'!$B$2:$B$501=$C682))&lt;&gt;1)),"No stock line","OK"))))</f>
        <v/>
      </c>
    </row>
    <row r="683" spans="1:8" x14ac:dyDescent="0.25">
      <c r="A683" s="20"/>
      <c r="B683" s="12"/>
      <c r="C683" s="12"/>
      <c r="D683" s="19"/>
      <c r="E683" s="12"/>
      <c r="F683" s="12"/>
      <c r="G683" s="12"/>
      <c r="H683" s="16" t="str">
        <f>IF(COUNTA($A683:$G683)=0,"",IF(OR($C683="",SUMPRODUCT(--(Parts!$A$2:$A$201=$C683))=0,AND($E683&lt;&gt;"",SUMPRODUCT(--(Vans!$A$2:$A$51=$E683))=0),AND($F683&lt;&gt;"",SUMPRODUCT(--(Vans!$A$2:$A$51=$F683))=0)),"Check ID",IF(OR(NOT(AND(ISNUMBER(A683),N(A683)&gt;=18264,N(A683)&lt;=73050)),AND($B683&lt;&gt;"Used",$B683&lt;&gt;"Restock",$B683&lt;&gt;"Transfer"),NOT(AND(ISNUMBER(D683),N(D683)&gt;=1,N(D683)&lt;=10000,INT(N(D683))=N(D683))),AND($B683="Used",OR($E683="",$F683&lt;&gt;"")),AND($B683="Restock",OR($F683="",$E683&lt;&gt;"")),AND($B683="Transfer",OR($E683="",$F683="",$E683=$F683))),"Check inputs",IF(OR(AND($E683&lt;&gt;"",SUMPRODUCT(('Van Stock'!$A$2:$A$501=$E683)*('Van Stock'!$B$2:$B$501=$C683))&lt;&gt;1),AND($F683&lt;&gt;"",SUMPRODUCT(('Van Stock'!$A$2:$A$501=$F683)*('Van Stock'!$B$2:$B$501=$C683))&lt;&gt;1)),"No stock line","OK"))))</f>
        <v/>
      </c>
    </row>
    <row r="684" spans="1:8" x14ac:dyDescent="0.25">
      <c r="A684" s="20"/>
      <c r="B684" s="12"/>
      <c r="C684" s="12"/>
      <c r="D684" s="19"/>
      <c r="E684" s="12"/>
      <c r="F684" s="12"/>
      <c r="G684" s="12"/>
      <c r="H684" s="16" t="str">
        <f>IF(COUNTA($A684:$G684)=0,"",IF(OR($C684="",SUMPRODUCT(--(Parts!$A$2:$A$201=$C684))=0,AND($E684&lt;&gt;"",SUMPRODUCT(--(Vans!$A$2:$A$51=$E684))=0),AND($F684&lt;&gt;"",SUMPRODUCT(--(Vans!$A$2:$A$51=$F684))=0)),"Check ID",IF(OR(NOT(AND(ISNUMBER(A684),N(A684)&gt;=18264,N(A684)&lt;=73050)),AND($B684&lt;&gt;"Used",$B684&lt;&gt;"Restock",$B684&lt;&gt;"Transfer"),NOT(AND(ISNUMBER(D684),N(D684)&gt;=1,N(D684)&lt;=10000,INT(N(D684))=N(D684))),AND($B684="Used",OR($E684="",$F684&lt;&gt;"")),AND($B684="Restock",OR($F684="",$E684&lt;&gt;"")),AND($B684="Transfer",OR($E684="",$F684="",$E684=$F684))),"Check inputs",IF(OR(AND($E684&lt;&gt;"",SUMPRODUCT(('Van Stock'!$A$2:$A$501=$E684)*('Van Stock'!$B$2:$B$501=$C684))&lt;&gt;1),AND($F684&lt;&gt;"",SUMPRODUCT(('Van Stock'!$A$2:$A$501=$F684)*('Van Stock'!$B$2:$B$501=$C684))&lt;&gt;1)),"No stock line","OK"))))</f>
        <v/>
      </c>
    </row>
    <row r="685" spans="1:8" x14ac:dyDescent="0.25">
      <c r="A685" s="20"/>
      <c r="B685" s="12"/>
      <c r="C685" s="12"/>
      <c r="D685" s="19"/>
      <c r="E685" s="12"/>
      <c r="F685" s="12"/>
      <c r="G685" s="12"/>
      <c r="H685" s="16" t="str">
        <f>IF(COUNTA($A685:$G685)=0,"",IF(OR($C685="",SUMPRODUCT(--(Parts!$A$2:$A$201=$C685))=0,AND($E685&lt;&gt;"",SUMPRODUCT(--(Vans!$A$2:$A$51=$E685))=0),AND($F685&lt;&gt;"",SUMPRODUCT(--(Vans!$A$2:$A$51=$F685))=0)),"Check ID",IF(OR(NOT(AND(ISNUMBER(A685),N(A685)&gt;=18264,N(A685)&lt;=73050)),AND($B685&lt;&gt;"Used",$B685&lt;&gt;"Restock",$B685&lt;&gt;"Transfer"),NOT(AND(ISNUMBER(D685),N(D685)&gt;=1,N(D685)&lt;=10000,INT(N(D685))=N(D685))),AND($B685="Used",OR($E685="",$F685&lt;&gt;"")),AND($B685="Restock",OR($F685="",$E685&lt;&gt;"")),AND($B685="Transfer",OR($E685="",$F685="",$E685=$F685))),"Check inputs",IF(OR(AND($E685&lt;&gt;"",SUMPRODUCT(('Van Stock'!$A$2:$A$501=$E685)*('Van Stock'!$B$2:$B$501=$C685))&lt;&gt;1),AND($F685&lt;&gt;"",SUMPRODUCT(('Van Stock'!$A$2:$A$501=$F685)*('Van Stock'!$B$2:$B$501=$C685))&lt;&gt;1)),"No stock line","OK"))))</f>
        <v/>
      </c>
    </row>
    <row r="686" spans="1:8" x14ac:dyDescent="0.25">
      <c r="A686" s="20"/>
      <c r="B686" s="12"/>
      <c r="C686" s="12"/>
      <c r="D686" s="19"/>
      <c r="E686" s="12"/>
      <c r="F686" s="12"/>
      <c r="G686" s="12"/>
      <c r="H686" s="16" t="str">
        <f>IF(COUNTA($A686:$G686)=0,"",IF(OR($C686="",SUMPRODUCT(--(Parts!$A$2:$A$201=$C686))=0,AND($E686&lt;&gt;"",SUMPRODUCT(--(Vans!$A$2:$A$51=$E686))=0),AND($F686&lt;&gt;"",SUMPRODUCT(--(Vans!$A$2:$A$51=$F686))=0)),"Check ID",IF(OR(NOT(AND(ISNUMBER(A686),N(A686)&gt;=18264,N(A686)&lt;=73050)),AND($B686&lt;&gt;"Used",$B686&lt;&gt;"Restock",$B686&lt;&gt;"Transfer"),NOT(AND(ISNUMBER(D686),N(D686)&gt;=1,N(D686)&lt;=10000,INT(N(D686))=N(D686))),AND($B686="Used",OR($E686="",$F686&lt;&gt;"")),AND($B686="Restock",OR($F686="",$E686&lt;&gt;"")),AND($B686="Transfer",OR($E686="",$F686="",$E686=$F686))),"Check inputs",IF(OR(AND($E686&lt;&gt;"",SUMPRODUCT(('Van Stock'!$A$2:$A$501=$E686)*('Van Stock'!$B$2:$B$501=$C686))&lt;&gt;1),AND($F686&lt;&gt;"",SUMPRODUCT(('Van Stock'!$A$2:$A$501=$F686)*('Van Stock'!$B$2:$B$501=$C686))&lt;&gt;1)),"No stock line","OK"))))</f>
        <v/>
      </c>
    </row>
    <row r="687" spans="1:8" x14ac:dyDescent="0.25">
      <c r="A687" s="20"/>
      <c r="B687" s="12"/>
      <c r="C687" s="12"/>
      <c r="D687" s="19"/>
      <c r="E687" s="12"/>
      <c r="F687" s="12"/>
      <c r="G687" s="12"/>
      <c r="H687" s="16" t="str">
        <f>IF(COUNTA($A687:$G687)=0,"",IF(OR($C687="",SUMPRODUCT(--(Parts!$A$2:$A$201=$C687))=0,AND($E687&lt;&gt;"",SUMPRODUCT(--(Vans!$A$2:$A$51=$E687))=0),AND($F687&lt;&gt;"",SUMPRODUCT(--(Vans!$A$2:$A$51=$F687))=0)),"Check ID",IF(OR(NOT(AND(ISNUMBER(A687),N(A687)&gt;=18264,N(A687)&lt;=73050)),AND($B687&lt;&gt;"Used",$B687&lt;&gt;"Restock",$B687&lt;&gt;"Transfer"),NOT(AND(ISNUMBER(D687),N(D687)&gt;=1,N(D687)&lt;=10000,INT(N(D687))=N(D687))),AND($B687="Used",OR($E687="",$F687&lt;&gt;"")),AND($B687="Restock",OR($F687="",$E687&lt;&gt;"")),AND($B687="Transfer",OR($E687="",$F687="",$E687=$F687))),"Check inputs",IF(OR(AND($E687&lt;&gt;"",SUMPRODUCT(('Van Stock'!$A$2:$A$501=$E687)*('Van Stock'!$B$2:$B$501=$C687))&lt;&gt;1),AND($F687&lt;&gt;"",SUMPRODUCT(('Van Stock'!$A$2:$A$501=$F687)*('Van Stock'!$B$2:$B$501=$C687))&lt;&gt;1)),"No stock line","OK"))))</f>
        <v/>
      </c>
    </row>
    <row r="688" spans="1:8" x14ac:dyDescent="0.25">
      <c r="A688" s="20"/>
      <c r="B688" s="12"/>
      <c r="C688" s="12"/>
      <c r="D688" s="19"/>
      <c r="E688" s="12"/>
      <c r="F688" s="12"/>
      <c r="G688" s="12"/>
      <c r="H688" s="16" t="str">
        <f>IF(COUNTA($A688:$G688)=0,"",IF(OR($C688="",SUMPRODUCT(--(Parts!$A$2:$A$201=$C688))=0,AND($E688&lt;&gt;"",SUMPRODUCT(--(Vans!$A$2:$A$51=$E688))=0),AND($F688&lt;&gt;"",SUMPRODUCT(--(Vans!$A$2:$A$51=$F688))=0)),"Check ID",IF(OR(NOT(AND(ISNUMBER(A688),N(A688)&gt;=18264,N(A688)&lt;=73050)),AND($B688&lt;&gt;"Used",$B688&lt;&gt;"Restock",$B688&lt;&gt;"Transfer"),NOT(AND(ISNUMBER(D688),N(D688)&gt;=1,N(D688)&lt;=10000,INT(N(D688))=N(D688))),AND($B688="Used",OR($E688="",$F688&lt;&gt;"")),AND($B688="Restock",OR($F688="",$E688&lt;&gt;"")),AND($B688="Transfer",OR($E688="",$F688="",$E688=$F688))),"Check inputs",IF(OR(AND($E688&lt;&gt;"",SUMPRODUCT(('Van Stock'!$A$2:$A$501=$E688)*('Van Stock'!$B$2:$B$501=$C688))&lt;&gt;1),AND($F688&lt;&gt;"",SUMPRODUCT(('Van Stock'!$A$2:$A$501=$F688)*('Van Stock'!$B$2:$B$501=$C688))&lt;&gt;1)),"No stock line","OK"))))</f>
        <v/>
      </c>
    </row>
    <row r="689" spans="1:8" x14ac:dyDescent="0.25">
      <c r="A689" s="20"/>
      <c r="B689" s="12"/>
      <c r="C689" s="12"/>
      <c r="D689" s="19"/>
      <c r="E689" s="12"/>
      <c r="F689" s="12"/>
      <c r="G689" s="12"/>
      <c r="H689" s="16" t="str">
        <f>IF(COUNTA($A689:$G689)=0,"",IF(OR($C689="",SUMPRODUCT(--(Parts!$A$2:$A$201=$C689))=0,AND($E689&lt;&gt;"",SUMPRODUCT(--(Vans!$A$2:$A$51=$E689))=0),AND($F689&lt;&gt;"",SUMPRODUCT(--(Vans!$A$2:$A$51=$F689))=0)),"Check ID",IF(OR(NOT(AND(ISNUMBER(A689),N(A689)&gt;=18264,N(A689)&lt;=73050)),AND($B689&lt;&gt;"Used",$B689&lt;&gt;"Restock",$B689&lt;&gt;"Transfer"),NOT(AND(ISNUMBER(D689),N(D689)&gt;=1,N(D689)&lt;=10000,INT(N(D689))=N(D689))),AND($B689="Used",OR($E689="",$F689&lt;&gt;"")),AND($B689="Restock",OR($F689="",$E689&lt;&gt;"")),AND($B689="Transfer",OR($E689="",$F689="",$E689=$F689))),"Check inputs",IF(OR(AND($E689&lt;&gt;"",SUMPRODUCT(('Van Stock'!$A$2:$A$501=$E689)*('Van Stock'!$B$2:$B$501=$C689))&lt;&gt;1),AND($F689&lt;&gt;"",SUMPRODUCT(('Van Stock'!$A$2:$A$501=$F689)*('Van Stock'!$B$2:$B$501=$C689))&lt;&gt;1)),"No stock line","OK"))))</f>
        <v/>
      </c>
    </row>
    <row r="690" spans="1:8" x14ac:dyDescent="0.25">
      <c r="A690" s="20"/>
      <c r="B690" s="12"/>
      <c r="C690" s="12"/>
      <c r="D690" s="19"/>
      <c r="E690" s="12"/>
      <c r="F690" s="12"/>
      <c r="G690" s="12"/>
      <c r="H690" s="16" t="str">
        <f>IF(COUNTA($A690:$G690)=0,"",IF(OR($C690="",SUMPRODUCT(--(Parts!$A$2:$A$201=$C690))=0,AND($E690&lt;&gt;"",SUMPRODUCT(--(Vans!$A$2:$A$51=$E690))=0),AND($F690&lt;&gt;"",SUMPRODUCT(--(Vans!$A$2:$A$51=$F690))=0)),"Check ID",IF(OR(NOT(AND(ISNUMBER(A690),N(A690)&gt;=18264,N(A690)&lt;=73050)),AND($B690&lt;&gt;"Used",$B690&lt;&gt;"Restock",$B690&lt;&gt;"Transfer"),NOT(AND(ISNUMBER(D690),N(D690)&gt;=1,N(D690)&lt;=10000,INT(N(D690))=N(D690))),AND($B690="Used",OR($E690="",$F690&lt;&gt;"")),AND($B690="Restock",OR($F690="",$E690&lt;&gt;"")),AND($B690="Transfer",OR($E690="",$F690="",$E690=$F690))),"Check inputs",IF(OR(AND($E690&lt;&gt;"",SUMPRODUCT(('Van Stock'!$A$2:$A$501=$E690)*('Van Stock'!$B$2:$B$501=$C690))&lt;&gt;1),AND($F690&lt;&gt;"",SUMPRODUCT(('Van Stock'!$A$2:$A$501=$F690)*('Van Stock'!$B$2:$B$501=$C690))&lt;&gt;1)),"No stock line","OK"))))</f>
        <v/>
      </c>
    </row>
    <row r="691" spans="1:8" x14ac:dyDescent="0.25">
      <c r="A691" s="20"/>
      <c r="B691" s="12"/>
      <c r="C691" s="12"/>
      <c r="D691" s="19"/>
      <c r="E691" s="12"/>
      <c r="F691" s="12"/>
      <c r="G691" s="12"/>
      <c r="H691" s="16" t="str">
        <f>IF(COUNTA($A691:$G691)=0,"",IF(OR($C691="",SUMPRODUCT(--(Parts!$A$2:$A$201=$C691))=0,AND($E691&lt;&gt;"",SUMPRODUCT(--(Vans!$A$2:$A$51=$E691))=0),AND($F691&lt;&gt;"",SUMPRODUCT(--(Vans!$A$2:$A$51=$F691))=0)),"Check ID",IF(OR(NOT(AND(ISNUMBER(A691),N(A691)&gt;=18264,N(A691)&lt;=73050)),AND($B691&lt;&gt;"Used",$B691&lt;&gt;"Restock",$B691&lt;&gt;"Transfer"),NOT(AND(ISNUMBER(D691),N(D691)&gt;=1,N(D691)&lt;=10000,INT(N(D691))=N(D691))),AND($B691="Used",OR($E691="",$F691&lt;&gt;"")),AND($B691="Restock",OR($F691="",$E691&lt;&gt;"")),AND($B691="Transfer",OR($E691="",$F691="",$E691=$F691))),"Check inputs",IF(OR(AND($E691&lt;&gt;"",SUMPRODUCT(('Van Stock'!$A$2:$A$501=$E691)*('Van Stock'!$B$2:$B$501=$C691))&lt;&gt;1),AND($F691&lt;&gt;"",SUMPRODUCT(('Van Stock'!$A$2:$A$501=$F691)*('Van Stock'!$B$2:$B$501=$C691))&lt;&gt;1)),"No stock line","OK"))))</f>
        <v/>
      </c>
    </row>
    <row r="692" spans="1:8" x14ac:dyDescent="0.25">
      <c r="A692" s="20"/>
      <c r="B692" s="12"/>
      <c r="C692" s="12"/>
      <c r="D692" s="19"/>
      <c r="E692" s="12"/>
      <c r="F692" s="12"/>
      <c r="G692" s="12"/>
      <c r="H692" s="16" t="str">
        <f>IF(COUNTA($A692:$G692)=0,"",IF(OR($C692="",SUMPRODUCT(--(Parts!$A$2:$A$201=$C692))=0,AND($E692&lt;&gt;"",SUMPRODUCT(--(Vans!$A$2:$A$51=$E692))=0),AND($F692&lt;&gt;"",SUMPRODUCT(--(Vans!$A$2:$A$51=$F692))=0)),"Check ID",IF(OR(NOT(AND(ISNUMBER(A692),N(A692)&gt;=18264,N(A692)&lt;=73050)),AND($B692&lt;&gt;"Used",$B692&lt;&gt;"Restock",$B692&lt;&gt;"Transfer"),NOT(AND(ISNUMBER(D692),N(D692)&gt;=1,N(D692)&lt;=10000,INT(N(D692))=N(D692))),AND($B692="Used",OR($E692="",$F692&lt;&gt;"")),AND($B692="Restock",OR($F692="",$E692&lt;&gt;"")),AND($B692="Transfer",OR($E692="",$F692="",$E692=$F692))),"Check inputs",IF(OR(AND($E692&lt;&gt;"",SUMPRODUCT(('Van Stock'!$A$2:$A$501=$E692)*('Van Stock'!$B$2:$B$501=$C692))&lt;&gt;1),AND($F692&lt;&gt;"",SUMPRODUCT(('Van Stock'!$A$2:$A$501=$F692)*('Van Stock'!$B$2:$B$501=$C692))&lt;&gt;1)),"No stock line","OK"))))</f>
        <v/>
      </c>
    </row>
    <row r="693" spans="1:8" x14ac:dyDescent="0.25">
      <c r="A693" s="20"/>
      <c r="B693" s="12"/>
      <c r="C693" s="12"/>
      <c r="D693" s="19"/>
      <c r="E693" s="12"/>
      <c r="F693" s="12"/>
      <c r="G693" s="12"/>
      <c r="H693" s="16" t="str">
        <f>IF(COUNTA($A693:$G693)=0,"",IF(OR($C693="",SUMPRODUCT(--(Parts!$A$2:$A$201=$C693))=0,AND($E693&lt;&gt;"",SUMPRODUCT(--(Vans!$A$2:$A$51=$E693))=0),AND($F693&lt;&gt;"",SUMPRODUCT(--(Vans!$A$2:$A$51=$F693))=0)),"Check ID",IF(OR(NOT(AND(ISNUMBER(A693),N(A693)&gt;=18264,N(A693)&lt;=73050)),AND($B693&lt;&gt;"Used",$B693&lt;&gt;"Restock",$B693&lt;&gt;"Transfer"),NOT(AND(ISNUMBER(D693),N(D693)&gt;=1,N(D693)&lt;=10000,INT(N(D693))=N(D693))),AND($B693="Used",OR($E693="",$F693&lt;&gt;"")),AND($B693="Restock",OR($F693="",$E693&lt;&gt;"")),AND($B693="Transfer",OR($E693="",$F693="",$E693=$F693))),"Check inputs",IF(OR(AND($E693&lt;&gt;"",SUMPRODUCT(('Van Stock'!$A$2:$A$501=$E693)*('Van Stock'!$B$2:$B$501=$C693))&lt;&gt;1),AND($F693&lt;&gt;"",SUMPRODUCT(('Van Stock'!$A$2:$A$501=$F693)*('Van Stock'!$B$2:$B$501=$C693))&lt;&gt;1)),"No stock line","OK"))))</f>
        <v/>
      </c>
    </row>
    <row r="694" spans="1:8" x14ac:dyDescent="0.25">
      <c r="A694" s="20"/>
      <c r="B694" s="12"/>
      <c r="C694" s="12"/>
      <c r="D694" s="19"/>
      <c r="E694" s="12"/>
      <c r="F694" s="12"/>
      <c r="G694" s="12"/>
      <c r="H694" s="16" t="str">
        <f>IF(COUNTA($A694:$G694)=0,"",IF(OR($C694="",SUMPRODUCT(--(Parts!$A$2:$A$201=$C694))=0,AND($E694&lt;&gt;"",SUMPRODUCT(--(Vans!$A$2:$A$51=$E694))=0),AND($F694&lt;&gt;"",SUMPRODUCT(--(Vans!$A$2:$A$51=$F694))=0)),"Check ID",IF(OR(NOT(AND(ISNUMBER(A694),N(A694)&gt;=18264,N(A694)&lt;=73050)),AND($B694&lt;&gt;"Used",$B694&lt;&gt;"Restock",$B694&lt;&gt;"Transfer"),NOT(AND(ISNUMBER(D694),N(D694)&gt;=1,N(D694)&lt;=10000,INT(N(D694))=N(D694))),AND($B694="Used",OR($E694="",$F694&lt;&gt;"")),AND($B694="Restock",OR($F694="",$E694&lt;&gt;"")),AND($B694="Transfer",OR($E694="",$F694="",$E694=$F694))),"Check inputs",IF(OR(AND($E694&lt;&gt;"",SUMPRODUCT(('Van Stock'!$A$2:$A$501=$E694)*('Van Stock'!$B$2:$B$501=$C694))&lt;&gt;1),AND($F694&lt;&gt;"",SUMPRODUCT(('Van Stock'!$A$2:$A$501=$F694)*('Van Stock'!$B$2:$B$501=$C694))&lt;&gt;1)),"No stock line","OK"))))</f>
        <v/>
      </c>
    </row>
    <row r="695" spans="1:8" x14ac:dyDescent="0.25">
      <c r="A695" s="20"/>
      <c r="B695" s="12"/>
      <c r="C695" s="12"/>
      <c r="D695" s="19"/>
      <c r="E695" s="12"/>
      <c r="F695" s="12"/>
      <c r="G695" s="12"/>
      <c r="H695" s="16" t="str">
        <f>IF(COUNTA($A695:$G695)=0,"",IF(OR($C695="",SUMPRODUCT(--(Parts!$A$2:$A$201=$C695))=0,AND($E695&lt;&gt;"",SUMPRODUCT(--(Vans!$A$2:$A$51=$E695))=0),AND($F695&lt;&gt;"",SUMPRODUCT(--(Vans!$A$2:$A$51=$F695))=0)),"Check ID",IF(OR(NOT(AND(ISNUMBER(A695),N(A695)&gt;=18264,N(A695)&lt;=73050)),AND($B695&lt;&gt;"Used",$B695&lt;&gt;"Restock",$B695&lt;&gt;"Transfer"),NOT(AND(ISNUMBER(D695),N(D695)&gt;=1,N(D695)&lt;=10000,INT(N(D695))=N(D695))),AND($B695="Used",OR($E695="",$F695&lt;&gt;"")),AND($B695="Restock",OR($F695="",$E695&lt;&gt;"")),AND($B695="Transfer",OR($E695="",$F695="",$E695=$F695))),"Check inputs",IF(OR(AND($E695&lt;&gt;"",SUMPRODUCT(('Van Stock'!$A$2:$A$501=$E695)*('Van Stock'!$B$2:$B$501=$C695))&lt;&gt;1),AND($F695&lt;&gt;"",SUMPRODUCT(('Van Stock'!$A$2:$A$501=$F695)*('Van Stock'!$B$2:$B$501=$C695))&lt;&gt;1)),"No stock line","OK"))))</f>
        <v/>
      </c>
    </row>
    <row r="696" spans="1:8" x14ac:dyDescent="0.25">
      <c r="A696" s="20"/>
      <c r="B696" s="12"/>
      <c r="C696" s="12"/>
      <c r="D696" s="19"/>
      <c r="E696" s="12"/>
      <c r="F696" s="12"/>
      <c r="G696" s="12"/>
      <c r="H696" s="16" t="str">
        <f>IF(COUNTA($A696:$G696)=0,"",IF(OR($C696="",SUMPRODUCT(--(Parts!$A$2:$A$201=$C696))=0,AND($E696&lt;&gt;"",SUMPRODUCT(--(Vans!$A$2:$A$51=$E696))=0),AND($F696&lt;&gt;"",SUMPRODUCT(--(Vans!$A$2:$A$51=$F696))=0)),"Check ID",IF(OR(NOT(AND(ISNUMBER(A696),N(A696)&gt;=18264,N(A696)&lt;=73050)),AND($B696&lt;&gt;"Used",$B696&lt;&gt;"Restock",$B696&lt;&gt;"Transfer"),NOT(AND(ISNUMBER(D696),N(D696)&gt;=1,N(D696)&lt;=10000,INT(N(D696))=N(D696))),AND($B696="Used",OR($E696="",$F696&lt;&gt;"")),AND($B696="Restock",OR($F696="",$E696&lt;&gt;"")),AND($B696="Transfer",OR($E696="",$F696="",$E696=$F696))),"Check inputs",IF(OR(AND($E696&lt;&gt;"",SUMPRODUCT(('Van Stock'!$A$2:$A$501=$E696)*('Van Stock'!$B$2:$B$501=$C696))&lt;&gt;1),AND($F696&lt;&gt;"",SUMPRODUCT(('Van Stock'!$A$2:$A$501=$F696)*('Van Stock'!$B$2:$B$501=$C696))&lt;&gt;1)),"No stock line","OK"))))</f>
        <v/>
      </c>
    </row>
    <row r="697" spans="1:8" x14ac:dyDescent="0.25">
      <c r="A697" s="20"/>
      <c r="B697" s="12"/>
      <c r="C697" s="12"/>
      <c r="D697" s="19"/>
      <c r="E697" s="12"/>
      <c r="F697" s="12"/>
      <c r="G697" s="12"/>
      <c r="H697" s="16" t="str">
        <f>IF(COUNTA($A697:$G697)=0,"",IF(OR($C697="",SUMPRODUCT(--(Parts!$A$2:$A$201=$C697))=0,AND($E697&lt;&gt;"",SUMPRODUCT(--(Vans!$A$2:$A$51=$E697))=0),AND($F697&lt;&gt;"",SUMPRODUCT(--(Vans!$A$2:$A$51=$F697))=0)),"Check ID",IF(OR(NOT(AND(ISNUMBER(A697),N(A697)&gt;=18264,N(A697)&lt;=73050)),AND($B697&lt;&gt;"Used",$B697&lt;&gt;"Restock",$B697&lt;&gt;"Transfer"),NOT(AND(ISNUMBER(D697),N(D697)&gt;=1,N(D697)&lt;=10000,INT(N(D697))=N(D697))),AND($B697="Used",OR($E697="",$F697&lt;&gt;"")),AND($B697="Restock",OR($F697="",$E697&lt;&gt;"")),AND($B697="Transfer",OR($E697="",$F697="",$E697=$F697))),"Check inputs",IF(OR(AND($E697&lt;&gt;"",SUMPRODUCT(('Van Stock'!$A$2:$A$501=$E697)*('Van Stock'!$B$2:$B$501=$C697))&lt;&gt;1),AND($F697&lt;&gt;"",SUMPRODUCT(('Van Stock'!$A$2:$A$501=$F697)*('Van Stock'!$B$2:$B$501=$C697))&lt;&gt;1)),"No stock line","OK"))))</f>
        <v/>
      </c>
    </row>
    <row r="698" spans="1:8" x14ac:dyDescent="0.25">
      <c r="A698" s="20"/>
      <c r="B698" s="12"/>
      <c r="C698" s="12"/>
      <c r="D698" s="19"/>
      <c r="E698" s="12"/>
      <c r="F698" s="12"/>
      <c r="G698" s="12"/>
      <c r="H698" s="16" t="str">
        <f>IF(COUNTA($A698:$G698)=0,"",IF(OR($C698="",SUMPRODUCT(--(Parts!$A$2:$A$201=$C698))=0,AND($E698&lt;&gt;"",SUMPRODUCT(--(Vans!$A$2:$A$51=$E698))=0),AND($F698&lt;&gt;"",SUMPRODUCT(--(Vans!$A$2:$A$51=$F698))=0)),"Check ID",IF(OR(NOT(AND(ISNUMBER(A698),N(A698)&gt;=18264,N(A698)&lt;=73050)),AND($B698&lt;&gt;"Used",$B698&lt;&gt;"Restock",$B698&lt;&gt;"Transfer"),NOT(AND(ISNUMBER(D698),N(D698)&gt;=1,N(D698)&lt;=10000,INT(N(D698))=N(D698))),AND($B698="Used",OR($E698="",$F698&lt;&gt;"")),AND($B698="Restock",OR($F698="",$E698&lt;&gt;"")),AND($B698="Transfer",OR($E698="",$F698="",$E698=$F698))),"Check inputs",IF(OR(AND($E698&lt;&gt;"",SUMPRODUCT(('Van Stock'!$A$2:$A$501=$E698)*('Van Stock'!$B$2:$B$501=$C698))&lt;&gt;1),AND($F698&lt;&gt;"",SUMPRODUCT(('Van Stock'!$A$2:$A$501=$F698)*('Van Stock'!$B$2:$B$501=$C698))&lt;&gt;1)),"No stock line","OK"))))</f>
        <v/>
      </c>
    </row>
    <row r="699" spans="1:8" x14ac:dyDescent="0.25">
      <c r="A699" s="20"/>
      <c r="B699" s="12"/>
      <c r="C699" s="12"/>
      <c r="D699" s="19"/>
      <c r="E699" s="12"/>
      <c r="F699" s="12"/>
      <c r="G699" s="12"/>
      <c r="H699" s="16" t="str">
        <f>IF(COUNTA($A699:$G699)=0,"",IF(OR($C699="",SUMPRODUCT(--(Parts!$A$2:$A$201=$C699))=0,AND($E699&lt;&gt;"",SUMPRODUCT(--(Vans!$A$2:$A$51=$E699))=0),AND($F699&lt;&gt;"",SUMPRODUCT(--(Vans!$A$2:$A$51=$F699))=0)),"Check ID",IF(OR(NOT(AND(ISNUMBER(A699),N(A699)&gt;=18264,N(A699)&lt;=73050)),AND($B699&lt;&gt;"Used",$B699&lt;&gt;"Restock",$B699&lt;&gt;"Transfer"),NOT(AND(ISNUMBER(D699),N(D699)&gt;=1,N(D699)&lt;=10000,INT(N(D699))=N(D699))),AND($B699="Used",OR($E699="",$F699&lt;&gt;"")),AND($B699="Restock",OR($F699="",$E699&lt;&gt;"")),AND($B699="Transfer",OR($E699="",$F699="",$E699=$F699))),"Check inputs",IF(OR(AND($E699&lt;&gt;"",SUMPRODUCT(('Van Stock'!$A$2:$A$501=$E699)*('Van Stock'!$B$2:$B$501=$C699))&lt;&gt;1),AND($F699&lt;&gt;"",SUMPRODUCT(('Van Stock'!$A$2:$A$501=$F699)*('Van Stock'!$B$2:$B$501=$C699))&lt;&gt;1)),"No stock line","OK"))))</f>
        <v/>
      </c>
    </row>
    <row r="700" spans="1:8" x14ac:dyDescent="0.25">
      <c r="A700" s="20"/>
      <c r="B700" s="12"/>
      <c r="C700" s="12"/>
      <c r="D700" s="19"/>
      <c r="E700" s="12"/>
      <c r="F700" s="12"/>
      <c r="G700" s="12"/>
      <c r="H700" s="16" t="str">
        <f>IF(COUNTA($A700:$G700)=0,"",IF(OR($C700="",SUMPRODUCT(--(Parts!$A$2:$A$201=$C700))=0,AND($E700&lt;&gt;"",SUMPRODUCT(--(Vans!$A$2:$A$51=$E700))=0),AND($F700&lt;&gt;"",SUMPRODUCT(--(Vans!$A$2:$A$51=$F700))=0)),"Check ID",IF(OR(NOT(AND(ISNUMBER(A700),N(A700)&gt;=18264,N(A700)&lt;=73050)),AND($B700&lt;&gt;"Used",$B700&lt;&gt;"Restock",$B700&lt;&gt;"Transfer"),NOT(AND(ISNUMBER(D700),N(D700)&gt;=1,N(D700)&lt;=10000,INT(N(D700))=N(D700))),AND($B700="Used",OR($E700="",$F700&lt;&gt;"")),AND($B700="Restock",OR($F700="",$E700&lt;&gt;"")),AND($B700="Transfer",OR($E700="",$F700="",$E700=$F700))),"Check inputs",IF(OR(AND($E700&lt;&gt;"",SUMPRODUCT(('Van Stock'!$A$2:$A$501=$E700)*('Van Stock'!$B$2:$B$501=$C700))&lt;&gt;1),AND($F700&lt;&gt;"",SUMPRODUCT(('Van Stock'!$A$2:$A$501=$F700)*('Van Stock'!$B$2:$B$501=$C700))&lt;&gt;1)),"No stock line","OK"))))</f>
        <v/>
      </c>
    </row>
    <row r="701" spans="1:8" x14ac:dyDescent="0.25">
      <c r="A701" s="20"/>
      <c r="B701" s="12"/>
      <c r="C701" s="12"/>
      <c r="D701" s="19"/>
      <c r="E701" s="12"/>
      <c r="F701" s="12"/>
      <c r="G701" s="12"/>
      <c r="H701" s="16" t="str">
        <f>IF(COUNTA($A701:$G701)=0,"",IF(OR($C701="",SUMPRODUCT(--(Parts!$A$2:$A$201=$C701))=0,AND($E701&lt;&gt;"",SUMPRODUCT(--(Vans!$A$2:$A$51=$E701))=0),AND($F701&lt;&gt;"",SUMPRODUCT(--(Vans!$A$2:$A$51=$F701))=0)),"Check ID",IF(OR(NOT(AND(ISNUMBER(A701),N(A701)&gt;=18264,N(A701)&lt;=73050)),AND($B701&lt;&gt;"Used",$B701&lt;&gt;"Restock",$B701&lt;&gt;"Transfer"),NOT(AND(ISNUMBER(D701),N(D701)&gt;=1,N(D701)&lt;=10000,INT(N(D701))=N(D701))),AND($B701="Used",OR($E701="",$F701&lt;&gt;"")),AND($B701="Restock",OR($F701="",$E701&lt;&gt;"")),AND($B701="Transfer",OR($E701="",$F701="",$E701=$F701))),"Check inputs",IF(OR(AND($E701&lt;&gt;"",SUMPRODUCT(('Van Stock'!$A$2:$A$501=$E701)*('Van Stock'!$B$2:$B$501=$C701))&lt;&gt;1),AND($F701&lt;&gt;"",SUMPRODUCT(('Van Stock'!$A$2:$A$501=$F701)*('Van Stock'!$B$2:$B$501=$C701))&lt;&gt;1)),"No stock line","OK"))))</f>
        <v/>
      </c>
    </row>
    <row r="702" spans="1:8" x14ac:dyDescent="0.25">
      <c r="A702" s="20"/>
      <c r="B702" s="12"/>
      <c r="C702" s="12"/>
      <c r="D702" s="19"/>
      <c r="E702" s="12"/>
      <c r="F702" s="12"/>
      <c r="G702" s="12"/>
      <c r="H702" s="16" t="str">
        <f>IF(COUNTA($A702:$G702)=0,"",IF(OR($C702="",SUMPRODUCT(--(Parts!$A$2:$A$201=$C702))=0,AND($E702&lt;&gt;"",SUMPRODUCT(--(Vans!$A$2:$A$51=$E702))=0),AND($F702&lt;&gt;"",SUMPRODUCT(--(Vans!$A$2:$A$51=$F702))=0)),"Check ID",IF(OR(NOT(AND(ISNUMBER(A702),N(A702)&gt;=18264,N(A702)&lt;=73050)),AND($B702&lt;&gt;"Used",$B702&lt;&gt;"Restock",$B702&lt;&gt;"Transfer"),NOT(AND(ISNUMBER(D702),N(D702)&gt;=1,N(D702)&lt;=10000,INT(N(D702))=N(D702))),AND($B702="Used",OR($E702="",$F702&lt;&gt;"")),AND($B702="Restock",OR($F702="",$E702&lt;&gt;"")),AND($B702="Transfer",OR($E702="",$F702="",$E702=$F702))),"Check inputs",IF(OR(AND($E702&lt;&gt;"",SUMPRODUCT(('Van Stock'!$A$2:$A$501=$E702)*('Van Stock'!$B$2:$B$501=$C702))&lt;&gt;1),AND($F702&lt;&gt;"",SUMPRODUCT(('Van Stock'!$A$2:$A$501=$F702)*('Van Stock'!$B$2:$B$501=$C702))&lt;&gt;1)),"No stock line","OK"))))</f>
        <v/>
      </c>
    </row>
    <row r="703" spans="1:8" x14ac:dyDescent="0.25">
      <c r="A703" s="20"/>
      <c r="B703" s="12"/>
      <c r="C703" s="12"/>
      <c r="D703" s="19"/>
      <c r="E703" s="12"/>
      <c r="F703" s="12"/>
      <c r="G703" s="12"/>
      <c r="H703" s="16" t="str">
        <f>IF(COUNTA($A703:$G703)=0,"",IF(OR($C703="",SUMPRODUCT(--(Parts!$A$2:$A$201=$C703))=0,AND($E703&lt;&gt;"",SUMPRODUCT(--(Vans!$A$2:$A$51=$E703))=0),AND($F703&lt;&gt;"",SUMPRODUCT(--(Vans!$A$2:$A$51=$F703))=0)),"Check ID",IF(OR(NOT(AND(ISNUMBER(A703),N(A703)&gt;=18264,N(A703)&lt;=73050)),AND($B703&lt;&gt;"Used",$B703&lt;&gt;"Restock",$B703&lt;&gt;"Transfer"),NOT(AND(ISNUMBER(D703),N(D703)&gt;=1,N(D703)&lt;=10000,INT(N(D703))=N(D703))),AND($B703="Used",OR($E703="",$F703&lt;&gt;"")),AND($B703="Restock",OR($F703="",$E703&lt;&gt;"")),AND($B703="Transfer",OR($E703="",$F703="",$E703=$F703))),"Check inputs",IF(OR(AND($E703&lt;&gt;"",SUMPRODUCT(('Van Stock'!$A$2:$A$501=$E703)*('Van Stock'!$B$2:$B$501=$C703))&lt;&gt;1),AND($F703&lt;&gt;"",SUMPRODUCT(('Van Stock'!$A$2:$A$501=$F703)*('Van Stock'!$B$2:$B$501=$C703))&lt;&gt;1)),"No stock line","OK"))))</f>
        <v/>
      </c>
    </row>
    <row r="704" spans="1:8" x14ac:dyDescent="0.25">
      <c r="A704" s="20"/>
      <c r="B704" s="12"/>
      <c r="C704" s="12"/>
      <c r="D704" s="19"/>
      <c r="E704" s="12"/>
      <c r="F704" s="12"/>
      <c r="G704" s="12"/>
      <c r="H704" s="16" t="str">
        <f>IF(COUNTA($A704:$G704)=0,"",IF(OR($C704="",SUMPRODUCT(--(Parts!$A$2:$A$201=$C704))=0,AND($E704&lt;&gt;"",SUMPRODUCT(--(Vans!$A$2:$A$51=$E704))=0),AND($F704&lt;&gt;"",SUMPRODUCT(--(Vans!$A$2:$A$51=$F704))=0)),"Check ID",IF(OR(NOT(AND(ISNUMBER(A704),N(A704)&gt;=18264,N(A704)&lt;=73050)),AND($B704&lt;&gt;"Used",$B704&lt;&gt;"Restock",$B704&lt;&gt;"Transfer"),NOT(AND(ISNUMBER(D704),N(D704)&gt;=1,N(D704)&lt;=10000,INT(N(D704))=N(D704))),AND($B704="Used",OR($E704="",$F704&lt;&gt;"")),AND($B704="Restock",OR($F704="",$E704&lt;&gt;"")),AND($B704="Transfer",OR($E704="",$F704="",$E704=$F704))),"Check inputs",IF(OR(AND($E704&lt;&gt;"",SUMPRODUCT(('Van Stock'!$A$2:$A$501=$E704)*('Van Stock'!$B$2:$B$501=$C704))&lt;&gt;1),AND($F704&lt;&gt;"",SUMPRODUCT(('Van Stock'!$A$2:$A$501=$F704)*('Van Stock'!$B$2:$B$501=$C704))&lt;&gt;1)),"No stock line","OK"))))</f>
        <v/>
      </c>
    </row>
    <row r="705" spans="1:8" x14ac:dyDescent="0.25">
      <c r="A705" s="20"/>
      <c r="B705" s="12"/>
      <c r="C705" s="12"/>
      <c r="D705" s="19"/>
      <c r="E705" s="12"/>
      <c r="F705" s="12"/>
      <c r="G705" s="12"/>
      <c r="H705" s="16" t="str">
        <f>IF(COUNTA($A705:$G705)=0,"",IF(OR($C705="",SUMPRODUCT(--(Parts!$A$2:$A$201=$C705))=0,AND($E705&lt;&gt;"",SUMPRODUCT(--(Vans!$A$2:$A$51=$E705))=0),AND($F705&lt;&gt;"",SUMPRODUCT(--(Vans!$A$2:$A$51=$F705))=0)),"Check ID",IF(OR(NOT(AND(ISNUMBER(A705),N(A705)&gt;=18264,N(A705)&lt;=73050)),AND($B705&lt;&gt;"Used",$B705&lt;&gt;"Restock",$B705&lt;&gt;"Transfer"),NOT(AND(ISNUMBER(D705),N(D705)&gt;=1,N(D705)&lt;=10000,INT(N(D705))=N(D705))),AND($B705="Used",OR($E705="",$F705&lt;&gt;"")),AND($B705="Restock",OR($F705="",$E705&lt;&gt;"")),AND($B705="Transfer",OR($E705="",$F705="",$E705=$F705))),"Check inputs",IF(OR(AND($E705&lt;&gt;"",SUMPRODUCT(('Van Stock'!$A$2:$A$501=$E705)*('Van Stock'!$B$2:$B$501=$C705))&lt;&gt;1),AND($F705&lt;&gt;"",SUMPRODUCT(('Van Stock'!$A$2:$A$501=$F705)*('Van Stock'!$B$2:$B$501=$C705))&lt;&gt;1)),"No stock line","OK"))))</f>
        <v/>
      </c>
    </row>
    <row r="706" spans="1:8" x14ac:dyDescent="0.25">
      <c r="A706" s="20"/>
      <c r="B706" s="12"/>
      <c r="C706" s="12"/>
      <c r="D706" s="19"/>
      <c r="E706" s="12"/>
      <c r="F706" s="12"/>
      <c r="G706" s="12"/>
      <c r="H706" s="16" t="str">
        <f>IF(COUNTA($A706:$G706)=0,"",IF(OR($C706="",SUMPRODUCT(--(Parts!$A$2:$A$201=$C706))=0,AND($E706&lt;&gt;"",SUMPRODUCT(--(Vans!$A$2:$A$51=$E706))=0),AND($F706&lt;&gt;"",SUMPRODUCT(--(Vans!$A$2:$A$51=$F706))=0)),"Check ID",IF(OR(NOT(AND(ISNUMBER(A706),N(A706)&gt;=18264,N(A706)&lt;=73050)),AND($B706&lt;&gt;"Used",$B706&lt;&gt;"Restock",$B706&lt;&gt;"Transfer"),NOT(AND(ISNUMBER(D706),N(D706)&gt;=1,N(D706)&lt;=10000,INT(N(D706))=N(D706))),AND($B706="Used",OR($E706="",$F706&lt;&gt;"")),AND($B706="Restock",OR($F706="",$E706&lt;&gt;"")),AND($B706="Transfer",OR($E706="",$F706="",$E706=$F706))),"Check inputs",IF(OR(AND($E706&lt;&gt;"",SUMPRODUCT(('Van Stock'!$A$2:$A$501=$E706)*('Van Stock'!$B$2:$B$501=$C706))&lt;&gt;1),AND($F706&lt;&gt;"",SUMPRODUCT(('Van Stock'!$A$2:$A$501=$F706)*('Van Stock'!$B$2:$B$501=$C706))&lt;&gt;1)),"No stock line","OK"))))</f>
        <v/>
      </c>
    </row>
    <row r="707" spans="1:8" x14ac:dyDescent="0.25">
      <c r="A707" s="20"/>
      <c r="B707" s="12"/>
      <c r="C707" s="12"/>
      <c r="D707" s="19"/>
      <c r="E707" s="12"/>
      <c r="F707" s="12"/>
      <c r="G707" s="12"/>
      <c r="H707" s="16" t="str">
        <f>IF(COUNTA($A707:$G707)=0,"",IF(OR($C707="",SUMPRODUCT(--(Parts!$A$2:$A$201=$C707))=0,AND($E707&lt;&gt;"",SUMPRODUCT(--(Vans!$A$2:$A$51=$E707))=0),AND($F707&lt;&gt;"",SUMPRODUCT(--(Vans!$A$2:$A$51=$F707))=0)),"Check ID",IF(OR(NOT(AND(ISNUMBER(A707),N(A707)&gt;=18264,N(A707)&lt;=73050)),AND($B707&lt;&gt;"Used",$B707&lt;&gt;"Restock",$B707&lt;&gt;"Transfer"),NOT(AND(ISNUMBER(D707),N(D707)&gt;=1,N(D707)&lt;=10000,INT(N(D707))=N(D707))),AND($B707="Used",OR($E707="",$F707&lt;&gt;"")),AND($B707="Restock",OR($F707="",$E707&lt;&gt;"")),AND($B707="Transfer",OR($E707="",$F707="",$E707=$F707))),"Check inputs",IF(OR(AND($E707&lt;&gt;"",SUMPRODUCT(('Van Stock'!$A$2:$A$501=$E707)*('Van Stock'!$B$2:$B$501=$C707))&lt;&gt;1),AND($F707&lt;&gt;"",SUMPRODUCT(('Van Stock'!$A$2:$A$501=$F707)*('Van Stock'!$B$2:$B$501=$C707))&lt;&gt;1)),"No stock line","OK"))))</f>
        <v/>
      </c>
    </row>
    <row r="708" spans="1:8" x14ac:dyDescent="0.25">
      <c r="A708" s="20"/>
      <c r="B708" s="12"/>
      <c r="C708" s="12"/>
      <c r="D708" s="19"/>
      <c r="E708" s="12"/>
      <c r="F708" s="12"/>
      <c r="G708" s="12"/>
      <c r="H708" s="16" t="str">
        <f>IF(COUNTA($A708:$G708)=0,"",IF(OR($C708="",SUMPRODUCT(--(Parts!$A$2:$A$201=$C708))=0,AND($E708&lt;&gt;"",SUMPRODUCT(--(Vans!$A$2:$A$51=$E708))=0),AND($F708&lt;&gt;"",SUMPRODUCT(--(Vans!$A$2:$A$51=$F708))=0)),"Check ID",IF(OR(NOT(AND(ISNUMBER(A708),N(A708)&gt;=18264,N(A708)&lt;=73050)),AND($B708&lt;&gt;"Used",$B708&lt;&gt;"Restock",$B708&lt;&gt;"Transfer"),NOT(AND(ISNUMBER(D708),N(D708)&gt;=1,N(D708)&lt;=10000,INT(N(D708))=N(D708))),AND($B708="Used",OR($E708="",$F708&lt;&gt;"")),AND($B708="Restock",OR($F708="",$E708&lt;&gt;"")),AND($B708="Transfer",OR($E708="",$F708="",$E708=$F708))),"Check inputs",IF(OR(AND($E708&lt;&gt;"",SUMPRODUCT(('Van Stock'!$A$2:$A$501=$E708)*('Van Stock'!$B$2:$B$501=$C708))&lt;&gt;1),AND($F708&lt;&gt;"",SUMPRODUCT(('Van Stock'!$A$2:$A$501=$F708)*('Van Stock'!$B$2:$B$501=$C708))&lt;&gt;1)),"No stock line","OK"))))</f>
        <v/>
      </c>
    </row>
    <row r="709" spans="1:8" x14ac:dyDescent="0.25">
      <c r="A709" s="20"/>
      <c r="B709" s="12"/>
      <c r="C709" s="12"/>
      <c r="D709" s="19"/>
      <c r="E709" s="12"/>
      <c r="F709" s="12"/>
      <c r="G709" s="12"/>
      <c r="H709" s="16" t="str">
        <f>IF(COUNTA($A709:$G709)=0,"",IF(OR($C709="",SUMPRODUCT(--(Parts!$A$2:$A$201=$C709))=0,AND($E709&lt;&gt;"",SUMPRODUCT(--(Vans!$A$2:$A$51=$E709))=0),AND($F709&lt;&gt;"",SUMPRODUCT(--(Vans!$A$2:$A$51=$F709))=0)),"Check ID",IF(OR(NOT(AND(ISNUMBER(A709),N(A709)&gt;=18264,N(A709)&lt;=73050)),AND($B709&lt;&gt;"Used",$B709&lt;&gt;"Restock",$B709&lt;&gt;"Transfer"),NOT(AND(ISNUMBER(D709),N(D709)&gt;=1,N(D709)&lt;=10000,INT(N(D709))=N(D709))),AND($B709="Used",OR($E709="",$F709&lt;&gt;"")),AND($B709="Restock",OR($F709="",$E709&lt;&gt;"")),AND($B709="Transfer",OR($E709="",$F709="",$E709=$F709))),"Check inputs",IF(OR(AND($E709&lt;&gt;"",SUMPRODUCT(('Van Stock'!$A$2:$A$501=$E709)*('Van Stock'!$B$2:$B$501=$C709))&lt;&gt;1),AND($F709&lt;&gt;"",SUMPRODUCT(('Van Stock'!$A$2:$A$501=$F709)*('Van Stock'!$B$2:$B$501=$C709))&lt;&gt;1)),"No stock line","OK"))))</f>
        <v/>
      </c>
    </row>
    <row r="710" spans="1:8" x14ac:dyDescent="0.25">
      <c r="A710" s="20"/>
      <c r="B710" s="12"/>
      <c r="C710" s="12"/>
      <c r="D710" s="19"/>
      <c r="E710" s="12"/>
      <c r="F710" s="12"/>
      <c r="G710" s="12"/>
      <c r="H710" s="16" t="str">
        <f>IF(COUNTA($A710:$G710)=0,"",IF(OR($C710="",SUMPRODUCT(--(Parts!$A$2:$A$201=$C710))=0,AND($E710&lt;&gt;"",SUMPRODUCT(--(Vans!$A$2:$A$51=$E710))=0),AND($F710&lt;&gt;"",SUMPRODUCT(--(Vans!$A$2:$A$51=$F710))=0)),"Check ID",IF(OR(NOT(AND(ISNUMBER(A710),N(A710)&gt;=18264,N(A710)&lt;=73050)),AND($B710&lt;&gt;"Used",$B710&lt;&gt;"Restock",$B710&lt;&gt;"Transfer"),NOT(AND(ISNUMBER(D710),N(D710)&gt;=1,N(D710)&lt;=10000,INT(N(D710))=N(D710))),AND($B710="Used",OR($E710="",$F710&lt;&gt;"")),AND($B710="Restock",OR($F710="",$E710&lt;&gt;"")),AND($B710="Transfer",OR($E710="",$F710="",$E710=$F710))),"Check inputs",IF(OR(AND($E710&lt;&gt;"",SUMPRODUCT(('Van Stock'!$A$2:$A$501=$E710)*('Van Stock'!$B$2:$B$501=$C710))&lt;&gt;1),AND($F710&lt;&gt;"",SUMPRODUCT(('Van Stock'!$A$2:$A$501=$F710)*('Van Stock'!$B$2:$B$501=$C710))&lt;&gt;1)),"No stock line","OK"))))</f>
        <v/>
      </c>
    </row>
    <row r="711" spans="1:8" x14ac:dyDescent="0.25">
      <c r="A711" s="20"/>
      <c r="B711" s="12"/>
      <c r="C711" s="12"/>
      <c r="D711" s="19"/>
      <c r="E711" s="12"/>
      <c r="F711" s="12"/>
      <c r="G711" s="12"/>
      <c r="H711" s="16" t="str">
        <f>IF(COUNTA($A711:$G711)=0,"",IF(OR($C711="",SUMPRODUCT(--(Parts!$A$2:$A$201=$C711))=0,AND($E711&lt;&gt;"",SUMPRODUCT(--(Vans!$A$2:$A$51=$E711))=0),AND($F711&lt;&gt;"",SUMPRODUCT(--(Vans!$A$2:$A$51=$F711))=0)),"Check ID",IF(OR(NOT(AND(ISNUMBER(A711),N(A711)&gt;=18264,N(A711)&lt;=73050)),AND($B711&lt;&gt;"Used",$B711&lt;&gt;"Restock",$B711&lt;&gt;"Transfer"),NOT(AND(ISNUMBER(D711),N(D711)&gt;=1,N(D711)&lt;=10000,INT(N(D711))=N(D711))),AND($B711="Used",OR($E711="",$F711&lt;&gt;"")),AND($B711="Restock",OR($F711="",$E711&lt;&gt;"")),AND($B711="Transfer",OR($E711="",$F711="",$E711=$F711))),"Check inputs",IF(OR(AND($E711&lt;&gt;"",SUMPRODUCT(('Van Stock'!$A$2:$A$501=$E711)*('Van Stock'!$B$2:$B$501=$C711))&lt;&gt;1),AND($F711&lt;&gt;"",SUMPRODUCT(('Van Stock'!$A$2:$A$501=$F711)*('Van Stock'!$B$2:$B$501=$C711))&lt;&gt;1)),"No stock line","OK"))))</f>
        <v/>
      </c>
    </row>
    <row r="712" spans="1:8" x14ac:dyDescent="0.25">
      <c r="A712" s="20"/>
      <c r="B712" s="12"/>
      <c r="C712" s="12"/>
      <c r="D712" s="19"/>
      <c r="E712" s="12"/>
      <c r="F712" s="12"/>
      <c r="G712" s="12"/>
      <c r="H712" s="16" t="str">
        <f>IF(COUNTA($A712:$G712)=0,"",IF(OR($C712="",SUMPRODUCT(--(Parts!$A$2:$A$201=$C712))=0,AND($E712&lt;&gt;"",SUMPRODUCT(--(Vans!$A$2:$A$51=$E712))=0),AND($F712&lt;&gt;"",SUMPRODUCT(--(Vans!$A$2:$A$51=$F712))=0)),"Check ID",IF(OR(NOT(AND(ISNUMBER(A712),N(A712)&gt;=18264,N(A712)&lt;=73050)),AND($B712&lt;&gt;"Used",$B712&lt;&gt;"Restock",$B712&lt;&gt;"Transfer"),NOT(AND(ISNUMBER(D712),N(D712)&gt;=1,N(D712)&lt;=10000,INT(N(D712))=N(D712))),AND($B712="Used",OR($E712="",$F712&lt;&gt;"")),AND($B712="Restock",OR($F712="",$E712&lt;&gt;"")),AND($B712="Transfer",OR($E712="",$F712="",$E712=$F712))),"Check inputs",IF(OR(AND($E712&lt;&gt;"",SUMPRODUCT(('Van Stock'!$A$2:$A$501=$E712)*('Van Stock'!$B$2:$B$501=$C712))&lt;&gt;1),AND($F712&lt;&gt;"",SUMPRODUCT(('Van Stock'!$A$2:$A$501=$F712)*('Van Stock'!$B$2:$B$501=$C712))&lt;&gt;1)),"No stock line","OK"))))</f>
        <v/>
      </c>
    </row>
    <row r="713" spans="1:8" x14ac:dyDescent="0.25">
      <c r="A713" s="20"/>
      <c r="B713" s="12"/>
      <c r="C713" s="12"/>
      <c r="D713" s="19"/>
      <c r="E713" s="12"/>
      <c r="F713" s="12"/>
      <c r="G713" s="12"/>
      <c r="H713" s="16" t="str">
        <f>IF(COUNTA($A713:$G713)=0,"",IF(OR($C713="",SUMPRODUCT(--(Parts!$A$2:$A$201=$C713))=0,AND($E713&lt;&gt;"",SUMPRODUCT(--(Vans!$A$2:$A$51=$E713))=0),AND($F713&lt;&gt;"",SUMPRODUCT(--(Vans!$A$2:$A$51=$F713))=0)),"Check ID",IF(OR(NOT(AND(ISNUMBER(A713),N(A713)&gt;=18264,N(A713)&lt;=73050)),AND($B713&lt;&gt;"Used",$B713&lt;&gt;"Restock",$B713&lt;&gt;"Transfer"),NOT(AND(ISNUMBER(D713),N(D713)&gt;=1,N(D713)&lt;=10000,INT(N(D713))=N(D713))),AND($B713="Used",OR($E713="",$F713&lt;&gt;"")),AND($B713="Restock",OR($F713="",$E713&lt;&gt;"")),AND($B713="Transfer",OR($E713="",$F713="",$E713=$F713))),"Check inputs",IF(OR(AND($E713&lt;&gt;"",SUMPRODUCT(('Van Stock'!$A$2:$A$501=$E713)*('Van Stock'!$B$2:$B$501=$C713))&lt;&gt;1),AND($F713&lt;&gt;"",SUMPRODUCT(('Van Stock'!$A$2:$A$501=$F713)*('Van Stock'!$B$2:$B$501=$C713))&lt;&gt;1)),"No stock line","OK"))))</f>
        <v/>
      </c>
    </row>
    <row r="714" spans="1:8" x14ac:dyDescent="0.25">
      <c r="A714" s="20"/>
      <c r="B714" s="12"/>
      <c r="C714" s="12"/>
      <c r="D714" s="19"/>
      <c r="E714" s="12"/>
      <c r="F714" s="12"/>
      <c r="G714" s="12"/>
      <c r="H714" s="16" t="str">
        <f>IF(COUNTA($A714:$G714)=0,"",IF(OR($C714="",SUMPRODUCT(--(Parts!$A$2:$A$201=$C714))=0,AND($E714&lt;&gt;"",SUMPRODUCT(--(Vans!$A$2:$A$51=$E714))=0),AND($F714&lt;&gt;"",SUMPRODUCT(--(Vans!$A$2:$A$51=$F714))=0)),"Check ID",IF(OR(NOT(AND(ISNUMBER(A714),N(A714)&gt;=18264,N(A714)&lt;=73050)),AND($B714&lt;&gt;"Used",$B714&lt;&gt;"Restock",$B714&lt;&gt;"Transfer"),NOT(AND(ISNUMBER(D714),N(D714)&gt;=1,N(D714)&lt;=10000,INT(N(D714))=N(D714))),AND($B714="Used",OR($E714="",$F714&lt;&gt;"")),AND($B714="Restock",OR($F714="",$E714&lt;&gt;"")),AND($B714="Transfer",OR($E714="",$F714="",$E714=$F714))),"Check inputs",IF(OR(AND($E714&lt;&gt;"",SUMPRODUCT(('Van Stock'!$A$2:$A$501=$E714)*('Van Stock'!$B$2:$B$501=$C714))&lt;&gt;1),AND($F714&lt;&gt;"",SUMPRODUCT(('Van Stock'!$A$2:$A$501=$F714)*('Van Stock'!$B$2:$B$501=$C714))&lt;&gt;1)),"No stock line","OK"))))</f>
        <v/>
      </c>
    </row>
    <row r="715" spans="1:8" x14ac:dyDescent="0.25">
      <c r="A715" s="20"/>
      <c r="B715" s="12"/>
      <c r="C715" s="12"/>
      <c r="D715" s="19"/>
      <c r="E715" s="12"/>
      <c r="F715" s="12"/>
      <c r="G715" s="12"/>
      <c r="H715" s="16" t="str">
        <f>IF(COUNTA($A715:$G715)=0,"",IF(OR($C715="",SUMPRODUCT(--(Parts!$A$2:$A$201=$C715))=0,AND($E715&lt;&gt;"",SUMPRODUCT(--(Vans!$A$2:$A$51=$E715))=0),AND($F715&lt;&gt;"",SUMPRODUCT(--(Vans!$A$2:$A$51=$F715))=0)),"Check ID",IF(OR(NOT(AND(ISNUMBER(A715),N(A715)&gt;=18264,N(A715)&lt;=73050)),AND($B715&lt;&gt;"Used",$B715&lt;&gt;"Restock",$B715&lt;&gt;"Transfer"),NOT(AND(ISNUMBER(D715),N(D715)&gt;=1,N(D715)&lt;=10000,INT(N(D715))=N(D715))),AND($B715="Used",OR($E715="",$F715&lt;&gt;"")),AND($B715="Restock",OR($F715="",$E715&lt;&gt;"")),AND($B715="Transfer",OR($E715="",$F715="",$E715=$F715))),"Check inputs",IF(OR(AND($E715&lt;&gt;"",SUMPRODUCT(('Van Stock'!$A$2:$A$501=$E715)*('Van Stock'!$B$2:$B$501=$C715))&lt;&gt;1),AND($F715&lt;&gt;"",SUMPRODUCT(('Van Stock'!$A$2:$A$501=$F715)*('Van Stock'!$B$2:$B$501=$C715))&lt;&gt;1)),"No stock line","OK"))))</f>
        <v/>
      </c>
    </row>
    <row r="716" spans="1:8" x14ac:dyDescent="0.25">
      <c r="A716" s="20"/>
      <c r="B716" s="12"/>
      <c r="C716" s="12"/>
      <c r="D716" s="19"/>
      <c r="E716" s="12"/>
      <c r="F716" s="12"/>
      <c r="G716" s="12"/>
      <c r="H716" s="16" t="str">
        <f>IF(COUNTA($A716:$G716)=0,"",IF(OR($C716="",SUMPRODUCT(--(Parts!$A$2:$A$201=$C716))=0,AND($E716&lt;&gt;"",SUMPRODUCT(--(Vans!$A$2:$A$51=$E716))=0),AND($F716&lt;&gt;"",SUMPRODUCT(--(Vans!$A$2:$A$51=$F716))=0)),"Check ID",IF(OR(NOT(AND(ISNUMBER(A716),N(A716)&gt;=18264,N(A716)&lt;=73050)),AND($B716&lt;&gt;"Used",$B716&lt;&gt;"Restock",$B716&lt;&gt;"Transfer"),NOT(AND(ISNUMBER(D716),N(D716)&gt;=1,N(D716)&lt;=10000,INT(N(D716))=N(D716))),AND($B716="Used",OR($E716="",$F716&lt;&gt;"")),AND($B716="Restock",OR($F716="",$E716&lt;&gt;"")),AND($B716="Transfer",OR($E716="",$F716="",$E716=$F716))),"Check inputs",IF(OR(AND($E716&lt;&gt;"",SUMPRODUCT(('Van Stock'!$A$2:$A$501=$E716)*('Van Stock'!$B$2:$B$501=$C716))&lt;&gt;1),AND($F716&lt;&gt;"",SUMPRODUCT(('Van Stock'!$A$2:$A$501=$F716)*('Van Stock'!$B$2:$B$501=$C716))&lt;&gt;1)),"No stock line","OK"))))</f>
        <v/>
      </c>
    </row>
    <row r="717" spans="1:8" x14ac:dyDescent="0.25">
      <c r="A717" s="20"/>
      <c r="B717" s="12"/>
      <c r="C717" s="12"/>
      <c r="D717" s="19"/>
      <c r="E717" s="12"/>
      <c r="F717" s="12"/>
      <c r="G717" s="12"/>
      <c r="H717" s="16" t="str">
        <f>IF(COUNTA($A717:$G717)=0,"",IF(OR($C717="",SUMPRODUCT(--(Parts!$A$2:$A$201=$C717))=0,AND($E717&lt;&gt;"",SUMPRODUCT(--(Vans!$A$2:$A$51=$E717))=0),AND($F717&lt;&gt;"",SUMPRODUCT(--(Vans!$A$2:$A$51=$F717))=0)),"Check ID",IF(OR(NOT(AND(ISNUMBER(A717),N(A717)&gt;=18264,N(A717)&lt;=73050)),AND($B717&lt;&gt;"Used",$B717&lt;&gt;"Restock",$B717&lt;&gt;"Transfer"),NOT(AND(ISNUMBER(D717),N(D717)&gt;=1,N(D717)&lt;=10000,INT(N(D717))=N(D717))),AND($B717="Used",OR($E717="",$F717&lt;&gt;"")),AND($B717="Restock",OR($F717="",$E717&lt;&gt;"")),AND($B717="Transfer",OR($E717="",$F717="",$E717=$F717))),"Check inputs",IF(OR(AND($E717&lt;&gt;"",SUMPRODUCT(('Van Stock'!$A$2:$A$501=$E717)*('Van Stock'!$B$2:$B$501=$C717))&lt;&gt;1),AND($F717&lt;&gt;"",SUMPRODUCT(('Van Stock'!$A$2:$A$501=$F717)*('Van Stock'!$B$2:$B$501=$C717))&lt;&gt;1)),"No stock line","OK"))))</f>
        <v/>
      </c>
    </row>
    <row r="718" spans="1:8" x14ac:dyDescent="0.25">
      <c r="A718" s="20"/>
      <c r="B718" s="12"/>
      <c r="C718" s="12"/>
      <c r="D718" s="19"/>
      <c r="E718" s="12"/>
      <c r="F718" s="12"/>
      <c r="G718" s="12"/>
      <c r="H718" s="16" t="str">
        <f>IF(COUNTA($A718:$G718)=0,"",IF(OR($C718="",SUMPRODUCT(--(Parts!$A$2:$A$201=$C718))=0,AND($E718&lt;&gt;"",SUMPRODUCT(--(Vans!$A$2:$A$51=$E718))=0),AND($F718&lt;&gt;"",SUMPRODUCT(--(Vans!$A$2:$A$51=$F718))=0)),"Check ID",IF(OR(NOT(AND(ISNUMBER(A718),N(A718)&gt;=18264,N(A718)&lt;=73050)),AND($B718&lt;&gt;"Used",$B718&lt;&gt;"Restock",$B718&lt;&gt;"Transfer"),NOT(AND(ISNUMBER(D718),N(D718)&gt;=1,N(D718)&lt;=10000,INT(N(D718))=N(D718))),AND($B718="Used",OR($E718="",$F718&lt;&gt;"")),AND($B718="Restock",OR($F718="",$E718&lt;&gt;"")),AND($B718="Transfer",OR($E718="",$F718="",$E718=$F718))),"Check inputs",IF(OR(AND($E718&lt;&gt;"",SUMPRODUCT(('Van Stock'!$A$2:$A$501=$E718)*('Van Stock'!$B$2:$B$501=$C718))&lt;&gt;1),AND($F718&lt;&gt;"",SUMPRODUCT(('Van Stock'!$A$2:$A$501=$F718)*('Van Stock'!$B$2:$B$501=$C718))&lt;&gt;1)),"No stock line","OK"))))</f>
        <v/>
      </c>
    </row>
    <row r="719" spans="1:8" x14ac:dyDescent="0.25">
      <c r="A719" s="20"/>
      <c r="B719" s="12"/>
      <c r="C719" s="12"/>
      <c r="D719" s="19"/>
      <c r="E719" s="12"/>
      <c r="F719" s="12"/>
      <c r="G719" s="12"/>
      <c r="H719" s="16" t="str">
        <f>IF(COUNTA($A719:$G719)=0,"",IF(OR($C719="",SUMPRODUCT(--(Parts!$A$2:$A$201=$C719))=0,AND($E719&lt;&gt;"",SUMPRODUCT(--(Vans!$A$2:$A$51=$E719))=0),AND($F719&lt;&gt;"",SUMPRODUCT(--(Vans!$A$2:$A$51=$F719))=0)),"Check ID",IF(OR(NOT(AND(ISNUMBER(A719),N(A719)&gt;=18264,N(A719)&lt;=73050)),AND($B719&lt;&gt;"Used",$B719&lt;&gt;"Restock",$B719&lt;&gt;"Transfer"),NOT(AND(ISNUMBER(D719),N(D719)&gt;=1,N(D719)&lt;=10000,INT(N(D719))=N(D719))),AND($B719="Used",OR($E719="",$F719&lt;&gt;"")),AND($B719="Restock",OR($F719="",$E719&lt;&gt;"")),AND($B719="Transfer",OR($E719="",$F719="",$E719=$F719))),"Check inputs",IF(OR(AND($E719&lt;&gt;"",SUMPRODUCT(('Van Stock'!$A$2:$A$501=$E719)*('Van Stock'!$B$2:$B$501=$C719))&lt;&gt;1),AND($F719&lt;&gt;"",SUMPRODUCT(('Van Stock'!$A$2:$A$501=$F719)*('Van Stock'!$B$2:$B$501=$C719))&lt;&gt;1)),"No stock line","OK"))))</f>
        <v/>
      </c>
    </row>
    <row r="720" spans="1:8" x14ac:dyDescent="0.25">
      <c r="A720" s="20"/>
      <c r="B720" s="12"/>
      <c r="C720" s="12"/>
      <c r="D720" s="19"/>
      <c r="E720" s="12"/>
      <c r="F720" s="12"/>
      <c r="G720" s="12"/>
      <c r="H720" s="16" t="str">
        <f>IF(COUNTA($A720:$G720)=0,"",IF(OR($C720="",SUMPRODUCT(--(Parts!$A$2:$A$201=$C720))=0,AND($E720&lt;&gt;"",SUMPRODUCT(--(Vans!$A$2:$A$51=$E720))=0),AND($F720&lt;&gt;"",SUMPRODUCT(--(Vans!$A$2:$A$51=$F720))=0)),"Check ID",IF(OR(NOT(AND(ISNUMBER(A720),N(A720)&gt;=18264,N(A720)&lt;=73050)),AND($B720&lt;&gt;"Used",$B720&lt;&gt;"Restock",$B720&lt;&gt;"Transfer"),NOT(AND(ISNUMBER(D720),N(D720)&gt;=1,N(D720)&lt;=10000,INT(N(D720))=N(D720))),AND($B720="Used",OR($E720="",$F720&lt;&gt;"")),AND($B720="Restock",OR($F720="",$E720&lt;&gt;"")),AND($B720="Transfer",OR($E720="",$F720="",$E720=$F720))),"Check inputs",IF(OR(AND($E720&lt;&gt;"",SUMPRODUCT(('Van Stock'!$A$2:$A$501=$E720)*('Van Stock'!$B$2:$B$501=$C720))&lt;&gt;1),AND($F720&lt;&gt;"",SUMPRODUCT(('Van Stock'!$A$2:$A$501=$F720)*('Van Stock'!$B$2:$B$501=$C720))&lt;&gt;1)),"No stock line","OK"))))</f>
        <v/>
      </c>
    </row>
    <row r="721" spans="1:8" x14ac:dyDescent="0.25">
      <c r="A721" s="20"/>
      <c r="B721" s="12"/>
      <c r="C721" s="12"/>
      <c r="D721" s="19"/>
      <c r="E721" s="12"/>
      <c r="F721" s="12"/>
      <c r="G721" s="12"/>
      <c r="H721" s="16" t="str">
        <f>IF(COUNTA($A721:$G721)=0,"",IF(OR($C721="",SUMPRODUCT(--(Parts!$A$2:$A$201=$C721))=0,AND($E721&lt;&gt;"",SUMPRODUCT(--(Vans!$A$2:$A$51=$E721))=0),AND($F721&lt;&gt;"",SUMPRODUCT(--(Vans!$A$2:$A$51=$F721))=0)),"Check ID",IF(OR(NOT(AND(ISNUMBER(A721),N(A721)&gt;=18264,N(A721)&lt;=73050)),AND($B721&lt;&gt;"Used",$B721&lt;&gt;"Restock",$B721&lt;&gt;"Transfer"),NOT(AND(ISNUMBER(D721),N(D721)&gt;=1,N(D721)&lt;=10000,INT(N(D721))=N(D721))),AND($B721="Used",OR($E721="",$F721&lt;&gt;"")),AND($B721="Restock",OR($F721="",$E721&lt;&gt;"")),AND($B721="Transfer",OR($E721="",$F721="",$E721=$F721))),"Check inputs",IF(OR(AND($E721&lt;&gt;"",SUMPRODUCT(('Van Stock'!$A$2:$A$501=$E721)*('Van Stock'!$B$2:$B$501=$C721))&lt;&gt;1),AND($F721&lt;&gt;"",SUMPRODUCT(('Van Stock'!$A$2:$A$501=$F721)*('Van Stock'!$B$2:$B$501=$C721))&lt;&gt;1)),"No stock line","OK"))))</f>
        <v/>
      </c>
    </row>
    <row r="722" spans="1:8" x14ac:dyDescent="0.25">
      <c r="A722" s="20"/>
      <c r="B722" s="12"/>
      <c r="C722" s="12"/>
      <c r="D722" s="19"/>
      <c r="E722" s="12"/>
      <c r="F722" s="12"/>
      <c r="G722" s="12"/>
      <c r="H722" s="16" t="str">
        <f>IF(COUNTA($A722:$G722)=0,"",IF(OR($C722="",SUMPRODUCT(--(Parts!$A$2:$A$201=$C722))=0,AND($E722&lt;&gt;"",SUMPRODUCT(--(Vans!$A$2:$A$51=$E722))=0),AND($F722&lt;&gt;"",SUMPRODUCT(--(Vans!$A$2:$A$51=$F722))=0)),"Check ID",IF(OR(NOT(AND(ISNUMBER(A722),N(A722)&gt;=18264,N(A722)&lt;=73050)),AND($B722&lt;&gt;"Used",$B722&lt;&gt;"Restock",$B722&lt;&gt;"Transfer"),NOT(AND(ISNUMBER(D722),N(D722)&gt;=1,N(D722)&lt;=10000,INT(N(D722))=N(D722))),AND($B722="Used",OR($E722="",$F722&lt;&gt;"")),AND($B722="Restock",OR($F722="",$E722&lt;&gt;"")),AND($B722="Transfer",OR($E722="",$F722="",$E722=$F722))),"Check inputs",IF(OR(AND($E722&lt;&gt;"",SUMPRODUCT(('Van Stock'!$A$2:$A$501=$E722)*('Van Stock'!$B$2:$B$501=$C722))&lt;&gt;1),AND($F722&lt;&gt;"",SUMPRODUCT(('Van Stock'!$A$2:$A$501=$F722)*('Van Stock'!$B$2:$B$501=$C722))&lt;&gt;1)),"No stock line","OK"))))</f>
        <v/>
      </c>
    </row>
    <row r="723" spans="1:8" x14ac:dyDescent="0.25">
      <c r="A723" s="20"/>
      <c r="B723" s="12"/>
      <c r="C723" s="12"/>
      <c r="D723" s="19"/>
      <c r="E723" s="12"/>
      <c r="F723" s="12"/>
      <c r="G723" s="12"/>
      <c r="H723" s="16" t="str">
        <f>IF(COUNTA($A723:$G723)=0,"",IF(OR($C723="",SUMPRODUCT(--(Parts!$A$2:$A$201=$C723))=0,AND($E723&lt;&gt;"",SUMPRODUCT(--(Vans!$A$2:$A$51=$E723))=0),AND($F723&lt;&gt;"",SUMPRODUCT(--(Vans!$A$2:$A$51=$F723))=0)),"Check ID",IF(OR(NOT(AND(ISNUMBER(A723),N(A723)&gt;=18264,N(A723)&lt;=73050)),AND($B723&lt;&gt;"Used",$B723&lt;&gt;"Restock",$B723&lt;&gt;"Transfer"),NOT(AND(ISNUMBER(D723),N(D723)&gt;=1,N(D723)&lt;=10000,INT(N(D723))=N(D723))),AND($B723="Used",OR($E723="",$F723&lt;&gt;"")),AND($B723="Restock",OR($F723="",$E723&lt;&gt;"")),AND($B723="Transfer",OR($E723="",$F723="",$E723=$F723))),"Check inputs",IF(OR(AND($E723&lt;&gt;"",SUMPRODUCT(('Van Stock'!$A$2:$A$501=$E723)*('Van Stock'!$B$2:$B$501=$C723))&lt;&gt;1),AND($F723&lt;&gt;"",SUMPRODUCT(('Van Stock'!$A$2:$A$501=$F723)*('Van Stock'!$B$2:$B$501=$C723))&lt;&gt;1)),"No stock line","OK"))))</f>
        <v/>
      </c>
    </row>
    <row r="724" spans="1:8" x14ac:dyDescent="0.25">
      <c r="A724" s="20"/>
      <c r="B724" s="12"/>
      <c r="C724" s="12"/>
      <c r="D724" s="19"/>
      <c r="E724" s="12"/>
      <c r="F724" s="12"/>
      <c r="G724" s="12"/>
      <c r="H724" s="16" t="str">
        <f>IF(COUNTA($A724:$G724)=0,"",IF(OR($C724="",SUMPRODUCT(--(Parts!$A$2:$A$201=$C724))=0,AND($E724&lt;&gt;"",SUMPRODUCT(--(Vans!$A$2:$A$51=$E724))=0),AND($F724&lt;&gt;"",SUMPRODUCT(--(Vans!$A$2:$A$51=$F724))=0)),"Check ID",IF(OR(NOT(AND(ISNUMBER(A724),N(A724)&gt;=18264,N(A724)&lt;=73050)),AND($B724&lt;&gt;"Used",$B724&lt;&gt;"Restock",$B724&lt;&gt;"Transfer"),NOT(AND(ISNUMBER(D724),N(D724)&gt;=1,N(D724)&lt;=10000,INT(N(D724))=N(D724))),AND($B724="Used",OR($E724="",$F724&lt;&gt;"")),AND($B724="Restock",OR($F724="",$E724&lt;&gt;"")),AND($B724="Transfer",OR($E724="",$F724="",$E724=$F724))),"Check inputs",IF(OR(AND($E724&lt;&gt;"",SUMPRODUCT(('Van Stock'!$A$2:$A$501=$E724)*('Van Stock'!$B$2:$B$501=$C724))&lt;&gt;1),AND($F724&lt;&gt;"",SUMPRODUCT(('Van Stock'!$A$2:$A$501=$F724)*('Van Stock'!$B$2:$B$501=$C724))&lt;&gt;1)),"No stock line","OK"))))</f>
        <v/>
      </c>
    </row>
    <row r="725" spans="1:8" x14ac:dyDescent="0.25">
      <c r="A725" s="20"/>
      <c r="B725" s="12"/>
      <c r="C725" s="12"/>
      <c r="D725" s="19"/>
      <c r="E725" s="12"/>
      <c r="F725" s="12"/>
      <c r="G725" s="12"/>
      <c r="H725" s="16" t="str">
        <f>IF(COUNTA($A725:$G725)=0,"",IF(OR($C725="",SUMPRODUCT(--(Parts!$A$2:$A$201=$C725))=0,AND($E725&lt;&gt;"",SUMPRODUCT(--(Vans!$A$2:$A$51=$E725))=0),AND($F725&lt;&gt;"",SUMPRODUCT(--(Vans!$A$2:$A$51=$F725))=0)),"Check ID",IF(OR(NOT(AND(ISNUMBER(A725),N(A725)&gt;=18264,N(A725)&lt;=73050)),AND($B725&lt;&gt;"Used",$B725&lt;&gt;"Restock",$B725&lt;&gt;"Transfer"),NOT(AND(ISNUMBER(D725),N(D725)&gt;=1,N(D725)&lt;=10000,INT(N(D725))=N(D725))),AND($B725="Used",OR($E725="",$F725&lt;&gt;"")),AND($B725="Restock",OR($F725="",$E725&lt;&gt;"")),AND($B725="Transfer",OR($E725="",$F725="",$E725=$F725))),"Check inputs",IF(OR(AND($E725&lt;&gt;"",SUMPRODUCT(('Van Stock'!$A$2:$A$501=$E725)*('Van Stock'!$B$2:$B$501=$C725))&lt;&gt;1),AND($F725&lt;&gt;"",SUMPRODUCT(('Van Stock'!$A$2:$A$501=$F725)*('Van Stock'!$B$2:$B$501=$C725))&lt;&gt;1)),"No stock line","OK"))))</f>
        <v/>
      </c>
    </row>
    <row r="726" spans="1:8" x14ac:dyDescent="0.25">
      <c r="A726" s="20"/>
      <c r="B726" s="12"/>
      <c r="C726" s="12"/>
      <c r="D726" s="19"/>
      <c r="E726" s="12"/>
      <c r="F726" s="12"/>
      <c r="G726" s="12"/>
      <c r="H726" s="16" t="str">
        <f>IF(COUNTA($A726:$G726)=0,"",IF(OR($C726="",SUMPRODUCT(--(Parts!$A$2:$A$201=$C726))=0,AND($E726&lt;&gt;"",SUMPRODUCT(--(Vans!$A$2:$A$51=$E726))=0),AND($F726&lt;&gt;"",SUMPRODUCT(--(Vans!$A$2:$A$51=$F726))=0)),"Check ID",IF(OR(NOT(AND(ISNUMBER(A726),N(A726)&gt;=18264,N(A726)&lt;=73050)),AND($B726&lt;&gt;"Used",$B726&lt;&gt;"Restock",$B726&lt;&gt;"Transfer"),NOT(AND(ISNUMBER(D726),N(D726)&gt;=1,N(D726)&lt;=10000,INT(N(D726))=N(D726))),AND($B726="Used",OR($E726="",$F726&lt;&gt;"")),AND($B726="Restock",OR($F726="",$E726&lt;&gt;"")),AND($B726="Transfer",OR($E726="",$F726="",$E726=$F726))),"Check inputs",IF(OR(AND($E726&lt;&gt;"",SUMPRODUCT(('Van Stock'!$A$2:$A$501=$E726)*('Van Stock'!$B$2:$B$501=$C726))&lt;&gt;1),AND($F726&lt;&gt;"",SUMPRODUCT(('Van Stock'!$A$2:$A$501=$F726)*('Van Stock'!$B$2:$B$501=$C726))&lt;&gt;1)),"No stock line","OK"))))</f>
        <v/>
      </c>
    </row>
    <row r="727" spans="1:8" x14ac:dyDescent="0.25">
      <c r="A727" s="20"/>
      <c r="B727" s="12"/>
      <c r="C727" s="12"/>
      <c r="D727" s="19"/>
      <c r="E727" s="12"/>
      <c r="F727" s="12"/>
      <c r="G727" s="12"/>
      <c r="H727" s="16" t="str">
        <f>IF(COUNTA($A727:$G727)=0,"",IF(OR($C727="",SUMPRODUCT(--(Parts!$A$2:$A$201=$C727))=0,AND($E727&lt;&gt;"",SUMPRODUCT(--(Vans!$A$2:$A$51=$E727))=0),AND($F727&lt;&gt;"",SUMPRODUCT(--(Vans!$A$2:$A$51=$F727))=0)),"Check ID",IF(OR(NOT(AND(ISNUMBER(A727),N(A727)&gt;=18264,N(A727)&lt;=73050)),AND($B727&lt;&gt;"Used",$B727&lt;&gt;"Restock",$B727&lt;&gt;"Transfer"),NOT(AND(ISNUMBER(D727),N(D727)&gt;=1,N(D727)&lt;=10000,INT(N(D727))=N(D727))),AND($B727="Used",OR($E727="",$F727&lt;&gt;"")),AND($B727="Restock",OR($F727="",$E727&lt;&gt;"")),AND($B727="Transfer",OR($E727="",$F727="",$E727=$F727))),"Check inputs",IF(OR(AND($E727&lt;&gt;"",SUMPRODUCT(('Van Stock'!$A$2:$A$501=$E727)*('Van Stock'!$B$2:$B$501=$C727))&lt;&gt;1),AND($F727&lt;&gt;"",SUMPRODUCT(('Van Stock'!$A$2:$A$501=$F727)*('Van Stock'!$B$2:$B$501=$C727))&lt;&gt;1)),"No stock line","OK"))))</f>
        <v/>
      </c>
    </row>
    <row r="728" spans="1:8" x14ac:dyDescent="0.25">
      <c r="A728" s="20"/>
      <c r="B728" s="12"/>
      <c r="C728" s="12"/>
      <c r="D728" s="19"/>
      <c r="E728" s="12"/>
      <c r="F728" s="12"/>
      <c r="G728" s="12"/>
      <c r="H728" s="16" t="str">
        <f>IF(COUNTA($A728:$G728)=0,"",IF(OR($C728="",SUMPRODUCT(--(Parts!$A$2:$A$201=$C728))=0,AND($E728&lt;&gt;"",SUMPRODUCT(--(Vans!$A$2:$A$51=$E728))=0),AND($F728&lt;&gt;"",SUMPRODUCT(--(Vans!$A$2:$A$51=$F728))=0)),"Check ID",IF(OR(NOT(AND(ISNUMBER(A728),N(A728)&gt;=18264,N(A728)&lt;=73050)),AND($B728&lt;&gt;"Used",$B728&lt;&gt;"Restock",$B728&lt;&gt;"Transfer"),NOT(AND(ISNUMBER(D728),N(D728)&gt;=1,N(D728)&lt;=10000,INT(N(D728))=N(D728))),AND($B728="Used",OR($E728="",$F728&lt;&gt;"")),AND($B728="Restock",OR($F728="",$E728&lt;&gt;"")),AND($B728="Transfer",OR($E728="",$F728="",$E728=$F728))),"Check inputs",IF(OR(AND($E728&lt;&gt;"",SUMPRODUCT(('Van Stock'!$A$2:$A$501=$E728)*('Van Stock'!$B$2:$B$501=$C728))&lt;&gt;1),AND($F728&lt;&gt;"",SUMPRODUCT(('Van Stock'!$A$2:$A$501=$F728)*('Van Stock'!$B$2:$B$501=$C728))&lt;&gt;1)),"No stock line","OK"))))</f>
        <v/>
      </c>
    </row>
    <row r="729" spans="1:8" x14ac:dyDescent="0.25">
      <c r="A729" s="20"/>
      <c r="B729" s="12"/>
      <c r="C729" s="12"/>
      <c r="D729" s="19"/>
      <c r="E729" s="12"/>
      <c r="F729" s="12"/>
      <c r="G729" s="12"/>
      <c r="H729" s="16" t="str">
        <f>IF(COUNTA($A729:$G729)=0,"",IF(OR($C729="",SUMPRODUCT(--(Parts!$A$2:$A$201=$C729))=0,AND($E729&lt;&gt;"",SUMPRODUCT(--(Vans!$A$2:$A$51=$E729))=0),AND($F729&lt;&gt;"",SUMPRODUCT(--(Vans!$A$2:$A$51=$F729))=0)),"Check ID",IF(OR(NOT(AND(ISNUMBER(A729),N(A729)&gt;=18264,N(A729)&lt;=73050)),AND($B729&lt;&gt;"Used",$B729&lt;&gt;"Restock",$B729&lt;&gt;"Transfer"),NOT(AND(ISNUMBER(D729),N(D729)&gt;=1,N(D729)&lt;=10000,INT(N(D729))=N(D729))),AND($B729="Used",OR($E729="",$F729&lt;&gt;"")),AND($B729="Restock",OR($F729="",$E729&lt;&gt;"")),AND($B729="Transfer",OR($E729="",$F729="",$E729=$F729))),"Check inputs",IF(OR(AND($E729&lt;&gt;"",SUMPRODUCT(('Van Stock'!$A$2:$A$501=$E729)*('Van Stock'!$B$2:$B$501=$C729))&lt;&gt;1),AND($F729&lt;&gt;"",SUMPRODUCT(('Van Stock'!$A$2:$A$501=$F729)*('Van Stock'!$B$2:$B$501=$C729))&lt;&gt;1)),"No stock line","OK"))))</f>
        <v/>
      </c>
    </row>
    <row r="730" spans="1:8" x14ac:dyDescent="0.25">
      <c r="A730" s="20"/>
      <c r="B730" s="12"/>
      <c r="C730" s="12"/>
      <c r="D730" s="19"/>
      <c r="E730" s="12"/>
      <c r="F730" s="12"/>
      <c r="G730" s="12"/>
      <c r="H730" s="16" t="str">
        <f>IF(COUNTA($A730:$G730)=0,"",IF(OR($C730="",SUMPRODUCT(--(Parts!$A$2:$A$201=$C730))=0,AND($E730&lt;&gt;"",SUMPRODUCT(--(Vans!$A$2:$A$51=$E730))=0),AND($F730&lt;&gt;"",SUMPRODUCT(--(Vans!$A$2:$A$51=$F730))=0)),"Check ID",IF(OR(NOT(AND(ISNUMBER(A730),N(A730)&gt;=18264,N(A730)&lt;=73050)),AND($B730&lt;&gt;"Used",$B730&lt;&gt;"Restock",$B730&lt;&gt;"Transfer"),NOT(AND(ISNUMBER(D730),N(D730)&gt;=1,N(D730)&lt;=10000,INT(N(D730))=N(D730))),AND($B730="Used",OR($E730="",$F730&lt;&gt;"")),AND($B730="Restock",OR($F730="",$E730&lt;&gt;"")),AND($B730="Transfer",OR($E730="",$F730="",$E730=$F730))),"Check inputs",IF(OR(AND($E730&lt;&gt;"",SUMPRODUCT(('Van Stock'!$A$2:$A$501=$E730)*('Van Stock'!$B$2:$B$501=$C730))&lt;&gt;1),AND($F730&lt;&gt;"",SUMPRODUCT(('Van Stock'!$A$2:$A$501=$F730)*('Van Stock'!$B$2:$B$501=$C730))&lt;&gt;1)),"No stock line","OK"))))</f>
        <v/>
      </c>
    </row>
    <row r="731" spans="1:8" x14ac:dyDescent="0.25">
      <c r="A731" s="20"/>
      <c r="B731" s="12"/>
      <c r="C731" s="12"/>
      <c r="D731" s="19"/>
      <c r="E731" s="12"/>
      <c r="F731" s="12"/>
      <c r="G731" s="12"/>
      <c r="H731" s="16" t="str">
        <f>IF(COUNTA($A731:$G731)=0,"",IF(OR($C731="",SUMPRODUCT(--(Parts!$A$2:$A$201=$C731))=0,AND($E731&lt;&gt;"",SUMPRODUCT(--(Vans!$A$2:$A$51=$E731))=0),AND($F731&lt;&gt;"",SUMPRODUCT(--(Vans!$A$2:$A$51=$F731))=0)),"Check ID",IF(OR(NOT(AND(ISNUMBER(A731),N(A731)&gt;=18264,N(A731)&lt;=73050)),AND($B731&lt;&gt;"Used",$B731&lt;&gt;"Restock",$B731&lt;&gt;"Transfer"),NOT(AND(ISNUMBER(D731),N(D731)&gt;=1,N(D731)&lt;=10000,INT(N(D731))=N(D731))),AND($B731="Used",OR($E731="",$F731&lt;&gt;"")),AND($B731="Restock",OR($F731="",$E731&lt;&gt;"")),AND($B731="Transfer",OR($E731="",$F731="",$E731=$F731))),"Check inputs",IF(OR(AND($E731&lt;&gt;"",SUMPRODUCT(('Van Stock'!$A$2:$A$501=$E731)*('Van Stock'!$B$2:$B$501=$C731))&lt;&gt;1),AND($F731&lt;&gt;"",SUMPRODUCT(('Van Stock'!$A$2:$A$501=$F731)*('Van Stock'!$B$2:$B$501=$C731))&lt;&gt;1)),"No stock line","OK"))))</f>
        <v/>
      </c>
    </row>
    <row r="732" spans="1:8" x14ac:dyDescent="0.25">
      <c r="A732" s="20"/>
      <c r="B732" s="12"/>
      <c r="C732" s="12"/>
      <c r="D732" s="19"/>
      <c r="E732" s="12"/>
      <c r="F732" s="12"/>
      <c r="G732" s="12"/>
      <c r="H732" s="16" t="str">
        <f>IF(COUNTA($A732:$G732)=0,"",IF(OR($C732="",SUMPRODUCT(--(Parts!$A$2:$A$201=$C732))=0,AND($E732&lt;&gt;"",SUMPRODUCT(--(Vans!$A$2:$A$51=$E732))=0),AND($F732&lt;&gt;"",SUMPRODUCT(--(Vans!$A$2:$A$51=$F732))=0)),"Check ID",IF(OR(NOT(AND(ISNUMBER(A732),N(A732)&gt;=18264,N(A732)&lt;=73050)),AND($B732&lt;&gt;"Used",$B732&lt;&gt;"Restock",$B732&lt;&gt;"Transfer"),NOT(AND(ISNUMBER(D732),N(D732)&gt;=1,N(D732)&lt;=10000,INT(N(D732))=N(D732))),AND($B732="Used",OR($E732="",$F732&lt;&gt;"")),AND($B732="Restock",OR($F732="",$E732&lt;&gt;"")),AND($B732="Transfer",OR($E732="",$F732="",$E732=$F732))),"Check inputs",IF(OR(AND($E732&lt;&gt;"",SUMPRODUCT(('Van Stock'!$A$2:$A$501=$E732)*('Van Stock'!$B$2:$B$501=$C732))&lt;&gt;1),AND($F732&lt;&gt;"",SUMPRODUCT(('Van Stock'!$A$2:$A$501=$F732)*('Van Stock'!$B$2:$B$501=$C732))&lt;&gt;1)),"No stock line","OK"))))</f>
        <v/>
      </c>
    </row>
    <row r="733" spans="1:8" x14ac:dyDescent="0.25">
      <c r="A733" s="20"/>
      <c r="B733" s="12"/>
      <c r="C733" s="12"/>
      <c r="D733" s="19"/>
      <c r="E733" s="12"/>
      <c r="F733" s="12"/>
      <c r="G733" s="12"/>
      <c r="H733" s="16" t="str">
        <f>IF(COUNTA($A733:$G733)=0,"",IF(OR($C733="",SUMPRODUCT(--(Parts!$A$2:$A$201=$C733))=0,AND($E733&lt;&gt;"",SUMPRODUCT(--(Vans!$A$2:$A$51=$E733))=0),AND($F733&lt;&gt;"",SUMPRODUCT(--(Vans!$A$2:$A$51=$F733))=0)),"Check ID",IF(OR(NOT(AND(ISNUMBER(A733),N(A733)&gt;=18264,N(A733)&lt;=73050)),AND($B733&lt;&gt;"Used",$B733&lt;&gt;"Restock",$B733&lt;&gt;"Transfer"),NOT(AND(ISNUMBER(D733),N(D733)&gt;=1,N(D733)&lt;=10000,INT(N(D733))=N(D733))),AND($B733="Used",OR($E733="",$F733&lt;&gt;"")),AND($B733="Restock",OR($F733="",$E733&lt;&gt;"")),AND($B733="Transfer",OR($E733="",$F733="",$E733=$F733))),"Check inputs",IF(OR(AND($E733&lt;&gt;"",SUMPRODUCT(('Van Stock'!$A$2:$A$501=$E733)*('Van Stock'!$B$2:$B$501=$C733))&lt;&gt;1),AND($F733&lt;&gt;"",SUMPRODUCT(('Van Stock'!$A$2:$A$501=$F733)*('Van Stock'!$B$2:$B$501=$C733))&lt;&gt;1)),"No stock line","OK"))))</f>
        <v/>
      </c>
    </row>
    <row r="734" spans="1:8" x14ac:dyDescent="0.25">
      <c r="A734" s="20"/>
      <c r="B734" s="12"/>
      <c r="C734" s="12"/>
      <c r="D734" s="19"/>
      <c r="E734" s="12"/>
      <c r="F734" s="12"/>
      <c r="G734" s="12"/>
      <c r="H734" s="16" t="str">
        <f>IF(COUNTA($A734:$G734)=0,"",IF(OR($C734="",SUMPRODUCT(--(Parts!$A$2:$A$201=$C734))=0,AND($E734&lt;&gt;"",SUMPRODUCT(--(Vans!$A$2:$A$51=$E734))=0),AND($F734&lt;&gt;"",SUMPRODUCT(--(Vans!$A$2:$A$51=$F734))=0)),"Check ID",IF(OR(NOT(AND(ISNUMBER(A734),N(A734)&gt;=18264,N(A734)&lt;=73050)),AND($B734&lt;&gt;"Used",$B734&lt;&gt;"Restock",$B734&lt;&gt;"Transfer"),NOT(AND(ISNUMBER(D734),N(D734)&gt;=1,N(D734)&lt;=10000,INT(N(D734))=N(D734))),AND($B734="Used",OR($E734="",$F734&lt;&gt;"")),AND($B734="Restock",OR($F734="",$E734&lt;&gt;"")),AND($B734="Transfer",OR($E734="",$F734="",$E734=$F734))),"Check inputs",IF(OR(AND($E734&lt;&gt;"",SUMPRODUCT(('Van Stock'!$A$2:$A$501=$E734)*('Van Stock'!$B$2:$B$501=$C734))&lt;&gt;1),AND($F734&lt;&gt;"",SUMPRODUCT(('Van Stock'!$A$2:$A$501=$F734)*('Van Stock'!$B$2:$B$501=$C734))&lt;&gt;1)),"No stock line","OK"))))</f>
        <v/>
      </c>
    </row>
    <row r="735" spans="1:8" x14ac:dyDescent="0.25">
      <c r="A735" s="20"/>
      <c r="B735" s="12"/>
      <c r="C735" s="12"/>
      <c r="D735" s="19"/>
      <c r="E735" s="12"/>
      <c r="F735" s="12"/>
      <c r="G735" s="12"/>
      <c r="H735" s="16" t="str">
        <f>IF(COUNTA($A735:$G735)=0,"",IF(OR($C735="",SUMPRODUCT(--(Parts!$A$2:$A$201=$C735))=0,AND($E735&lt;&gt;"",SUMPRODUCT(--(Vans!$A$2:$A$51=$E735))=0),AND($F735&lt;&gt;"",SUMPRODUCT(--(Vans!$A$2:$A$51=$F735))=0)),"Check ID",IF(OR(NOT(AND(ISNUMBER(A735),N(A735)&gt;=18264,N(A735)&lt;=73050)),AND($B735&lt;&gt;"Used",$B735&lt;&gt;"Restock",$B735&lt;&gt;"Transfer"),NOT(AND(ISNUMBER(D735),N(D735)&gt;=1,N(D735)&lt;=10000,INT(N(D735))=N(D735))),AND($B735="Used",OR($E735="",$F735&lt;&gt;"")),AND($B735="Restock",OR($F735="",$E735&lt;&gt;"")),AND($B735="Transfer",OR($E735="",$F735="",$E735=$F735))),"Check inputs",IF(OR(AND($E735&lt;&gt;"",SUMPRODUCT(('Van Stock'!$A$2:$A$501=$E735)*('Van Stock'!$B$2:$B$501=$C735))&lt;&gt;1),AND($F735&lt;&gt;"",SUMPRODUCT(('Van Stock'!$A$2:$A$501=$F735)*('Van Stock'!$B$2:$B$501=$C735))&lt;&gt;1)),"No stock line","OK"))))</f>
        <v/>
      </c>
    </row>
    <row r="736" spans="1:8" x14ac:dyDescent="0.25">
      <c r="A736" s="20"/>
      <c r="B736" s="12"/>
      <c r="C736" s="12"/>
      <c r="D736" s="19"/>
      <c r="E736" s="12"/>
      <c r="F736" s="12"/>
      <c r="G736" s="12"/>
      <c r="H736" s="16" t="str">
        <f>IF(COUNTA($A736:$G736)=0,"",IF(OR($C736="",SUMPRODUCT(--(Parts!$A$2:$A$201=$C736))=0,AND($E736&lt;&gt;"",SUMPRODUCT(--(Vans!$A$2:$A$51=$E736))=0),AND($F736&lt;&gt;"",SUMPRODUCT(--(Vans!$A$2:$A$51=$F736))=0)),"Check ID",IF(OR(NOT(AND(ISNUMBER(A736),N(A736)&gt;=18264,N(A736)&lt;=73050)),AND($B736&lt;&gt;"Used",$B736&lt;&gt;"Restock",$B736&lt;&gt;"Transfer"),NOT(AND(ISNUMBER(D736),N(D736)&gt;=1,N(D736)&lt;=10000,INT(N(D736))=N(D736))),AND($B736="Used",OR($E736="",$F736&lt;&gt;"")),AND($B736="Restock",OR($F736="",$E736&lt;&gt;"")),AND($B736="Transfer",OR($E736="",$F736="",$E736=$F736))),"Check inputs",IF(OR(AND($E736&lt;&gt;"",SUMPRODUCT(('Van Stock'!$A$2:$A$501=$E736)*('Van Stock'!$B$2:$B$501=$C736))&lt;&gt;1),AND($F736&lt;&gt;"",SUMPRODUCT(('Van Stock'!$A$2:$A$501=$F736)*('Van Stock'!$B$2:$B$501=$C736))&lt;&gt;1)),"No stock line","OK"))))</f>
        <v/>
      </c>
    </row>
    <row r="737" spans="1:8" x14ac:dyDescent="0.25">
      <c r="A737" s="20"/>
      <c r="B737" s="12"/>
      <c r="C737" s="12"/>
      <c r="D737" s="19"/>
      <c r="E737" s="12"/>
      <c r="F737" s="12"/>
      <c r="G737" s="12"/>
      <c r="H737" s="16" t="str">
        <f>IF(COUNTA($A737:$G737)=0,"",IF(OR($C737="",SUMPRODUCT(--(Parts!$A$2:$A$201=$C737))=0,AND($E737&lt;&gt;"",SUMPRODUCT(--(Vans!$A$2:$A$51=$E737))=0),AND($F737&lt;&gt;"",SUMPRODUCT(--(Vans!$A$2:$A$51=$F737))=0)),"Check ID",IF(OR(NOT(AND(ISNUMBER(A737),N(A737)&gt;=18264,N(A737)&lt;=73050)),AND($B737&lt;&gt;"Used",$B737&lt;&gt;"Restock",$B737&lt;&gt;"Transfer"),NOT(AND(ISNUMBER(D737),N(D737)&gt;=1,N(D737)&lt;=10000,INT(N(D737))=N(D737))),AND($B737="Used",OR($E737="",$F737&lt;&gt;"")),AND($B737="Restock",OR($F737="",$E737&lt;&gt;"")),AND($B737="Transfer",OR($E737="",$F737="",$E737=$F737))),"Check inputs",IF(OR(AND($E737&lt;&gt;"",SUMPRODUCT(('Van Stock'!$A$2:$A$501=$E737)*('Van Stock'!$B$2:$B$501=$C737))&lt;&gt;1),AND($F737&lt;&gt;"",SUMPRODUCT(('Van Stock'!$A$2:$A$501=$F737)*('Van Stock'!$B$2:$B$501=$C737))&lt;&gt;1)),"No stock line","OK"))))</f>
        <v/>
      </c>
    </row>
    <row r="738" spans="1:8" x14ac:dyDescent="0.25">
      <c r="A738" s="20"/>
      <c r="B738" s="12"/>
      <c r="C738" s="12"/>
      <c r="D738" s="19"/>
      <c r="E738" s="12"/>
      <c r="F738" s="12"/>
      <c r="G738" s="12"/>
      <c r="H738" s="16" t="str">
        <f>IF(COUNTA($A738:$G738)=0,"",IF(OR($C738="",SUMPRODUCT(--(Parts!$A$2:$A$201=$C738))=0,AND($E738&lt;&gt;"",SUMPRODUCT(--(Vans!$A$2:$A$51=$E738))=0),AND($F738&lt;&gt;"",SUMPRODUCT(--(Vans!$A$2:$A$51=$F738))=0)),"Check ID",IF(OR(NOT(AND(ISNUMBER(A738),N(A738)&gt;=18264,N(A738)&lt;=73050)),AND($B738&lt;&gt;"Used",$B738&lt;&gt;"Restock",$B738&lt;&gt;"Transfer"),NOT(AND(ISNUMBER(D738),N(D738)&gt;=1,N(D738)&lt;=10000,INT(N(D738))=N(D738))),AND($B738="Used",OR($E738="",$F738&lt;&gt;"")),AND($B738="Restock",OR($F738="",$E738&lt;&gt;"")),AND($B738="Transfer",OR($E738="",$F738="",$E738=$F738))),"Check inputs",IF(OR(AND($E738&lt;&gt;"",SUMPRODUCT(('Van Stock'!$A$2:$A$501=$E738)*('Van Stock'!$B$2:$B$501=$C738))&lt;&gt;1),AND($F738&lt;&gt;"",SUMPRODUCT(('Van Stock'!$A$2:$A$501=$F738)*('Van Stock'!$B$2:$B$501=$C738))&lt;&gt;1)),"No stock line","OK"))))</f>
        <v/>
      </c>
    </row>
    <row r="739" spans="1:8" x14ac:dyDescent="0.25">
      <c r="A739" s="20"/>
      <c r="B739" s="12"/>
      <c r="C739" s="12"/>
      <c r="D739" s="19"/>
      <c r="E739" s="12"/>
      <c r="F739" s="12"/>
      <c r="G739" s="12"/>
      <c r="H739" s="16" t="str">
        <f>IF(COUNTA($A739:$G739)=0,"",IF(OR($C739="",SUMPRODUCT(--(Parts!$A$2:$A$201=$C739))=0,AND($E739&lt;&gt;"",SUMPRODUCT(--(Vans!$A$2:$A$51=$E739))=0),AND($F739&lt;&gt;"",SUMPRODUCT(--(Vans!$A$2:$A$51=$F739))=0)),"Check ID",IF(OR(NOT(AND(ISNUMBER(A739),N(A739)&gt;=18264,N(A739)&lt;=73050)),AND($B739&lt;&gt;"Used",$B739&lt;&gt;"Restock",$B739&lt;&gt;"Transfer"),NOT(AND(ISNUMBER(D739),N(D739)&gt;=1,N(D739)&lt;=10000,INT(N(D739))=N(D739))),AND($B739="Used",OR($E739="",$F739&lt;&gt;"")),AND($B739="Restock",OR($F739="",$E739&lt;&gt;"")),AND($B739="Transfer",OR($E739="",$F739="",$E739=$F739))),"Check inputs",IF(OR(AND($E739&lt;&gt;"",SUMPRODUCT(('Van Stock'!$A$2:$A$501=$E739)*('Van Stock'!$B$2:$B$501=$C739))&lt;&gt;1),AND($F739&lt;&gt;"",SUMPRODUCT(('Van Stock'!$A$2:$A$501=$F739)*('Van Stock'!$B$2:$B$501=$C739))&lt;&gt;1)),"No stock line","OK"))))</f>
        <v/>
      </c>
    </row>
    <row r="740" spans="1:8" x14ac:dyDescent="0.25">
      <c r="A740" s="20"/>
      <c r="B740" s="12"/>
      <c r="C740" s="12"/>
      <c r="D740" s="19"/>
      <c r="E740" s="12"/>
      <c r="F740" s="12"/>
      <c r="G740" s="12"/>
      <c r="H740" s="16" t="str">
        <f>IF(COUNTA($A740:$G740)=0,"",IF(OR($C740="",SUMPRODUCT(--(Parts!$A$2:$A$201=$C740))=0,AND($E740&lt;&gt;"",SUMPRODUCT(--(Vans!$A$2:$A$51=$E740))=0),AND($F740&lt;&gt;"",SUMPRODUCT(--(Vans!$A$2:$A$51=$F740))=0)),"Check ID",IF(OR(NOT(AND(ISNUMBER(A740),N(A740)&gt;=18264,N(A740)&lt;=73050)),AND($B740&lt;&gt;"Used",$B740&lt;&gt;"Restock",$B740&lt;&gt;"Transfer"),NOT(AND(ISNUMBER(D740),N(D740)&gt;=1,N(D740)&lt;=10000,INT(N(D740))=N(D740))),AND($B740="Used",OR($E740="",$F740&lt;&gt;"")),AND($B740="Restock",OR($F740="",$E740&lt;&gt;"")),AND($B740="Transfer",OR($E740="",$F740="",$E740=$F740))),"Check inputs",IF(OR(AND($E740&lt;&gt;"",SUMPRODUCT(('Van Stock'!$A$2:$A$501=$E740)*('Van Stock'!$B$2:$B$501=$C740))&lt;&gt;1),AND($F740&lt;&gt;"",SUMPRODUCT(('Van Stock'!$A$2:$A$501=$F740)*('Van Stock'!$B$2:$B$501=$C740))&lt;&gt;1)),"No stock line","OK"))))</f>
        <v/>
      </c>
    </row>
    <row r="741" spans="1:8" x14ac:dyDescent="0.25">
      <c r="A741" s="20"/>
      <c r="B741" s="12"/>
      <c r="C741" s="12"/>
      <c r="D741" s="19"/>
      <c r="E741" s="12"/>
      <c r="F741" s="12"/>
      <c r="G741" s="12"/>
      <c r="H741" s="16" t="str">
        <f>IF(COUNTA($A741:$G741)=0,"",IF(OR($C741="",SUMPRODUCT(--(Parts!$A$2:$A$201=$C741))=0,AND($E741&lt;&gt;"",SUMPRODUCT(--(Vans!$A$2:$A$51=$E741))=0),AND($F741&lt;&gt;"",SUMPRODUCT(--(Vans!$A$2:$A$51=$F741))=0)),"Check ID",IF(OR(NOT(AND(ISNUMBER(A741),N(A741)&gt;=18264,N(A741)&lt;=73050)),AND($B741&lt;&gt;"Used",$B741&lt;&gt;"Restock",$B741&lt;&gt;"Transfer"),NOT(AND(ISNUMBER(D741),N(D741)&gt;=1,N(D741)&lt;=10000,INT(N(D741))=N(D741))),AND($B741="Used",OR($E741="",$F741&lt;&gt;"")),AND($B741="Restock",OR($F741="",$E741&lt;&gt;"")),AND($B741="Transfer",OR($E741="",$F741="",$E741=$F741))),"Check inputs",IF(OR(AND($E741&lt;&gt;"",SUMPRODUCT(('Van Stock'!$A$2:$A$501=$E741)*('Van Stock'!$B$2:$B$501=$C741))&lt;&gt;1),AND($F741&lt;&gt;"",SUMPRODUCT(('Van Stock'!$A$2:$A$501=$F741)*('Van Stock'!$B$2:$B$501=$C741))&lt;&gt;1)),"No stock line","OK"))))</f>
        <v/>
      </c>
    </row>
    <row r="742" spans="1:8" x14ac:dyDescent="0.25">
      <c r="A742" s="20"/>
      <c r="B742" s="12"/>
      <c r="C742" s="12"/>
      <c r="D742" s="19"/>
      <c r="E742" s="12"/>
      <c r="F742" s="12"/>
      <c r="G742" s="12"/>
      <c r="H742" s="16" t="str">
        <f>IF(COUNTA($A742:$G742)=0,"",IF(OR($C742="",SUMPRODUCT(--(Parts!$A$2:$A$201=$C742))=0,AND($E742&lt;&gt;"",SUMPRODUCT(--(Vans!$A$2:$A$51=$E742))=0),AND($F742&lt;&gt;"",SUMPRODUCT(--(Vans!$A$2:$A$51=$F742))=0)),"Check ID",IF(OR(NOT(AND(ISNUMBER(A742),N(A742)&gt;=18264,N(A742)&lt;=73050)),AND($B742&lt;&gt;"Used",$B742&lt;&gt;"Restock",$B742&lt;&gt;"Transfer"),NOT(AND(ISNUMBER(D742),N(D742)&gt;=1,N(D742)&lt;=10000,INT(N(D742))=N(D742))),AND($B742="Used",OR($E742="",$F742&lt;&gt;"")),AND($B742="Restock",OR($F742="",$E742&lt;&gt;"")),AND($B742="Transfer",OR($E742="",$F742="",$E742=$F742))),"Check inputs",IF(OR(AND($E742&lt;&gt;"",SUMPRODUCT(('Van Stock'!$A$2:$A$501=$E742)*('Van Stock'!$B$2:$B$501=$C742))&lt;&gt;1),AND($F742&lt;&gt;"",SUMPRODUCT(('Van Stock'!$A$2:$A$501=$F742)*('Van Stock'!$B$2:$B$501=$C742))&lt;&gt;1)),"No stock line","OK"))))</f>
        <v/>
      </c>
    </row>
    <row r="743" spans="1:8" x14ac:dyDescent="0.25">
      <c r="A743" s="20"/>
      <c r="B743" s="12"/>
      <c r="C743" s="12"/>
      <c r="D743" s="19"/>
      <c r="E743" s="12"/>
      <c r="F743" s="12"/>
      <c r="G743" s="12"/>
      <c r="H743" s="16" t="str">
        <f>IF(COUNTA($A743:$G743)=0,"",IF(OR($C743="",SUMPRODUCT(--(Parts!$A$2:$A$201=$C743))=0,AND($E743&lt;&gt;"",SUMPRODUCT(--(Vans!$A$2:$A$51=$E743))=0),AND($F743&lt;&gt;"",SUMPRODUCT(--(Vans!$A$2:$A$51=$F743))=0)),"Check ID",IF(OR(NOT(AND(ISNUMBER(A743),N(A743)&gt;=18264,N(A743)&lt;=73050)),AND($B743&lt;&gt;"Used",$B743&lt;&gt;"Restock",$B743&lt;&gt;"Transfer"),NOT(AND(ISNUMBER(D743),N(D743)&gt;=1,N(D743)&lt;=10000,INT(N(D743))=N(D743))),AND($B743="Used",OR($E743="",$F743&lt;&gt;"")),AND($B743="Restock",OR($F743="",$E743&lt;&gt;"")),AND($B743="Transfer",OR($E743="",$F743="",$E743=$F743))),"Check inputs",IF(OR(AND($E743&lt;&gt;"",SUMPRODUCT(('Van Stock'!$A$2:$A$501=$E743)*('Van Stock'!$B$2:$B$501=$C743))&lt;&gt;1),AND($F743&lt;&gt;"",SUMPRODUCT(('Van Stock'!$A$2:$A$501=$F743)*('Van Stock'!$B$2:$B$501=$C743))&lt;&gt;1)),"No stock line","OK"))))</f>
        <v/>
      </c>
    </row>
    <row r="744" spans="1:8" x14ac:dyDescent="0.25">
      <c r="A744" s="20"/>
      <c r="B744" s="12"/>
      <c r="C744" s="12"/>
      <c r="D744" s="19"/>
      <c r="E744" s="12"/>
      <c r="F744" s="12"/>
      <c r="G744" s="12"/>
      <c r="H744" s="16" t="str">
        <f>IF(COUNTA($A744:$G744)=0,"",IF(OR($C744="",SUMPRODUCT(--(Parts!$A$2:$A$201=$C744))=0,AND($E744&lt;&gt;"",SUMPRODUCT(--(Vans!$A$2:$A$51=$E744))=0),AND($F744&lt;&gt;"",SUMPRODUCT(--(Vans!$A$2:$A$51=$F744))=0)),"Check ID",IF(OR(NOT(AND(ISNUMBER(A744),N(A744)&gt;=18264,N(A744)&lt;=73050)),AND($B744&lt;&gt;"Used",$B744&lt;&gt;"Restock",$B744&lt;&gt;"Transfer"),NOT(AND(ISNUMBER(D744),N(D744)&gt;=1,N(D744)&lt;=10000,INT(N(D744))=N(D744))),AND($B744="Used",OR($E744="",$F744&lt;&gt;"")),AND($B744="Restock",OR($F744="",$E744&lt;&gt;"")),AND($B744="Transfer",OR($E744="",$F744="",$E744=$F744))),"Check inputs",IF(OR(AND($E744&lt;&gt;"",SUMPRODUCT(('Van Stock'!$A$2:$A$501=$E744)*('Van Stock'!$B$2:$B$501=$C744))&lt;&gt;1),AND($F744&lt;&gt;"",SUMPRODUCT(('Van Stock'!$A$2:$A$501=$F744)*('Van Stock'!$B$2:$B$501=$C744))&lt;&gt;1)),"No stock line","OK"))))</f>
        <v/>
      </c>
    </row>
    <row r="745" spans="1:8" x14ac:dyDescent="0.25">
      <c r="A745" s="20"/>
      <c r="B745" s="12"/>
      <c r="C745" s="12"/>
      <c r="D745" s="19"/>
      <c r="E745" s="12"/>
      <c r="F745" s="12"/>
      <c r="G745" s="12"/>
      <c r="H745" s="16" t="str">
        <f>IF(COUNTA($A745:$G745)=0,"",IF(OR($C745="",SUMPRODUCT(--(Parts!$A$2:$A$201=$C745))=0,AND($E745&lt;&gt;"",SUMPRODUCT(--(Vans!$A$2:$A$51=$E745))=0),AND($F745&lt;&gt;"",SUMPRODUCT(--(Vans!$A$2:$A$51=$F745))=0)),"Check ID",IF(OR(NOT(AND(ISNUMBER(A745),N(A745)&gt;=18264,N(A745)&lt;=73050)),AND($B745&lt;&gt;"Used",$B745&lt;&gt;"Restock",$B745&lt;&gt;"Transfer"),NOT(AND(ISNUMBER(D745),N(D745)&gt;=1,N(D745)&lt;=10000,INT(N(D745))=N(D745))),AND($B745="Used",OR($E745="",$F745&lt;&gt;"")),AND($B745="Restock",OR($F745="",$E745&lt;&gt;"")),AND($B745="Transfer",OR($E745="",$F745="",$E745=$F745))),"Check inputs",IF(OR(AND($E745&lt;&gt;"",SUMPRODUCT(('Van Stock'!$A$2:$A$501=$E745)*('Van Stock'!$B$2:$B$501=$C745))&lt;&gt;1),AND($F745&lt;&gt;"",SUMPRODUCT(('Van Stock'!$A$2:$A$501=$F745)*('Van Stock'!$B$2:$B$501=$C745))&lt;&gt;1)),"No stock line","OK"))))</f>
        <v/>
      </c>
    </row>
    <row r="746" spans="1:8" x14ac:dyDescent="0.25">
      <c r="A746" s="20"/>
      <c r="B746" s="12"/>
      <c r="C746" s="12"/>
      <c r="D746" s="19"/>
      <c r="E746" s="12"/>
      <c r="F746" s="12"/>
      <c r="G746" s="12"/>
      <c r="H746" s="16" t="str">
        <f>IF(COUNTA($A746:$G746)=0,"",IF(OR($C746="",SUMPRODUCT(--(Parts!$A$2:$A$201=$C746))=0,AND($E746&lt;&gt;"",SUMPRODUCT(--(Vans!$A$2:$A$51=$E746))=0),AND($F746&lt;&gt;"",SUMPRODUCT(--(Vans!$A$2:$A$51=$F746))=0)),"Check ID",IF(OR(NOT(AND(ISNUMBER(A746),N(A746)&gt;=18264,N(A746)&lt;=73050)),AND($B746&lt;&gt;"Used",$B746&lt;&gt;"Restock",$B746&lt;&gt;"Transfer"),NOT(AND(ISNUMBER(D746),N(D746)&gt;=1,N(D746)&lt;=10000,INT(N(D746))=N(D746))),AND($B746="Used",OR($E746="",$F746&lt;&gt;"")),AND($B746="Restock",OR($F746="",$E746&lt;&gt;"")),AND($B746="Transfer",OR($E746="",$F746="",$E746=$F746))),"Check inputs",IF(OR(AND($E746&lt;&gt;"",SUMPRODUCT(('Van Stock'!$A$2:$A$501=$E746)*('Van Stock'!$B$2:$B$501=$C746))&lt;&gt;1),AND($F746&lt;&gt;"",SUMPRODUCT(('Van Stock'!$A$2:$A$501=$F746)*('Van Stock'!$B$2:$B$501=$C746))&lt;&gt;1)),"No stock line","OK"))))</f>
        <v/>
      </c>
    </row>
    <row r="747" spans="1:8" x14ac:dyDescent="0.25">
      <c r="A747" s="20"/>
      <c r="B747" s="12"/>
      <c r="C747" s="12"/>
      <c r="D747" s="19"/>
      <c r="E747" s="12"/>
      <c r="F747" s="12"/>
      <c r="G747" s="12"/>
      <c r="H747" s="16" t="str">
        <f>IF(COUNTA($A747:$G747)=0,"",IF(OR($C747="",SUMPRODUCT(--(Parts!$A$2:$A$201=$C747))=0,AND($E747&lt;&gt;"",SUMPRODUCT(--(Vans!$A$2:$A$51=$E747))=0),AND($F747&lt;&gt;"",SUMPRODUCT(--(Vans!$A$2:$A$51=$F747))=0)),"Check ID",IF(OR(NOT(AND(ISNUMBER(A747),N(A747)&gt;=18264,N(A747)&lt;=73050)),AND($B747&lt;&gt;"Used",$B747&lt;&gt;"Restock",$B747&lt;&gt;"Transfer"),NOT(AND(ISNUMBER(D747),N(D747)&gt;=1,N(D747)&lt;=10000,INT(N(D747))=N(D747))),AND($B747="Used",OR($E747="",$F747&lt;&gt;"")),AND($B747="Restock",OR($F747="",$E747&lt;&gt;"")),AND($B747="Transfer",OR($E747="",$F747="",$E747=$F747))),"Check inputs",IF(OR(AND($E747&lt;&gt;"",SUMPRODUCT(('Van Stock'!$A$2:$A$501=$E747)*('Van Stock'!$B$2:$B$501=$C747))&lt;&gt;1),AND($F747&lt;&gt;"",SUMPRODUCT(('Van Stock'!$A$2:$A$501=$F747)*('Van Stock'!$B$2:$B$501=$C747))&lt;&gt;1)),"No stock line","OK"))))</f>
        <v/>
      </c>
    </row>
    <row r="748" spans="1:8" x14ac:dyDescent="0.25">
      <c r="A748" s="20"/>
      <c r="B748" s="12"/>
      <c r="C748" s="12"/>
      <c r="D748" s="19"/>
      <c r="E748" s="12"/>
      <c r="F748" s="12"/>
      <c r="G748" s="12"/>
      <c r="H748" s="16" t="str">
        <f>IF(COUNTA($A748:$G748)=0,"",IF(OR($C748="",SUMPRODUCT(--(Parts!$A$2:$A$201=$C748))=0,AND($E748&lt;&gt;"",SUMPRODUCT(--(Vans!$A$2:$A$51=$E748))=0),AND($F748&lt;&gt;"",SUMPRODUCT(--(Vans!$A$2:$A$51=$F748))=0)),"Check ID",IF(OR(NOT(AND(ISNUMBER(A748),N(A748)&gt;=18264,N(A748)&lt;=73050)),AND($B748&lt;&gt;"Used",$B748&lt;&gt;"Restock",$B748&lt;&gt;"Transfer"),NOT(AND(ISNUMBER(D748),N(D748)&gt;=1,N(D748)&lt;=10000,INT(N(D748))=N(D748))),AND($B748="Used",OR($E748="",$F748&lt;&gt;"")),AND($B748="Restock",OR($F748="",$E748&lt;&gt;"")),AND($B748="Transfer",OR($E748="",$F748="",$E748=$F748))),"Check inputs",IF(OR(AND($E748&lt;&gt;"",SUMPRODUCT(('Van Stock'!$A$2:$A$501=$E748)*('Van Stock'!$B$2:$B$501=$C748))&lt;&gt;1),AND($F748&lt;&gt;"",SUMPRODUCT(('Van Stock'!$A$2:$A$501=$F748)*('Van Stock'!$B$2:$B$501=$C748))&lt;&gt;1)),"No stock line","OK"))))</f>
        <v/>
      </c>
    </row>
    <row r="749" spans="1:8" x14ac:dyDescent="0.25">
      <c r="A749" s="20"/>
      <c r="B749" s="12"/>
      <c r="C749" s="12"/>
      <c r="D749" s="19"/>
      <c r="E749" s="12"/>
      <c r="F749" s="12"/>
      <c r="G749" s="12"/>
      <c r="H749" s="16" t="str">
        <f>IF(COUNTA($A749:$G749)=0,"",IF(OR($C749="",SUMPRODUCT(--(Parts!$A$2:$A$201=$C749))=0,AND($E749&lt;&gt;"",SUMPRODUCT(--(Vans!$A$2:$A$51=$E749))=0),AND($F749&lt;&gt;"",SUMPRODUCT(--(Vans!$A$2:$A$51=$F749))=0)),"Check ID",IF(OR(NOT(AND(ISNUMBER(A749),N(A749)&gt;=18264,N(A749)&lt;=73050)),AND($B749&lt;&gt;"Used",$B749&lt;&gt;"Restock",$B749&lt;&gt;"Transfer"),NOT(AND(ISNUMBER(D749),N(D749)&gt;=1,N(D749)&lt;=10000,INT(N(D749))=N(D749))),AND($B749="Used",OR($E749="",$F749&lt;&gt;"")),AND($B749="Restock",OR($F749="",$E749&lt;&gt;"")),AND($B749="Transfer",OR($E749="",$F749="",$E749=$F749))),"Check inputs",IF(OR(AND($E749&lt;&gt;"",SUMPRODUCT(('Van Stock'!$A$2:$A$501=$E749)*('Van Stock'!$B$2:$B$501=$C749))&lt;&gt;1),AND($F749&lt;&gt;"",SUMPRODUCT(('Van Stock'!$A$2:$A$501=$F749)*('Van Stock'!$B$2:$B$501=$C749))&lt;&gt;1)),"No stock line","OK"))))</f>
        <v/>
      </c>
    </row>
    <row r="750" spans="1:8" x14ac:dyDescent="0.25">
      <c r="A750" s="20"/>
      <c r="B750" s="12"/>
      <c r="C750" s="12"/>
      <c r="D750" s="19"/>
      <c r="E750" s="12"/>
      <c r="F750" s="12"/>
      <c r="G750" s="12"/>
      <c r="H750" s="16" t="str">
        <f>IF(COUNTA($A750:$G750)=0,"",IF(OR($C750="",SUMPRODUCT(--(Parts!$A$2:$A$201=$C750))=0,AND($E750&lt;&gt;"",SUMPRODUCT(--(Vans!$A$2:$A$51=$E750))=0),AND($F750&lt;&gt;"",SUMPRODUCT(--(Vans!$A$2:$A$51=$F750))=0)),"Check ID",IF(OR(NOT(AND(ISNUMBER(A750),N(A750)&gt;=18264,N(A750)&lt;=73050)),AND($B750&lt;&gt;"Used",$B750&lt;&gt;"Restock",$B750&lt;&gt;"Transfer"),NOT(AND(ISNUMBER(D750),N(D750)&gt;=1,N(D750)&lt;=10000,INT(N(D750))=N(D750))),AND($B750="Used",OR($E750="",$F750&lt;&gt;"")),AND($B750="Restock",OR($F750="",$E750&lt;&gt;"")),AND($B750="Transfer",OR($E750="",$F750="",$E750=$F750))),"Check inputs",IF(OR(AND($E750&lt;&gt;"",SUMPRODUCT(('Van Stock'!$A$2:$A$501=$E750)*('Van Stock'!$B$2:$B$501=$C750))&lt;&gt;1),AND($F750&lt;&gt;"",SUMPRODUCT(('Van Stock'!$A$2:$A$501=$F750)*('Van Stock'!$B$2:$B$501=$C750))&lt;&gt;1)),"No stock line","OK"))))</f>
        <v/>
      </c>
    </row>
    <row r="751" spans="1:8" x14ac:dyDescent="0.25">
      <c r="A751" s="20"/>
      <c r="B751" s="12"/>
      <c r="C751" s="12"/>
      <c r="D751" s="19"/>
      <c r="E751" s="12"/>
      <c r="F751" s="12"/>
      <c r="G751" s="12"/>
      <c r="H751" s="16" t="str">
        <f>IF(COUNTA($A751:$G751)=0,"",IF(OR($C751="",SUMPRODUCT(--(Parts!$A$2:$A$201=$C751))=0,AND($E751&lt;&gt;"",SUMPRODUCT(--(Vans!$A$2:$A$51=$E751))=0),AND($F751&lt;&gt;"",SUMPRODUCT(--(Vans!$A$2:$A$51=$F751))=0)),"Check ID",IF(OR(NOT(AND(ISNUMBER(A751),N(A751)&gt;=18264,N(A751)&lt;=73050)),AND($B751&lt;&gt;"Used",$B751&lt;&gt;"Restock",$B751&lt;&gt;"Transfer"),NOT(AND(ISNUMBER(D751),N(D751)&gt;=1,N(D751)&lt;=10000,INT(N(D751))=N(D751))),AND($B751="Used",OR($E751="",$F751&lt;&gt;"")),AND($B751="Restock",OR($F751="",$E751&lt;&gt;"")),AND($B751="Transfer",OR($E751="",$F751="",$E751=$F751))),"Check inputs",IF(OR(AND($E751&lt;&gt;"",SUMPRODUCT(('Van Stock'!$A$2:$A$501=$E751)*('Van Stock'!$B$2:$B$501=$C751))&lt;&gt;1),AND($F751&lt;&gt;"",SUMPRODUCT(('Van Stock'!$A$2:$A$501=$F751)*('Van Stock'!$B$2:$B$501=$C751))&lt;&gt;1)),"No stock line","OK"))))</f>
        <v/>
      </c>
    </row>
    <row r="752" spans="1:8" x14ac:dyDescent="0.25">
      <c r="A752" s="20"/>
      <c r="B752" s="12"/>
      <c r="C752" s="12"/>
      <c r="D752" s="19"/>
      <c r="E752" s="12"/>
      <c r="F752" s="12"/>
      <c r="G752" s="12"/>
      <c r="H752" s="16" t="str">
        <f>IF(COUNTA($A752:$G752)=0,"",IF(OR($C752="",SUMPRODUCT(--(Parts!$A$2:$A$201=$C752))=0,AND($E752&lt;&gt;"",SUMPRODUCT(--(Vans!$A$2:$A$51=$E752))=0),AND($F752&lt;&gt;"",SUMPRODUCT(--(Vans!$A$2:$A$51=$F752))=0)),"Check ID",IF(OR(NOT(AND(ISNUMBER(A752),N(A752)&gt;=18264,N(A752)&lt;=73050)),AND($B752&lt;&gt;"Used",$B752&lt;&gt;"Restock",$B752&lt;&gt;"Transfer"),NOT(AND(ISNUMBER(D752),N(D752)&gt;=1,N(D752)&lt;=10000,INT(N(D752))=N(D752))),AND($B752="Used",OR($E752="",$F752&lt;&gt;"")),AND($B752="Restock",OR($F752="",$E752&lt;&gt;"")),AND($B752="Transfer",OR($E752="",$F752="",$E752=$F752))),"Check inputs",IF(OR(AND($E752&lt;&gt;"",SUMPRODUCT(('Van Stock'!$A$2:$A$501=$E752)*('Van Stock'!$B$2:$B$501=$C752))&lt;&gt;1),AND($F752&lt;&gt;"",SUMPRODUCT(('Van Stock'!$A$2:$A$501=$F752)*('Van Stock'!$B$2:$B$501=$C752))&lt;&gt;1)),"No stock line","OK"))))</f>
        <v/>
      </c>
    </row>
    <row r="753" spans="1:8" x14ac:dyDescent="0.25">
      <c r="A753" s="20"/>
      <c r="B753" s="12"/>
      <c r="C753" s="12"/>
      <c r="D753" s="19"/>
      <c r="E753" s="12"/>
      <c r="F753" s="12"/>
      <c r="G753" s="12"/>
      <c r="H753" s="16" t="str">
        <f>IF(COUNTA($A753:$G753)=0,"",IF(OR($C753="",SUMPRODUCT(--(Parts!$A$2:$A$201=$C753))=0,AND($E753&lt;&gt;"",SUMPRODUCT(--(Vans!$A$2:$A$51=$E753))=0),AND($F753&lt;&gt;"",SUMPRODUCT(--(Vans!$A$2:$A$51=$F753))=0)),"Check ID",IF(OR(NOT(AND(ISNUMBER(A753),N(A753)&gt;=18264,N(A753)&lt;=73050)),AND($B753&lt;&gt;"Used",$B753&lt;&gt;"Restock",$B753&lt;&gt;"Transfer"),NOT(AND(ISNUMBER(D753),N(D753)&gt;=1,N(D753)&lt;=10000,INT(N(D753))=N(D753))),AND($B753="Used",OR($E753="",$F753&lt;&gt;"")),AND($B753="Restock",OR($F753="",$E753&lt;&gt;"")),AND($B753="Transfer",OR($E753="",$F753="",$E753=$F753))),"Check inputs",IF(OR(AND($E753&lt;&gt;"",SUMPRODUCT(('Van Stock'!$A$2:$A$501=$E753)*('Van Stock'!$B$2:$B$501=$C753))&lt;&gt;1),AND($F753&lt;&gt;"",SUMPRODUCT(('Van Stock'!$A$2:$A$501=$F753)*('Van Stock'!$B$2:$B$501=$C753))&lt;&gt;1)),"No stock line","OK"))))</f>
        <v/>
      </c>
    </row>
    <row r="754" spans="1:8" x14ac:dyDescent="0.25">
      <c r="A754" s="20"/>
      <c r="B754" s="12"/>
      <c r="C754" s="12"/>
      <c r="D754" s="19"/>
      <c r="E754" s="12"/>
      <c r="F754" s="12"/>
      <c r="G754" s="12"/>
      <c r="H754" s="16" t="str">
        <f>IF(COUNTA($A754:$G754)=0,"",IF(OR($C754="",SUMPRODUCT(--(Parts!$A$2:$A$201=$C754))=0,AND($E754&lt;&gt;"",SUMPRODUCT(--(Vans!$A$2:$A$51=$E754))=0),AND($F754&lt;&gt;"",SUMPRODUCT(--(Vans!$A$2:$A$51=$F754))=0)),"Check ID",IF(OR(NOT(AND(ISNUMBER(A754),N(A754)&gt;=18264,N(A754)&lt;=73050)),AND($B754&lt;&gt;"Used",$B754&lt;&gt;"Restock",$B754&lt;&gt;"Transfer"),NOT(AND(ISNUMBER(D754),N(D754)&gt;=1,N(D754)&lt;=10000,INT(N(D754))=N(D754))),AND($B754="Used",OR($E754="",$F754&lt;&gt;"")),AND($B754="Restock",OR($F754="",$E754&lt;&gt;"")),AND($B754="Transfer",OR($E754="",$F754="",$E754=$F754))),"Check inputs",IF(OR(AND($E754&lt;&gt;"",SUMPRODUCT(('Van Stock'!$A$2:$A$501=$E754)*('Van Stock'!$B$2:$B$501=$C754))&lt;&gt;1),AND($F754&lt;&gt;"",SUMPRODUCT(('Van Stock'!$A$2:$A$501=$F754)*('Van Stock'!$B$2:$B$501=$C754))&lt;&gt;1)),"No stock line","OK"))))</f>
        <v/>
      </c>
    </row>
    <row r="755" spans="1:8" x14ac:dyDescent="0.25">
      <c r="A755" s="20"/>
      <c r="B755" s="12"/>
      <c r="C755" s="12"/>
      <c r="D755" s="19"/>
      <c r="E755" s="12"/>
      <c r="F755" s="12"/>
      <c r="G755" s="12"/>
      <c r="H755" s="16" t="str">
        <f>IF(COUNTA($A755:$G755)=0,"",IF(OR($C755="",SUMPRODUCT(--(Parts!$A$2:$A$201=$C755))=0,AND($E755&lt;&gt;"",SUMPRODUCT(--(Vans!$A$2:$A$51=$E755))=0),AND($F755&lt;&gt;"",SUMPRODUCT(--(Vans!$A$2:$A$51=$F755))=0)),"Check ID",IF(OR(NOT(AND(ISNUMBER(A755),N(A755)&gt;=18264,N(A755)&lt;=73050)),AND($B755&lt;&gt;"Used",$B755&lt;&gt;"Restock",$B755&lt;&gt;"Transfer"),NOT(AND(ISNUMBER(D755),N(D755)&gt;=1,N(D755)&lt;=10000,INT(N(D755))=N(D755))),AND($B755="Used",OR($E755="",$F755&lt;&gt;"")),AND($B755="Restock",OR($F755="",$E755&lt;&gt;"")),AND($B755="Transfer",OR($E755="",$F755="",$E755=$F755))),"Check inputs",IF(OR(AND($E755&lt;&gt;"",SUMPRODUCT(('Van Stock'!$A$2:$A$501=$E755)*('Van Stock'!$B$2:$B$501=$C755))&lt;&gt;1),AND($F755&lt;&gt;"",SUMPRODUCT(('Van Stock'!$A$2:$A$501=$F755)*('Van Stock'!$B$2:$B$501=$C755))&lt;&gt;1)),"No stock line","OK"))))</f>
        <v/>
      </c>
    </row>
    <row r="756" spans="1:8" x14ac:dyDescent="0.25">
      <c r="A756" s="20"/>
      <c r="B756" s="12"/>
      <c r="C756" s="12"/>
      <c r="D756" s="19"/>
      <c r="E756" s="12"/>
      <c r="F756" s="12"/>
      <c r="G756" s="12"/>
      <c r="H756" s="16" t="str">
        <f>IF(COUNTA($A756:$G756)=0,"",IF(OR($C756="",SUMPRODUCT(--(Parts!$A$2:$A$201=$C756))=0,AND($E756&lt;&gt;"",SUMPRODUCT(--(Vans!$A$2:$A$51=$E756))=0),AND($F756&lt;&gt;"",SUMPRODUCT(--(Vans!$A$2:$A$51=$F756))=0)),"Check ID",IF(OR(NOT(AND(ISNUMBER(A756),N(A756)&gt;=18264,N(A756)&lt;=73050)),AND($B756&lt;&gt;"Used",$B756&lt;&gt;"Restock",$B756&lt;&gt;"Transfer"),NOT(AND(ISNUMBER(D756),N(D756)&gt;=1,N(D756)&lt;=10000,INT(N(D756))=N(D756))),AND($B756="Used",OR($E756="",$F756&lt;&gt;"")),AND($B756="Restock",OR($F756="",$E756&lt;&gt;"")),AND($B756="Transfer",OR($E756="",$F756="",$E756=$F756))),"Check inputs",IF(OR(AND($E756&lt;&gt;"",SUMPRODUCT(('Van Stock'!$A$2:$A$501=$E756)*('Van Stock'!$B$2:$B$501=$C756))&lt;&gt;1),AND($F756&lt;&gt;"",SUMPRODUCT(('Van Stock'!$A$2:$A$501=$F756)*('Van Stock'!$B$2:$B$501=$C756))&lt;&gt;1)),"No stock line","OK"))))</f>
        <v/>
      </c>
    </row>
    <row r="757" spans="1:8" x14ac:dyDescent="0.25">
      <c r="A757" s="20"/>
      <c r="B757" s="12"/>
      <c r="C757" s="12"/>
      <c r="D757" s="19"/>
      <c r="E757" s="12"/>
      <c r="F757" s="12"/>
      <c r="G757" s="12"/>
      <c r="H757" s="16" t="str">
        <f>IF(COUNTA($A757:$G757)=0,"",IF(OR($C757="",SUMPRODUCT(--(Parts!$A$2:$A$201=$C757))=0,AND($E757&lt;&gt;"",SUMPRODUCT(--(Vans!$A$2:$A$51=$E757))=0),AND($F757&lt;&gt;"",SUMPRODUCT(--(Vans!$A$2:$A$51=$F757))=0)),"Check ID",IF(OR(NOT(AND(ISNUMBER(A757),N(A757)&gt;=18264,N(A757)&lt;=73050)),AND($B757&lt;&gt;"Used",$B757&lt;&gt;"Restock",$B757&lt;&gt;"Transfer"),NOT(AND(ISNUMBER(D757),N(D757)&gt;=1,N(D757)&lt;=10000,INT(N(D757))=N(D757))),AND($B757="Used",OR($E757="",$F757&lt;&gt;"")),AND($B757="Restock",OR($F757="",$E757&lt;&gt;"")),AND($B757="Transfer",OR($E757="",$F757="",$E757=$F757))),"Check inputs",IF(OR(AND($E757&lt;&gt;"",SUMPRODUCT(('Van Stock'!$A$2:$A$501=$E757)*('Van Stock'!$B$2:$B$501=$C757))&lt;&gt;1),AND($F757&lt;&gt;"",SUMPRODUCT(('Van Stock'!$A$2:$A$501=$F757)*('Van Stock'!$B$2:$B$501=$C757))&lt;&gt;1)),"No stock line","OK"))))</f>
        <v/>
      </c>
    </row>
    <row r="758" spans="1:8" x14ac:dyDescent="0.25">
      <c r="A758" s="20"/>
      <c r="B758" s="12"/>
      <c r="C758" s="12"/>
      <c r="D758" s="19"/>
      <c r="E758" s="12"/>
      <c r="F758" s="12"/>
      <c r="G758" s="12"/>
      <c r="H758" s="16" t="str">
        <f>IF(COUNTA($A758:$G758)=0,"",IF(OR($C758="",SUMPRODUCT(--(Parts!$A$2:$A$201=$C758))=0,AND($E758&lt;&gt;"",SUMPRODUCT(--(Vans!$A$2:$A$51=$E758))=0),AND($F758&lt;&gt;"",SUMPRODUCT(--(Vans!$A$2:$A$51=$F758))=0)),"Check ID",IF(OR(NOT(AND(ISNUMBER(A758),N(A758)&gt;=18264,N(A758)&lt;=73050)),AND($B758&lt;&gt;"Used",$B758&lt;&gt;"Restock",$B758&lt;&gt;"Transfer"),NOT(AND(ISNUMBER(D758),N(D758)&gt;=1,N(D758)&lt;=10000,INT(N(D758))=N(D758))),AND($B758="Used",OR($E758="",$F758&lt;&gt;"")),AND($B758="Restock",OR($F758="",$E758&lt;&gt;"")),AND($B758="Transfer",OR($E758="",$F758="",$E758=$F758))),"Check inputs",IF(OR(AND($E758&lt;&gt;"",SUMPRODUCT(('Van Stock'!$A$2:$A$501=$E758)*('Van Stock'!$B$2:$B$501=$C758))&lt;&gt;1),AND($F758&lt;&gt;"",SUMPRODUCT(('Van Stock'!$A$2:$A$501=$F758)*('Van Stock'!$B$2:$B$501=$C758))&lt;&gt;1)),"No stock line","OK"))))</f>
        <v/>
      </c>
    </row>
    <row r="759" spans="1:8" x14ac:dyDescent="0.25">
      <c r="A759" s="20"/>
      <c r="B759" s="12"/>
      <c r="C759" s="12"/>
      <c r="D759" s="19"/>
      <c r="E759" s="12"/>
      <c r="F759" s="12"/>
      <c r="G759" s="12"/>
      <c r="H759" s="16" t="str">
        <f>IF(COUNTA($A759:$G759)=0,"",IF(OR($C759="",SUMPRODUCT(--(Parts!$A$2:$A$201=$C759))=0,AND($E759&lt;&gt;"",SUMPRODUCT(--(Vans!$A$2:$A$51=$E759))=0),AND($F759&lt;&gt;"",SUMPRODUCT(--(Vans!$A$2:$A$51=$F759))=0)),"Check ID",IF(OR(NOT(AND(ISNUMBER(A759),N(A759)&gt;=18264,N(A759)&lt;=73050)),AND($B759&lt;&gt;"Used",$B759&lt;&gt;"Restock",$B759&lt;&gt;"Transfer"),NOT(AND(ISNUMBER(D759),N(D759)&gt;=1,N(D759)&lt;=10000,INT(N(D759))=N(D759))),AND($B759="Used",OR($E759="",$F759&lt;&gt;"")),AND($B759="Restock",OR($F759="",$E759&lt;&gt;"")),AND($B759="Transfer",OR($E759="",$F759="",$E759=$F759))),"Check inputs",IF(OR(AND($E759&lt;&gt;"",SUMPRODUCT(('Van Stock'!$A$2:$A$501=$E759)*('Van Stock'!$B$2:$B$501=$C759))&lt;&gt;1),AND($F759&lt;&gt;"",SUMPRODUCT(('Van Stock'!$A$2:$A$501=$F759)*('Van Stock'!$B$2:$B$501=$C759))&lt;&gt;1)),"No stock line","OK"))))</f>
        <v/>
      </c>
    </row>
    <row r="760" spans="1:8" x14ac:dyDescent="0.25">
      <c r="A760" s="20"/>
      <c r="B760" s="12"/>
      <c r="C760" s="12"/>
      <c r="D760" s="19"/>
      <c r="E760" s="12"/>
      <c r="F760" s="12"/>
      <c r="G760" s="12"/>
      <c r="H760" s="16" t="str">
        <f>IF(COUNTA($A760:$G760)=0,"",IF(OR($C760="",SUMPRODUCT(--(Parts!$A$2:$A$201=$C760))=0,AND($E760&lt;&gt;"",SUMPRODUCT(--(Vans!$A$2:$A$51=$E760))=0),AND($F760&lt;&gt;"",SUMPRODUCT(--(Vans!$A$2:$A$51=$F760))=0)),"Check ID",IF(OR(NOT(AND(ISNUMBER(A760),N(A760)&gt;=18264,N(A760)&lt;=73050)),AND($B760&lt;&gt;"Used",$B760&lt;&gt;"Restock",$B760&lt;&gt;"Transfer"),NOT(AND(ISNUMBER(D760),N(D760)&gt;=1,N(D760)&lt;=10000,INT(N(D760))=N(D760))),AND($B760="Used",OR($E760="",$F760&lt;&gt;"")),AND($B760="Restock",OR($F760="",$E760&lt;&gt;"")),AND($B760="Transfer",OR($E760="",$F760="",$E760=$F760))),"Check inputs",IF(OR(AND($E760&lt;&gt;"",SUMPRODUCT(('Van Stock'!$A$2:$A$501=$E760)*('Van Stock'!$B$2:$B$501=$C760))&lt;&gt;1),AND($F760&lt;&gt;"",SUMPRODUCT(('Van Stock'!$A$2:$A$501=$F760)*('Van Stock'!$B$2:$B$501=$C760))&lt;&gt;1)),"No stock line","OK"))))</f>
        <v/>
      </c>
    </row>
    <row r="761" spans="1:8" x14ac:dyDescent="0.25">
      <c r="A761" s="20"/>
      <c r="B761" s="12"/>
      <c r="C761" s="12"/>
      <c r="D761" s="19"/>
      <c r="E761" s="12"/>
      <c r="F761" s="12"/>
      <c r="G761" s="12"/>
      <c r="H761" s="16" t="str">
        <f>IF(COUNTA($A761:$G761)=0,"",IF(OR($C761="",SUMPRODUCT(--(Parts!$A$2:$A$201=$C761))=0,AND($E761&lt;&gt;"",SUMPRODUCT(--(Vans!$A$2:$A$51=$E761))=0),AND($F761&lt;&gt;"",SUMPRODUCT(--(Vans!$A$2:$A$51=$F761))=0)),"Check ID",IF(OR(NOT(AND(ISNUMBER(A761),N(A761)&gt;=18264,N(A761)&lt;=73050)),AND($B761&lt;&gt;"Used",$B761&lt;&gt;"Restock",$B761&lt;&gt;"Transfer"),NOT(AND(ISNUMBER(D761),N(D761)&gt;=1,N(D761)&lt;=10000,INT(N(D761))=N(D761))),AND($B761="Used",OR($E761="",$F761&lt;&gt;"")),AND($B761="Restock",OR($F761="",$E761&lt;&gt;"")),AND($B761="Transfer",OR($E761="",$F761="",$E761=$F761))),"Check inputs",IF(OR(AND($E761&lt;&gt;"",SUMPRODUCT(('Van Stock'!$A$2:$A$501=$E761)*('Van Stock'!$B$2:$B$501=$C761))&lt;&gt;1),AND($F761&lt;&gt;"",SUMPRODUCT(('Van Stock'!$A$2:$A$501=$F761)*('Van Stock'!$B$2:$B$501=$C761))&lt;&gt;1)),"No stock line","OK"))))</f>
        <v/>
      </c>
    </row>
    <row r="762" spans="1:8" x14ac:dyDescent="0.25">
      <c r="A762" s="20"/>
      <c r="B762" s="12"/>
      <c r="C762" s="12"/>
      <c r="D762" s="19"/>
      <c r="E762" s="12"/>
      <c r="F762" s="12"/>
      <c r="G762" s="12"/>
      <c r="H762" s="16" t="str">
        <f>IF(COUNTA($A762:$G762)=0,"",IF(OR($C762="",SUMPRODUCT(--(Parts!$A$2:$A$201=$C762))=0,AND($E762&lt;&gt;"",SUMPRODUCT(--(Vans!$A$2:$A$51=$E762))=0),AND($F762&lt;&gt;"",SUMPRODUCT(--(Vans!$A$2:$A$51=$F762))=0)),"Check ID",IF(OR(NOT(AND(ISNUMBER(A762),N(A762)&gt;=18264,N(A762)&lt;=73050)),AND($B762&lt;&gt;"Used",$B762&lt;&gt;"Restock",$B762&lt;&gt;"Transfer"),NOT(AND(ISNUMBER(D762),N(D762)&gt;=1,N(D762)&lt;=10000,INT(N(D762))=N(D762))),AND($B762="Used",OR($E762="",$F762&lt;&gt;"")),AND($B762="Restock",OR($F762="",$E762&lt;&gt;"")),AND($B762="Transfer",OR($E762="",$F762="",$E762=$F762))),"Check inputs",IF(OR(AND($E762&lt;&gt;"",SUMPRODUCT(('Van Stock'!$A$2:$A$501=$E762)*('Van Stock'!$B$2:$B$501=$C762))&lt;&gt;1),AND($F762&lt;&gt;"",SUMPRODUCT(('Van Stock'!$A$2:$A$501=$F762)*('Van Stock'!$B$2:$B$501=$C762))&lt;&gt;1)),"No stock line","OK"))))</f>
        <v/>
      </c>
    </row>
    <row r="763" spans="1:8" x14ac:dyDescent="0.25">
      <c r="A763" s="20"/>
      <c r="B763" s="12"/>
      <c r="C763" s="12"/>
      <c r="D763" s="19"/>
      <c r="E763" s="12"/>
      <c r="F763" s="12"/>
      <c r="G763" s="12"/>
      <c r="H763" s="16" t="str">
        <f>IF(COUNTA($A763:$G763)=0,"",IF(OR($C763="",SUMPRODUCT(--(Parts!$A$2:$A$201=$C763))=0,AND($E763&lt;&gt;"",SUMPRODUCT(--(Vans!$A$2:$A$51=$E763))=0),AND($F763&lt;&gt;"",SUMPRODUCT(--(Vans!$A$2:$A$51=$F763))=0)),"Check ID",IF(OR(NOT(AND(ISNUMBER(A763),N(A763)&gt;=18264,N(A763)&lt;=73050)),AND($B763&lt;&gt;"Used",$B763&lt;&gt;"Restock",$B763&lt;&gt;"Transfer"),NOT(AND(ISNUMBER(D763),N(D763)&gt;=1,N(D763)&lt;=10000,INT(N(D763))=N(D763))),AND($B763="Used",OR($E763="",$F763&lt;&gt;"")),AND($B763="Restock",OR($F763="",$E763&lt;&gt;"")),AND($B763="Transfer",OR($E763="",$F763="",$E763=$F763))),"Check inputs",IF(OR(AND($E763&lt;&gt;"",SUMPRODUCT(('Van Stock'!$A$2:$A$501=$E763)*('Van Stock'!$B$2:$B$501=$C763))&lt;&gt;1),AND($F763&lt;&gt;"",SUMPRODUCT(('Van Stock'!$A$2:$A$501=$F763)*('Van Stock'!$B$2:$B$501=$C763))&lt;&gt;1)),"No stock line","OK"))))</f>
        <v/>
      </c>
    </row>
    <row r="764" spans="1:8" x14ac:dyDescent="0.25">
      <c r="A764" s="20"/>
      <c r="B764" s="12"/>
      <c r="C764" s="12"/>
      <c r="D764" s="19"/>
      <c r="E764" s="12"/>
      <c r="F764" s="12"/>
      <c r="G764" s="12"/>
      <c r="H764" s="16" t="str">
        <f>IF(COUNTA($A764:$G764)=0,"",IF(OR($C764="",SUMPRODUCT(--(Parts!$A$2:$A$201=$C764))=0,AND($E764&lt;&gt;"",SUMPRODUCT(--(Vans!$A$2:$A$51=$E764))=0),AND($F764&lt;&gt;"",SUMPRODUCT(--(Vans!$A$2:$A$51=$F764))=0)),"Check ID",IF(OR(NOT(AND(ISNUMBER(A764),N(A764)&gt;=18264,N(A764)&lt;=73050)),AND($B764&lt;&gt;"Used",$B764&lt;&gt;"Restock",$B764&lt;&gt;"Transfer"),NOT(AND(ISNUMBER(D764),N(D764)&gt;=1,N(D764)&lt;=10000,INT(N(D764))=N(D764))),AND($B764="Used",OR($E764="",$F764&lt;&gt;"")),AND($B764="Restock",OR($F764="",$E764&lt;&gt;"")),AND($B764="Transfer",OR($E764="",$F764="",$E764=$F764))),"Check inputs",IF(OR(AND($E764&lt;&gt;"",SUMPRODUCT(('Van Stock'!$A$2:$A$501=$E764)*('Van Stock'!$B$2:$B$501=$C764))&lt;&gt;1),AND($F764&lt;&gt;"",SUMPRODUCT(('Van Stock'!$A$2:$A$501=$F764)*('Van Stock'!$B$2:$B$501=$C764))&lt;&gt;1)),"No stock line","OK"))))</f>
        <v/>
      </c>
    </row>
    <row r="765" spans="1:8" x14ac:dyDescent="0.25">
      <c r="A765" s="20"/>
      <c r="B765" s="12"/>
      <c r="C765" s="12"/>
      <c r="D765" s="19"/>
      <c r="E765" s="12"/>
      <c r="F765" s="12"/>
      <c r="G765" s="12"/>
      <c r="H765" s="16" t="str">
        <f>IF(COUNTA($A765:$G765)=0,"",IF(OR($C765="",SUMPRODUCT(--(Parts!$A$2:$A$201=$C765))=0,AND($E765&lt;&gt;"",SUMPRODUCT(--(Vans!$A$2:$A$51=$E765))=0),AND($F765&lt;&gt;"",SUMPRODUCT(--(Vans!$A$2:$A$51=$F765))=0)),"Check ID",IF(OR(NOT(AND(ISNUMBER(A765),N(A765)&gt;=18264,N(A765)&lt;=73050)),AND($B765&lt;&gt;"Used",$B765&lt;&gt;"Restock",$B765&lt;&gt;"Transfer"),NOT(AND(ISNUMBER(D765),N(D765)&gt;=1,N(D765)&lt;=10000,INT(N(D765))=N(D765))),AND($B765="Used",OR($E765="",$F765&lt;&gt;"")),AND($B765="Restock",OR($F765="",$E765&lt;&gt;"")),AND($B765="Transfer",OR($E765="",$F765="",$E765=$F765))),"Check inputs",IF(OR(AND($E765&lt;&gt;"",SUMPRODUCT(('Van Stock'!$A$2:$A$501=$E765)*('Van Stock'!$B$2:$B$501=$C765))&lt;&gt;1),AND($F765&lt;&gt;"",SUMPRODUCT(('Van Stock'!$A$2:$A$501=$F765)*('Van Stock'!$B$2:$B$501=$C765))&lt;&gt;1)),"No stock line","OK"))))</f>
        <v/>
      </c>
    </row>
    <row r="766" spans="1:8" x14ac:dyDescent="0.25">
      <c r="A766" s="20"/>
      <c r="B766" s="12"/>
      <c r="C766" s="12"/>
      <c r="D766" s="19"/>
      <c r="E766" s="12"/>
      <c r="F766" s="12"/>
      <c r="G766" s="12"/>
      <c r="H766" s="16" t="str">
        <f>IF(COUNTA($A766:$G766)=0,"",IF(OR($C766="",SUMPRODUCT(--(Parts!$A$2:$A$201=$C766))=0,AND($E766&lt;&gt;"",SUMPRODUCT(--(Vans!$A$2:$A$51=$E766))=0),AND($F766&lt;&gt;"",SUMPRODUCT(--(Vans!$A$2:$A$51=$F766))=0)),"Check ID",IF(OR(NOT(AND(ISNUMBER(A766),N(A766)&gt;=18264,N(A766)&lt;=73050)),AND($B766&lt;&gt;"Used",$B766&lt;&gt;"Restock",$B766&lt;&gt;"Transfer"),NOT(AND(ISNUMBER(D766),N(D766)&gt;=1,N(D766)&lt;=10000,INT(N(D766))=N(D766))),AND($B766="Used",OR($E766="",$F766&lt;&gt;"")),AND($B766="Restock",OR($F766="",$E766&lt;&gt;"")),AND($B766="Transfer",OR($E766="",$F766="",$E766=$F766))),"Check inputs",IF(OR(AND($E766&lt;&gt;"",SUMPRODUCT(('Van Stock'!$A$2:$A$501=$E766)*('Van Stock'!$B$2:$B$501=$C766))&lt;&gt;1),AND($F766&lt;&gt;"",SUMPRODUCT(('Van Stock'!$A$2:$A$501=$F766)*('Van Stock'!$B$2:$B$501=$C766))&lt;&gt;1)),"No stock line","OK"))))</f>
        <v/>
      </c>
    </row>
    <row r="767" spans="1:8" x14ac:dyDescent="0.25">
      <c r="A767" s="20"/>
      <c r="B767" s="12"/>
      <c r="C767" s="12"/>
      <c r="D767" s="19"/>
      <c r="E767" s="12"/>
      <c r="F767" s="12"/>
      <c r="G767" s="12"/>
      <c r="H767" s="16" t="str">
        <f>IF(COUNTA($A767:$G767)=0,"",IF(OR($C767="",SUMPRODUCT(--(Parts!$A$2:$A$201=$C767))=0,AND($E767&lt;&gt;"",SUMPRODUCT(--(Vans!$A$2:$A$51=$E767))=0),AND($F767&lt;&gt;"",SUMPRODUCT(--(Vans!$A$2:$A$51=$F767))=0)),"Check ID",IF(OR(NOT(AND(ISNUMBER(A767),N(A767)&gt;=18264,N(A767)&lt;=73050)),AND($B767&lt;&gt;"Used",$B767&lt;&gt;"Restock",$B767&lt;&gt;"Transfer"),NOT(AND(ISNUMBER(D767),N(D767)&gt;=1,N(D767)&lt;=10000,INT(N(D767))=N(D767))),AND($B767="Used",OR($E767="",$F767&lt;&gt;"")),AND($B767="Restock",OR($F767="",$E767&lt;&gt;"")),AND($B767="Transfer",OR($E767="",$F767="",$E767=$F767))),"Check inputs",IF(OR(AND($E767&lt;&gt;"",SUMPRODUCT(('Van Stock'!$A$2:$A$501=$E767)*('Van Stock'!$B$2:$B$501=$C767))&lt;&gt;1),AND($F767&lt;&gt;"",SUMPRODUCT(('Van Stock'!$A$2:$A$501=$F767)*('Van Stock'!$B$2:$B$501=$C767))&lt;&gt;1)),"No stock line","OK"))))</f>
        <v/>
      </c>
    </row>
    <row r="768" spans="1:8" x14ac:dyDescent="0.25">
      <c r="A768" s="20"/>
      <c r="B768" s="12"/>
      <c r="C768" s="12"/>
      <c r="D768" s="19"/>
      <c r="E768" s="12"/>
      <c r="F768" s="12"/>
      <c r="G768" s="12"/>
      <c r="H768" s="16" t="str">
        <f>IF(COUNTA($A768:$G768)=0,"",IF(OR($C768="",SUMPRODUCT(--(Parts!$A$2:$A$201=$C768))=0,AND($E768&lt;&gt;"",SUMPRODUCT(--(Vans!$A$2:$A$51=$E768))=0),AND($F768&lt;&gt;"",SUMPRODUCT(--(Vans!$A$2:$A$51=$F768))=0)),"Check ID",IF(OR(NOT(AND(ISNUMBER(A768),N(A768)&gt;=18264,N(A768)&lt;=73050)),AND($B768&lt;&gt;"Used",$B768&lt;&gt;"Restock",$B768&lt;&gt;"Transfer"),NOT(AND(ISNUMBER(D768),N(D768)&gt;=1,N(D768)&lt;=10000,INT(N(D768))=N(D768))),AND($B768="Used",OR($E768="",$F768&lt;&gt;"")),AND($B768="Restock",OR($F768="",$E768&lt;&gt;"")),AND($B768="Transfer",OR($E768="",$F768="",$E768=$F768))),"Check inputs",IF(OR(AND($E768&lt;&gt;"",SUMPRODUCT(('Van Stock'!$A$2:$A$501=$E768)*('Van Stock'!$B$2:$B$501=$C768))&lt;&gt;1),AND($F768&lt;&gt;"",SUMPRODUCT(('Van Stock'!$A$2:$A$501=$F768)*('Van Stock'!$B$2:$B$501=$C768))&lt;&gt;1)),"No stock line","OK"))))</f>
        <v/>
      </c>
    </row>
    <row r="769" spans="1:8" x14ac:dyDescent="0.25">
      <c r="A769" s="20"/>
      <c r="B769" s="12"/>
      <c r="C769" s="12"/>
      <c r="D769" s="19"/>
      <c r="E769" s="12"/>
      <c r="F769" s="12"/>
      <c r="G769" s="12"/>
      <c r="H769" s="16" t="str">
        <f>IF(COUNTA($A769:$G769)=0,"",IF(OR($C769="",SUMPRODUCT(--(Parts!$A$2:$A$201=$C769))=0,AND($E769&lt;&gt;"",SUMPRODUCT(--(Vans!$A$2:$A$51=$E769))=0),AND($F769&lt;&gt;"",SUMPRODUCT(--(Vans!$A$2:$A$51=$F769))=0)),"Check ID",IF(OR(NOT(AND(ISNUMBER(A769),N(A769)&gt;=18264,N(A769)&lt;=73050)),AND($B769&lt;&gt;"Used",$B769&lt;&gt;"Restock",$B769&lt;&gt;"Transfer"),NOT(AND(ISNUMBER(D769),N(D769)&gt;=1,N(D769)&lt;=10000,INT(N(D769))=N(D769))),AND($B769="Used",OR($E769="",$F769&lt;&gt;"")),AND($B769="Restock",OR($F769="",$E769&lt;&gt;"")),AND($B769="Transfer",OR($E769="",$F769="",$E769=$F769))),"Check inputs",IF(OR(AND($E769&lt;&gt;"",SUMPRODUCT(('Van Stock'!$A$2:$A$501=$E769)*('Van Stock'!$B$2:$B$501=$C769))&lt;&gt;1),AND($F769&lt;&gt;"",SUMPRODUCT(('Van Stock'!$A$2:$A$501=$F769)*('Van Stock'!$B$2:$B$501=$C769))&lt;&gt;1)),"No stock line","OK"))))</f>
        <v/>
      </c>
    </row>
    <row r="770" spans="1:8" x14ac:dyDescent="0.25">
      <c r="A770" s="20"/>
      <c r="B770" s="12"/>
      <c r="C770" s="12"/>
      <c r="D770" s="19"/>
      <c r="E770" s="12"/>
      <c r="F770" s="12"/>
      <c r="G770" s="12"/>
      <c r="H770" s="16" t="str">
        <f>IF(COUNTA($A770:$G770)=0,"",IF(OR($C770="",SUMPRODUCT(--(Parts!$A$2:$A$201=$C770))=0,AND($E770&lt;&gt;"",SUMPRODUCT(--(Vans!$A$2:$A$51=$E770))=0),AND($F770&lt;&gt;"",SUMPRODUCT(--(Vans!$A$2:$A$51=$F770))=0)),"Check ID",IF(OR(NOT(AND(ISNUMBER(A770),N(A770)&gt;=18264,N(A770)&lt;=73050)),AND($B770&lt;&gt;"Used",$B770&lt;&gt;"Restock",$B770&lt;&gt;"Transfer"),NOT(AND(ISNUMBER(D770),N(D770)&gt;=1,N(D770)&lt;=10000,INT(N(D770))=N(D770))),AND($B770="Used",OR($E770="",$F770&lt;&gt;"")),AND($B770="Restock",OR($F770="",$E770&lt;&gt;"")),AND($B770="Transfer",OR($E770="",$F770="",$E770=$F770))),"Check inputs",IF(OR(AND($E770&lt;&gt;"",SUMPRODUCT(('Van Stock'!$A$2:$A$501=$E770)*('Van Stock'!$B$2:$B$501=$C770))&lt;&gt;1),AND($F770&lt;&gt;"",SUMPRODUCT(('Van Stock'!$A$2:$A$501=$F770)*('Van Stock'!$B$2:$B$501=$C770))&lt;&gt;1)),"No stock line","OK"))))</f>
        <v/>
      </c>
    </row>
    <row r="771" spans="1:8" x14ac:dyDescent="0.25">
      <c r="A771" s="20"/>
      <c r="B771" s="12"/>
      <c r="C771" s="12"/>
      <c r="D771" s="19"/>
      <c r="E771" s="12"/>
      <c r="F771" s="12"/>
      <c r="G771" s="12"/>
      <c r="H771" s="16" t="str">
        <f>IF(COUNTA($A771:$G771)=0,"",IF(OR($C771="",SUMPRODUCT(--(Parts!$A$2:$A$201=$C771))=0,AND($E771&lt;&gt;"",SUMPRODUCT(--(Vans!$A$2:$A$51=$E771))=0),AND($F771&lt;&gt;"",SUMPRODUCT(--(Vans!$A$2:$A$51=$F771))=0)),"Check ID",IF(OR(NOT(AND(ISNUMBER(A771),N(A771)&gt;=18264,N(A771)&lt;=73050)),AND($B771&lt;&gt;"Used",$B771&lt;&gt;"Restock",$B771&lt;&gt;"Transfer"),NOT(AND(ISNUMBER(D771),N(D771)&gt;=1,N(D771)&lt;=10000,INT(N(D771))=N(D771))),AND($B771="Used",OR($E771="",$F771&lt;&gt;"")),AND($B771="Restock",OR($F771="",$E771&lt;&gt;"")),AND($B771="Transfer",OR($E771="",$F771="",$E771=$F771))),"Check inputs",IF(OR(AND($E771&lt;&gt;"",SUMPRODUCT(('Van Stock'!$A$2:$A$501=$E771)*('Van Stock'!$B$2:$B$501=$C771))&lt;&gt;1),AND($F771&lt;&gt;"",SUMPRODUCT(('Van Stock'!$A$2:$A$501=$F771)*('Van Stock'!$B$2:$B$501=$C771))&lt;&gt;1)),"No stock line","OK"))))</f>
        <v/>
      </c>
    </row>
    <row r="772" spans="1:8" x14ac:dyDescent="0.25">
      <c r="A772" s="20"/>
      <c r="B772" s="12"/>
      <c r="C772" s="12"/>
      <c r="D772" s="19"/>
      <c r="E772" s="12"/>
      <c r="F772" s="12"/>
      <c r="G772" s="12"/>
      <c r="H772" s="16" t="str">
        <f>IF(COUNTA($A772:$G772)=0,"",IF(OR($C772="",SUMPRODUCT(--(Parts!$A$2:$A$201=$C772))=0,AND($E772&lt;&gt;"",SUMPRODUCT(--(Vans!$A$2:$A$51=$E772))=0),AND($F772&lt;&gt;"",SUMPRODUCT(--(Vans!$A$2:$A$51=$F772))=0)),"Check ID",IF(OR(NOT(AND(ISNUMBER(A772),N(A772)&gt;=18264,N(A772)&lt;=73050)),AND($B772&lt;&gt;"Used",$B772&lt;&gt;"Restock",$B772&lt;&gt;"Transfer"),NOT(AND(ISNUMBER(D772),N(D772)&gt;=1,N(D772)&lt;=10000,INT(N(D772))=N(D772))),AND($B772="Used",OR($E772="",$F772&lt;&gt;"")),AND($B772="Restock",OR($F772="",$E772&lt;&gt;"")),AND($B772="Transfer",OR($E772="",$F772="",$E772=$F772))),"Check inputs",IF(OR(AND($E772&lt;&gt;"",SUMPRODUCT(('Van Stock'!$A$2:$A$501=$E772)*('Van Stock'!$B$2:$B$501=$C772))&lt;&gt;1),AND($F772&lt;&gt;"",SUMPRODUCT(('Van Stock'!$A$2:$A$501=$F772)*('Van Stock'!$B$2:$B$501=$C772))&lt;&gt;1)),"No stock line","OK"))))</f>
        <v/>
      </c>
    </row>
    <row r="773" spans="1:8" x14ac:dyDescent="0.25">
      <c r="A773" s="20"/>
      <c r="B773" s="12"/>
      <c r="C773" s="12"/>
      <c r="D773" s="19"/>
      <c r="E773" s="12"/>
      <c r="F773" s="12"/>
      <c r="G773" s="12"/>
      <c r="H773" s="16" t="str">
        <f>IF(COUNTA($A773:$G773)=0,"",IF(OR($C773="",SUMPRODUCT(--(Parts!$A$2:$A$201=$C773))=0,AND($E773&lt;&gt;"",SUMPRODUCT(--(Vans!$A$2:$A$51=$E773))=0),AND($F773&lt;&gt;"",SUMPRODUCT(--(Vans!$A$2:$A$51=$F773))=0)),"Check ID",IF(OR(NOT(AND(ISNUMBER(A773),N(A773)&gt;=18264,N(A773)&lt;=73050)),AND($B773&lt;&gt;"Used",$B773&lt;&gt;"Restock",$B773&lt;&gt;"Transfer"),NOT(AND(ISNUMBER(D773),N(D773)&gt;=1,N(D773)&lt;=10000,INT(N(D773))=N(D773))),AND($B773="Used",OR($E773="",$F773&lt;&gt;"")),AND($B773="Restock",OR($F773="",$E773&lt;&gt;"")),AND($B773="Transfer",OR($E773="",$F773="",$E773=$F773))),"Check inputs",IF(OR(AND($E773&lt;&gt;"",SUMPRODUCT(('Van Stock'!$A$2:$A$501=$E773)*('Van Stock'!$B$2:$B$501=$C773))&lt;&gt;1),AND($F773&lt;&gt;"",SUMPRODUCT(('Van Stock'!$A$2:$A$501=$F773)*('Van Stock'!$B$2:$B$501=$C773))&lt;&gt;1)),"No stock line","OK"))))</f>
        <v/>
      </c>
    </row>
    <row r="774" spans="1:8" x14ac:dyDescent="0.25">
      <c r="A774" s="20"/>
      <c r="B774" s="12"/>
      <c r="C774" s="12"/>
      <c r="D774" s="19"/>
      <c r="E774" s="12"/>
      <c r="F774" s="12"/>
      <c r="G774" s="12"/>
      <c r="H774" s="16" t="str">
        <f>IF(COUNTA($A774:$G774)=0,"",IF(OR($C774="",SUMPRODUCT(--(Parts!$A$2:$A$201=$C774))=0,AND($E774&lt;&gt;"",SUMPRODUCT(--(Vans!$A$2:$A$51=$E774))=0),AND($F774&lt;&gt;"",SUMPRODUCT(--(Vans!$A$2:$A$51=$F774))=0)),"Check ID",IF(OR(NOT(AND(ISNUMBER(A774),N(A774)&gt;=18264,N(A774)&lt;=73050)),AND($B774&lt;&gt;"Used",$B774&lt;&gt;"Restock",$B774&lt;&gt;"Transfer"),NOT(AND(ISNUMBER(D774),N(D774)&gt;=1,N(D774)&lt;=10000,INT(N(D774))=N(D774))),AND($B774="Used",OR($E774="",$F774&lt;&gt;"")),AND($B774="Restock",OR($F774="",$E774&lt;&gt;"")),AND($B774="Transfer",OR($E774="",$F774="",$E774=$F774))),"Check inputs",IF(OR(AND($E774&lt;&gt;"",SUMPRODUCT(('Van Stock'!$A$2:$A$501=$E774)*('Van Stock'!$B$2:$B$501=$C774))&lt;&gt;1),AND($F774&lt;&gt;"",SUMPRODUCT(('Van Stock'!$A$2:$A$501=$F774)*('Van Stock'!$B$2:$B$501=$C774))&lt;&gt;1)),"No stock line","OK"))))</f>
        <v/>
      </c>
    </row>
    <row r="775" spans="1:8" x14ac:dyDescent="0.25">
      <c r="A775" s="20"/>
      <c r="B775" s="12"/>
      <c r="C775" s="12"/>
      <c r="D775" s="19"/>
      <c r="E775" s="12"/>
      <c r="F775" s="12"/>
      <c r="G775" s="12"/>
      <c r="H775" s="16" t="str">
        <f>IF(COUNTA($A775:$G775)=0,"",IF(OR($C775="",SUMPRODUCT(--(Parts!$A$2:$A$201=$C775))=0,AND($E775&lt;&gt;"",SUMPRODUCT(--(Vans!$A$2:$A$51=$E775))=0),AND($F775&lt;&gt;"",SUMPRODUCT(--(Vans!$A$2:$A$51=$F775))=0)),"Check ID",IF(OR(NOT(AND(ISNUMBER(A775),N(A775)&gt;=18264,N(A775)&lt;=73050)),AND($B775&lt;&gt;"Used",$B775&lt;&gt;"Restock",$B775&lt;&gt;"Transfer"),NOT(AND(ISNUMBER(D775),N(D775)&gt;=1,N(D775)&lt;=10000,INT(N(D775))=N(D775))),AND($B775="Used",OR($E775="",$F775&lt;&gt;"")),AND($B775="Restock",OR($F775="",$E775&lt;&gt;"")),AND($B775="Transfer",OR($E775="",$F775="",$E775=$F775))),"Check inputs",IF(OR(AND($E775&lt;&gt;"",SUMPRODUCT(('Van Stock'!$A$2:$A$501=$E775)*('Van Stock'!$B$2:$B$501=$C775))&lt;&gt;1),AND($F775&lt;&gt;"",SUMPRODUCT(('Van Stock'!$A$2:$A$501=$F775)*('Van Stock'!$B$2:$B$501=$C775))&lt;&gt;1)),"No stock line","OK"))))</f>
        <v/>
      </c>
    </row>
    <row r="776" spans="1:8" x14ac:dyDescent="0.25">
      <c r="A776" s="20"/>
      <c r="B776" s="12"/>
      <c r="C776" s="12"/>
      <c r="D776" s="19"/>
      <c r="E776" s="12"/>
      <c r="F776" s="12"/>
      <c r="G776" s="12"/>
      <c r="H776" s="16" t="str">
        <f>IF(COUNTA($A776:$G776)=0,"",IF(OR($C776="",SUMPRODUCT(--(Parts!$A$2:$A$201=$C776))=0,AND($E776&lt;&gt;"",SUMPRODUCT(--(Vans!$A$2:$A$51=$E776))=0),AND($F776&lt;&gt;"",SUMPRODUCT(--(Vans!$A$2:$A$51=$F776))=0)),"Check ID",IF(OR(NOT(AND(ISNUMBER(A776),N(A776)&gt;=18264,N(A776)&lt;=73050)),AND($B776&lt;&gt;"Used",$B776&lt;&gt;"Restock",$B776&lt;&gt;"Transfer"),NOT(AND(ISNUMBER(D776),N(D776)&gt;=1,N(D776)&lt;=10000,INT(N(D776))=N(D776))),AND($B776="Used",OR($E776="",$F776&lt;&gt;"")),AND($B776="Restock",OR($F776="",$E776&lt;&gt;"")),AND($B776="Transfer",OR($E776="",$F776="",$E776=$F776))),"Check inputs",IF(OR(AND($E776&lt;&gt;"",SUMPRODUCT(('Van Stock'!$A$2:$A$501=$E776)*('Van Stock'!$B$2:$B$501=$C776))&lt;&gt;1),AND($F776&lt;&gt;"",SUMPRODUCT(('Van Stock'!$A$2:$A$501=$F776)*('Van Stock'!$B$2:$B$501=$C776))&lt;&gt;1)),"No stock line","OK"))))</f>
        <v/>
      </c>
    </row>
    <row r="777" spans="1:8" x14ac:dyDescent="0.25">
      <c r="A777" s="20"/>
      <c r="B777" s="12"/>
      <c r="C777" s="12"/>
      <c r="D777" s="19"/>
      <c r="E777" s="12"/>
      <c r="F777" s="12"/>
      <c r="G777" s="12"/>
      <c r="H777" s="16" t="str">
        <f>IF(COUNTA($A777:$G777)=0,"",IF(OR($C777="",SUMPRODUCT(--(Parts!$A$2:$A$201=$C777))=0,AND($E777&lt;&gt;"",SUMPRODUCT(--(Vans!$A$2:$A$51=$E777))=0),AND($F777&lt;&gt;"",SUMPRODUCT(--(Vans!$A$2:$A$51=$F777))=0)),"Check ID",IF(OR(NOT(AND(ISNUMBER(A777),N(A777)&gt;=18264,N(A777)&lt;=73050)),AND($B777&lt;&gt;"Used",$B777&lt;&gt;"Restock",$B777&lt;&gt;"Transfer"),NOT(AND(ISNUMBER(D777),N(D777)&gt;=1,N(D777)&lt;=10000,INT(N(D777))=N(D777))),AND($B777="Used",OR($E777="",$F777&lt;&gt;"")),AND($B777="Restock",OR($F777="",$E777&lt;&gt;"")),AND($B777="Transfer",OR($E777="",$F777="",$E777=$F777))),"Check inputs",IF(OR(AND($E777&lt;&gt;"",SUMPRODUCT(('Van Stock'!$A$2:$A$501=$E777)*('Van Stock'!$B$2:$B$501=$C777))&lt;&gt;1),AND($F777&lt;&gt;"",SUMPRODUCT(('Van Stock'!$A$2:$A$501=$F777)*('Van Stock'!$B$2:$B$501=$C777))&lt;&gt;1)),"No stock line","OK"))))</f>
        <v/>
      </c>
    </row>
    <row r="778" spans="1:8" x14ac:dyDescent="0.25">
      <c r="A778" s="20"/>
      <c r="B778" s="12"/>
      <c r="C778" s="12"/>
      <c r="D778" s="19"/>
      <c r="E778" s="12"/>
      <c r="F778" s="12"/>
      <c r="G778" s="12"/>
      <c r="H778" s="16" t="str">
        <f>IF(COUNTA($A778:$G778)=0,"",IF(OR($C778="",SUMPRODUCT(--(Parts!$A$2:$A$201=$C778))=0,AND($E778&lt;&gt;"",SUMPRODUCT(--(Vans!$A$2:$A$51=$E778))=0),AND($F778&lt;&gt;"",SUMPRODUCT(--(Vans!$A$2:$A$51=$F778))=0)),"Check ID",IF(OR(NOT(AND(ISNUMBER(A778),N(A778)&gt;=18264,N(A778)&lt;=73050)),AND($B778&lt;&gt;"Used",$B778&lt;&gt;"Restock",$B778&lt;&gt;"Transfer"),NOT(AND(ISNUMBER(D778),N(D778)&gt;=1,N(D778)&lt;=10000,INT(N(D778))=N(D778))),AND($B778="Used",OR($E778="",$F778&lt;&gt;"")),AND($B778="Restock",OR($F778="",$E778&lt;&gt;"")),AND($B778="Transfer",OR($E778="",$F778="",$E778=$F778))),"Check inputs",IF(OR(AND($E778&lt;&gt;"",SUMPRODUCT(('Van Stock'!$A$2:$A$501=$E778)*('Van Stock'!$B$2:$B$501=$C778))&lt;&gt;1),AND($F778&lt;&gt;"",SUMPRODUCT(('Van Stock'!$A$2:$A$501=$F778)*('Van Stock'!$B$2:$B$501=$C778))&lt;&gt;1)),"No stock line","OK"))))</f>
        <v/>
      </c>
    </row>
    <row r="779" spans="1:8" x14ac:dyDescent="0.25">
      <c r="A779" s="20"/>
      <c r="B779" s="12"/>
      <c r="C779" s="12"/>
      <c r="D779" s="19"/>
      <c r="E779" s="12"/>
      <c r="F779" s="12"/>
      <c r="G779" s="12"/>
      <c r="H779" s="16" t="str">
        <f>IF(COUNTA($A779:$G779)=0,"",IF(OR($C779="",SUMPRODUCT(--(Parts!$A$2:$A$201=$C779))=0,AND($E779&lt;&gt;"",SUMPRODUCT(--(Vans!$A$2:$A$51=$E779))=0),AND($F779&lt;&gt;"",SUMPRODUCT(--(Vans!$A$2:$A$51=$F779))=0)),"Check ID",IF(OR(NOT(AND(ISNUMBER(A779),N(A779)&gt;=18264,N(A779)&lt;=73050)),AND($B779&lt;&gt;"Used",$B779&lt;&gt;"Restock",$B779&lt;&gt;"Transfer"),NOT(AND(ISNUMBER(D779),N(D779)&gt;=1,N(D779)&lt;=10000,INT(N(D779))=N(D779))),AND($B779="Used",OR($E779="",$F779&lt;&gt;"")),AND($B779="Restock",OR($F779="",$E779&lt;&gt;"")),AND($B779="Transfer",OR($E779="",$F779="",$E779=$F779))),"Check inputs",IF(OR(AND($E779&lt;&gt;"",SUMPRODUCT(('Van Stock'!$A$2:$A$501=$E779)*('Van Stock'!$B$2:$B$501=$C779))&lt;&gt;1),AND($F779&lt;&gt;"",SUMPRODUCT(('Van Stock'!$A$2:$A$501=$F779)*('Van Stock'!$B$2:$B$501=$C779))&lt;&gt;1)),"No stock line","OK"))))</f>
        <v/>
      </c>
    </row>
    <row r="780" spans="1:8" x14ac:dyDescent="0.25">
      <c r="A780" s="20"/>
      <c r="B780" s="12"/>
      <c r="C780" s="12"/>
      <c r="D780" s="19"/>
      <c r="E780" s="12"/>
      <c r="F780" s="12"/>
      <c r="G780" s="12"/>
      <c r="H780" s="16" t="str">
        <f>IF(COUNTA($A780:$G780)=0,"",IF(OR($C780="",SUMPRODUCT(--(Parts!$A$2:$A$201=$C780))=0,AND($E780&lt;&gt;"",SUMPRODUCT(--(Vans!$A$2:$A$51=$E780))=0),AND($F780&lt;&gt;"",SUMPRODUCT(--(Vans!$A$2:$A$51=$F780))=0)),"Check ID",IF(OR(NOT(AND(ISNUMBER(A780),N(A780)&gt;=18264,N(A780)&lt;=73050)),AND($B780&lt;&gt;"Used",$B780&lt;&gt;"Restock",$B780&lt;&gt;"Transfer"),NOT(AND(ISNUMBER(D780),N(D780)&gt;=1,N(D780)&lt;=10000,INT(N(D780))=N(D780))),AND($B780="Used",OR($E780="",$F780&lt;&gt;"")),AND($B780="Restock",OR($F780="",$E780&lt;&gt;"")),AND($B780="Transfer",OR($E780="",$F780="",$E780=$F780))),"Check inputs",IF(OR(AND($E780&lt;&gt;"",SUMPRODUCT(('Van Stock'!$A$2:$A$501=$E780)*('Van Stock'!$B$2:$B$501=$C780))&lt;&gt;1),AND($F780&lt;&gt;"",SUMPRODUCT(('Van Stock'!$A$2:$A$501=$F780)*('Van Stock'!$B$2:$B$501=$C780))&lt;&gt;1)),"No stock line","OK"))))</f>
        <v/>
      </c>
    </row>
    <row r="781" spans="1:8" x14ac:dyDescent="0.25">
      <c r="A781" s="20"/>
      <c r="B781" s="12"/>
      <c r="C781" s="12"/>
      <c r="D781" s="19"/>
      <c r="E781" s="12"/>
      <c r="F781" s="12"/>
      <c r="G781" s="12"/>
      <c r="H781" s="16" t="str">
        <f>IF(COUNTA($A781:$G781)=0,"",IF(OR($C781="",SUMPRODUCT(--(Parts!$A$2:$A$201=$C781))=0,AND($E781&lt;&gt;"",SUMPRODUCT(--(Vans!$A$2:$A$51=$E781))=0),AND($F781&lt;&gt;"",SUMPRODUCT(--(Vans!$A$2:$A$51=$F781))=0)),"Check ID",IF(OR(NOT(AND(ISNUMBER(A781),N(A781)&gt;=18264,N(A781)&lt;=73050)),AND($B781&lt;&gt;"Used",$B781&lt;&gt;"Restock",$B781&lt;&gt;"Transfer"),NOT(AND(ISNUMBER(D781),N(D781)&gt;=1,N(D781)&lt;=10000,INT(N(D781))=N(D781))),AND($B781="Used",OR($E781="",$F781&lt;&gt;"")),AND($B781="Restock",OR($F781="",$E781&lt;&gt;"")),AND($B781="Transfer",OR($E781="",$F781="",$E781=$F781))),"Check inputs",IF(OR(AND($E781&lt;&gt;"",SUMPRODUCT(('Van Stock'!$A$2:$A$501=$E781)*('Van Stock'!$B$2:$B$501=$C781))&lt;&gt;1),AND($F781&lt;&gt;"",SUMPRODUCT(('Van Stock'!$A$2:$A$501=$F781)*('Van Stock'!$B$2:$B$501=$C781))&lt;&gt;1)),"No stock line","OK"))))</f>
        <v/>
      </c>
    </row>
    <row r="782" spans="1:8" x14ac:dyDescent="0.25">
      <c r="A782" s="20"/>
      <c r="B782" s="12"/>
      <c r="C782" s="12"/>
      <c r="D782" s="19"/>
      <c r="E782" s="12"/>
      <c r="F782" s="12"/>
      <c r="G782" s="12"/>
      <c r="H782" s="16" t="str">
        <f>IF(COUNTA($A782:$G782)=0,"",IF(OR($C782="",SUMPRODUCT(--(Parts!$A$2:$A$201=$C782))=0,AND($E782&lt;&gt;"",SUMPRODUCT(--(Vans!$A$2:$A$51=$E782))=0),AND($F782&lt;&gt;"",SUMPRODUCT(--(Vans!$A$2:$A$51=$F782))=0)),"Check ID",IF(OR(NOT(AND(ISNUMBER(A782),N(A782)&gt;=18264,N(A782)&lt;=73050)),AND($B782&lt;&gt;"Used",$B782&lt;&gt;"Restock",$B782&lt;&gt;"Transfer"),NOT(AND(ISNUMBER(D782),N(D782)&gt;=1,N(D782)&lt;=10000,INT(N(D782))=N(D782))),AND($B782="Used",OR($E782="",$F782&lt;&gt;"")),AND($B782="Restock",OR($F782="",$E782&lt;&gt;"")),AND($B782="Transfer",OR($E782="",$F782="",$E782=$F782))),"Check inputs",IF(OR(AND($E782&lt;&gt;"",SUMPRODUCT(('Van Stock'!$A$2:$A$501=$E782)*('Van Stock'!$B$2:$B$501=$C782))&lt;&gt;1),AND($F782&lt;&gt;"",SUMPRODUCT(('Van Stock'!$A$2:$A$501=$F782)*('Van Stock'!$B$2:$B$501=$C782))&lt;&gt;1)),"No stock line","OK"))))</f>
        <v/>
      </c>
    </row>
    <row r="783" spans="1:8" x14ac:dyDescent="0.25">
      <c r="A783" s="20"/>
      <c r="B783" s="12"/>
      <c r="C783" s="12"/>
      <c r="D783" s="19"/>
      <c r="E783" s="12"/>
      <c r="F783" s="12"/>
      <c r="G783" s="12"/>
      <c r="H783" s="16" t="str">
        <f>IF(COUNTA($A783:$G783)=0,"",IF(OR($C783="",SUMPRODUCT(--(Parts!$A$2:$A$201=$C783))=0,AND($E783&lt;&gt;"",SUMPRODUCT(--(Vans!$A$2:$A$51=$E783))=0),AND($F783&lt;&gt;"",SUMPRODUCT(--(Vans!$A$2:$A$51=$F783))=0)),"Check ID",IF(OR(NOT(AND(ISNUMBER(A783),N(A783)&gt;=18264,N(A783)&lt;=73050)),AND($B783&lt;&gt;"Used",$B783&lt;&gt;"Restock",$B783&lt;&gt;"Transfer"),NOT(AND(ISNUMBER(D783),N(D783)&gt;=1,N(D783)&lt;=10000,INT(N(D783))=N(D783))),AND($B783="Used",OR($E783="",$F783&lt;&gt;"")),AND($B783="Restock",OR($F783="",$E783&lt;&gt;"")),AND($B783="Transfer",OR($E783="",$F783="",$E783=$F783))),"Check inputs",IF(OR(AND($E783&lt;&gt;"",SUMPRODUCT(('Van Stock'!$A$2:$A$501=$E783)*('Van Stock'!$B$2:$B$501=$C783))&lt;&gt;1),AND($F783&lt;&gt;"",SUMPRODUCT(('Van Stock'!$A$2:$A$501=$F783)*('Van Stock'!$B$2:$B$501=$C783))&lt;&gt;1)),"No stock line","OK"))))</f>
        <v/>
      </c>
    </row>
    <row r="784" spans="1:8" x14ac:dyDescent="0.25">
      <c r="A784" s="20"/>
      <c r="B784" s="12"/>
      <c r="C784" s="12"/>
      <c r="D784" s="19"/>
      <c r="E784" s="12"/>
      <c r="F784" s="12"/>
      <c r="G784" s="12"/>
      <c r="H784" s="16" t="str">
        <f>IF(COUNTA($A784:$G784)=0,"",IF(OR($C784="",SUMPRODUCT(--(Parts!$A$2:$A$201=$C784))=0,AND($E784&lt;&gt;"",SUMPRODUCT(--(Vans!$A$2:$A$51=$E784))=0),AND($F784&lt;&gt;"",SUMPRODUCT(--(Vans!$A$2:$A$51=$F784))=0)),"Check ID",IF(OR(NOT(AND(ISNUMBER(A784),N(A784)&gt;=18264,N(A784)&lt;=73050)),AND($B784&lt;&gt;"Used",$B784&lt;&gt;"Restock",$B784&lt;&gt;"Transfer"),NOT(AND(ISNUMBER(D784),N(D784)&gt;=1,N(D784)&lt;=10000,INT(N(D784))=N(D784))),AND($B784="Used",OR($E784="",$F784&lt;&gt;"")),AND($B784="Restock",OR($F784="",$E784&lt;&gt;"")),AND($B784="Transfer",OR($E784="",$F784="",$E784=$F784))),"Check inputs",IF(OR(AND($E784&lt;&gt;"",SUMPRODUCT(('Van Stock'!$A$2:$A$501=$E784)*('Van Stock'!$B$2:$B$501=$C784))&lt;&gt;1),AND($F784&lt;&gt;"",SUMPRODUCT(('Van Stock'!$A$2:$A$501=$F784)*('Van Stock'!$B$2:$B$501=$C784))&lt;&gt;1)),"No stock line","OK"))))</f>
        <v/>
      </c>
    </row>
    <row r="785" spans="1:8" x14ac:dyDescent="0.25">
      <c r="A785" s="20"/>
      <c r="B785" s="12"/>
      <c r="C785" s="12"/>
      <c r="D785" s="19"/>
      <c r="E785" s="12"/>
      <c r="F785" s="12"/>
      <c r="G785" s="12"/>
      <c r="H785" s="16" t="str">
        <f>IF(COUNTA($A785:$G785)=0,"",IF(OR($C785="",SUMPRODUCT(--(Parts!$A$2:$A$201=$C785))=0,AND($E785&lt;&gt;"",SUMPRODUCT(--(Vans!$A$2:$A$51=$E785))=0),AND($F785&lt;&gt;"",SUMPRODUCT(--(Vans!$A$2:$A$51=$F785))=0)),"Check ID",IF(OR(NOT(AND(ISNUMBER(A785),N(A785)&gt;=18264,N(A785)&lt;=73050)),AND($B785&lt;&gt;"Used",$B785&lt;&gt;"Restock",$B785&lt;&gt;"Transfer"),NOT(AND(ISNUMBER(D785),N(D785)&gt;=1,N(D785)&lt;=10000,INT(N(D785))=N(D785))),AND($B785="Used",OR($E785="",$F785&lt;&gt;"")),AND($B785="Restock",OR($F785="",$E785&lt;&gt;"")),AND($B785="Transfer",OR($E785="",$F785="",$E785=$F785))),"Check inputs",IF(OR(AND($E785&lt;&gt;"",SUMPRODUCT(('Van Stock'!$A$2:$A$501=$E785)*('Van Stock'!$B$2:$B$501=$C785))&lt;&gt;1),AND($F785&lt;&gt;"",SUMPRODUCT(('Van Stock'!$A$2:$A$501=$F785)*('Van Stock'!$B$2:$B$501=$C785))&lt;&gt;1)),"No stock line","OK"))))</f>
        <v/>
      </c>
    </row>
    <row r="786" spans="1:8" x14ac:dyDescent="0.25">
      <c r="A786" s="20"/>
      <c r="B786" s="12"/>
      <c r="C786" s="12"/>
      <c r="D786" s="19"/>
      <c r="E786" s="12"/>
      <c r="F786" s="12"/>
      <c r="G786" s="12"/>
      <c r="H786" s="16" t="str">
        <f>IF(COUNTA($A786:$G786)=0,"",IF(OR($C786="",SUMPRODUCT(--(Parts!$A$2:$A$201=$C786))=0,AND($E786&lt;&gt;"",SUMPRODUCT(--(Vans!$A$2:$A$51=$E786))=0),AND($F786&lt;&gt;"",SUMPRODUCT(--(Vans!$A$2:$A$51=$F786))=0)),"Check ID",IF(OR(NOT(AND(ISNUMBER(A786),N(A786)&gt;=18264,N(A786)&lt;=73050)),AND($B786&lt;&gt;"Used",$B786&lt;&gt;"Restock",$B786&lt;&gt;"Transfer"),NOT(AND(ISNUMBER(D786),N(D786)&gt;=1,N(D786)&lt;=10000,INT(N(D786))=N(D786))),AND($B786="Used",OR($E786="",$F786&lt;&gt;"")),AND($B786="Restock",OR($F786="",$E786&lt;&gt;"")),AND($B786="Transfer",OR($E786="",$F786="",$E786=$F786))),"Check inputs",IF(OR(AND($E786&lt;&gt;"",SUMPRODUCT(('Van Stock'!$A$2:$A$501=$E786)*('Van Stock'!$B$2:$B$501=$C786))&lt;&gt;1),AND($F786&lt;&gt;"",SUMPRODUCT(('Van Stock'!$A$2:$A$501=$F786)*('Van Stock'!$B$2:$B$501=$C786))&lt;&gt;1)),"No stock line","OK"))))</f>
        <v/>
      </c>
    </row>
    <row r="787" spans="1:8" x14ac:dyDescent="0.25">
      <c r="A787" s="20"/>
      <c r="B787" s="12"/>
      <c r="C787" s="12"/>
      <c r="D787" s="19"/>
      <c r="E787" s="12"/>
      <c r="F787" s="12"/>
      <c r="G787" s="12"/>
      <c r="H787" s="16" t="str">
        <f>IF(COUNTA($A787:$G787)=0,"",IF(OR($C787="",SUMPRODUCT(--(Parts!$A$2:$A$201=$C787))=0,AND($E787&lt;&gt;"",SUMPRODUCT(--(Vans!$A$2:$A$51=$E787))=0),AND($F787&lt;&gt;"",SUMPRODUCT(--(Vans!$A$2:$A$51=$F787))=0)),"Check ID",IF(OR(NOT(AND(ISNUMBER(A787),N(A787)&gt;=18264,N(A787)&lt;=73050)),AND($B787&lt;&gt;"Used",$B787&lt;&gt;"Restock",$B787&lt;&gt;"Transfer"),NOT(AND(ISNUMBER(D787),N(D787)&gt;=1,N(D787)&lt;=10000,INT(N(D787))=N(D787))),AND($B787="Used",OR($E787="",$F787&lt;&gt;"")),AND($B787="Restock",OR($F787="",$E787&lt;&gt;"")),AND($B787="Transfer",OR($E787="",$F787="",$E787=$F787))),"Check inputs",IF(OR(AND($E787&lt;&gt;"",SUMPRODUCT(('Van Stock'!$A$2:$A$501=$E787)*('Van Stock'!$B$2:$B$501=$C787))&lt;&gt;1),AND($F787&lt;&gt;"",SUMPRODUCT(('Van Stock'!$A$2:$A$501=$F787)*('Van Stock'!$B$2:$B$501=$C787))&lt;&gt;1)),"No stock line","OK"))))</f>
        <v/>
      </c>
    </row>
    <row r="788" spans="1:8" x14ac:dyDescent="0.25">
      <c r="A788" s="20"/>
      <c r="B788" s="12"/>
      <c r="C788" s="12"/>
      <c r="D788" s="19"/>
      <c r="E788" s="12"/>
      <c r="F788" s="12"/>
      <c r="G788" s="12"/>
      <c r="H788" s="16" t="str">
        <f>IF(COUNTA($A788:$G788)=0,"",IF(OR($C788="",SUMPRODUCT(--(Parts!$A$2:$A$201=$C788))=0,AND($E788&lt;&gt;"",SUMPRODUCT(--(Vans!$A$2:$A$51=$E788))=0),AND($F788&lt;&gt;"",SUMPRODUCT(--(Vans!$A$2:$A$51=$F788))=0)),"Check ID",IF(OR(NOT(AND(ISNUMBER(A788),N(A788)&gt;=18264,N(A788)&lt;=73050)),AND($B788&lt;&gt;"Used",$B788&lt;&gt;"Restock",$B788&lt;&gt;"Transfer"),NOT(AND(ISNUMBER(D788),N(D788)&gt;=1,N(D788)&lt;=10000,INT(N(D788))=N(D788))),AND($B788="Used",OR($E788="",$F788&lt;&gt;"")),AND($B788="Restock",OR($F788="",$E788&lt;&gt;"")),AND($B788="Transfer",OR($E788="",$F788="",$E788=$F788))),"Check inputs",IF(OR(AND($E788&lt;&gt;"",SUMPRODUCT(('Van Stock'!$A$2:$A$501=$E788)*('Van Stock'!$B$2:$B$501=$C788))&lt;&gt;1),AND($F788&lt;&gt;"",SUMPRODUCT(('Van Stock'!$A$2:$A$501=$F788)*('Van Stock'!$B$2:$B$501=$C788))&lt;&gt;1)),"No stock line","OK"))))</f>
        <v/>
      </c>
    </row>
    <row r="789" spans="1:8" x14ac:dyDescent="0.25">
      <c r="A789" s="20"/>
      <c r="B789" s="12"/>
      <c r="C789" s="12"/>
      <c r="D789" s="19"/>
      <c r="E789" s="12"/>
      <c r="F789" s="12"/>
      <c r="G789" s="12"/>
      <c r="H789" s="16" t="str">
        <f>IF(COUNTA($A789:$G789)=0,"",IF(OR($C789="",SUMPRODUCT(--(Parts!$A$2:$A$201=$C789))=0,AND($E789&lt;&gt;"",SUMPRODUCT(--(Vans!$A$2:$A$51=$E789))=0),AND($F789&lt;&gt;"",SUMPRODUCT(--(Vans!$A$2:$A$51=$F789))=0)),"Check ID",IF(OR(NOT(AND(ISNUMBER(A789),N(A789)&gt;=18264,N(A789)&lt;=73050)),AND($B789&lt;&gt;"Used",$B789&lt;&gt;"Restock",$B789&lt;&gt;"Transfer"),NOT(AND(ISNUMBER(D789),N(D789)&gt;=1,N(D789)&lt;=10000,INT(N(D789))=N(D789))),AND($B789="Used",OR($E789="",$F789&lt;&gt;"")),AND($B789="Restock",OR($F789="",$E789&lt;&gt;"")),AND($B789="Transfer",OR($E789="",$F789="",$E789=$F789))),"Check inputs",IF(OR(AND($E789&lt;&gt;"",SUMPRODUCT(('Van Stock'!$A$2:$A$501=$E789)*('Van Stock'!$B$2:$B$501=$C789))&lt;&gt;1),AND($F789&lt;&gt;"",SUMPRODUCT(('Van Stock'!$A$2:$A$501=$F789)*('Van Stock'!$B$2:$B$501=$C789))&lt;&gt;1)),"No stock line","OK"))))</f>
        <v/>
      </c>
    </row>
    <row r="790" spans="1:8" x14ac:dyDescent="0.25">
      <c r="A790" s="20"/>
      <c r="B790" s="12"/>
      <c r="C790" s="12"/>
      <c r="D790" s="19"/>
      <c r="E790" s="12"/>
      <c r="F790" s="12"/>
      <c r="G790" s="12"/>
      <c r="H790" s="16" t="str">
        <f>IF(COUNTA($A790:$G790)=0,"",IF(OR($C790="",SUMPRODUCT(--(Parts!$A$2:$A$201=$C790))=0,AND($E790&lt;&gt;"",SUMPRODUCT(--(Vans!$A$2:$A$51=$E790))=0),AND($F790&lt;&gt;"",SUMPRODUCT(--(Vans!$A$2:$A$51=$F790))=0)),"Check ID",IF(OR(NOT(AND(ISNUMBER(A790),N(A790)&gt;=18264,N(A790)&lt;=73050)),AND($B790&lt;&gt;"Used",$B790&lt;&gt;"Restock",$B790&lt;&gt;"Transfer"),NOT(AND(ISNUMBER(D790),N(D790)&gt;=1,N(D790)&lt;=10000,INT(N(D790))=N(D790))),AND($B790="Used",OR($E790="",$F790&lt;&gt;"")),AND($B790="Restock",OR($F790="",$E790&lt;&gt;"")),AND($B790="Transfer",OR($E790="",$F790="",$E790=$F790))),"Check inputs",IF(OR(AND($E790&lt;&gt;"",SUMPRODUCT(('Van Stock'!$A$2:$A$501=$E790)*('Van Stock'!$B$2:$B$501=$C790))&lt;&gt;1),AND($F790&lt;&gt;"",SUMPRODUCT(('Van Stock'!$A$2:$A$501=$F790)*('Van Stock'!$B$2:$B$501=$C790))&lt;&gt;1)),"No stock line","OK"))))</f>
        <v/>
      </c>
    </row>
    <row r="791" spans="1:8" x14ac:dyDescent="0.25">
      <c r="A791" s="20"/>
      <c r="B791" s="12"/>
      <c r="C791" s="12"/>
      <c r="D791" s="19"/>
      <c r="E791" s="12"/>
      <c r="F791" s="12"/>
      <c r="G791" s="12"/>
      <c r="H791" s="16" t="str">
        <f>IF(COUNTA($A791:$G791)=0,"",IF(OR($C791="",SUMPRODUCT(--(Parts!$A$2:$A$201=$C791))=0,AND($E791&lt;&gt;"",SUMPRODUCT(--(Vans!$A$2:$A$51=$E791))=0),AND($F791&lt;&gt;"",SUMPRODUCT(--(Vans!$A$2:$A$51=$F791))=0)),"Check ID",IF(OR(NOT(AND(ISNUMBER(A791),N(A791)&gt;=18264,N(A791)&lt;=73050)),AND($B791&lt;&gt;"Used",$B791&lt;&gt;"Restock",$B791&lt;&gt;"Transfer"),NOT(AND(ISNUMBER(D791),N(D791)&gt;=1,N(D791)&lt;=10000,INT(N(D791))=N(D791))),AND($B791="Used",OR($E791="",$F791&lt;&gt;"")),AND($B791="Restock",OR($F791="",$E791&lt;&gt;"")),AND($B791="Transfer",OR($E791="",$F791="",$E791=$F791))),"Check inputs",IF(OR(AND($E791&lt;&gt;"",SUMPRODUCT(('Van Stock'!$A$2:$A$501=$E791)*('Van Stock'!$B$2:$B$501=$C791))&lt;&gt;1),AND($F791&lt;&gt;"",SUMPRODUCT(('Van Stock'!$A$2:$A$501=$F791)*('Van Stock'!$B$2:$B$501=$C791))&lt;&gt;1)),"No stock line","OK"))))</f>
        <v/>
      </c>
    </row>
    <row r="792" spans="1:8" x14ac:dyDescent="0.25">
      <c r="A792" s="20"/>
      <c r="B792" s="12"/>
      <c r="C792" s="12"/>
      <c r="D792" s="19"/>
      <c r="E792" s="12"/>
      <c r="F792" s="12"/>
      <c r="G792" s="12"/>
      <c r="H792" s="16" t="str">
        <f>IF(COUNTA($A792:$G792)=0,"",IF(OR($C792="",SUMPRODUCT(--(Parts!$A$2:$A$201=$C792))=0,AND($E792&lt;&gt;"",SUMPRODUCT(--(Vans!$A$2:$A$51=$E792))=0),AND($F792&lt;&gt;"",SUMPRODUCT(--(Vans!$A$2:$A$51=$F792))=0)),"Check ID",IF(OR(NOT(AND(ISNUMBER(A792),N(A792)&gt;=18264,N(A792)&lt;=73050)),AND($B792&lt;&gt;"Used",$B792&lt;&gt;"Restock",$B792&lt;&gt;"Transfer"),NOT(AND(ISNUMBER(D792),N(D792)&gt;=1,N(D792)&lt;=10000,INT(N(D792))=N(D792))),AND($B792="Used",OR($E792="",$F792&lt;&gt;"")),AND($B792="Restock",OR($F792="",$E792&lt;&gt;"")),AND($B792="Transfer",OR($E792="",$F792="",$E792=$F792))),"Check inputs",IF(OR(AND($E792&lt;&gt;"",SUMPRODUCT(('Van Stock'!$A$2:$A$501=$E792)*('Van Stock'!$B$2:$B$501=$C792))&lt;&gt;1),AND($F792&lt;&gt;"",SUMPRODUCT(('Van Stock'!$A$2:$A$501=$F792)*('Van Stock'!$B$2:$B$501=$C792))&lt;&gt;1)),"No stock line","OK"))))</f>
        <v/>
      </c>
    </row>
    <row r="793" spans="1:8" x14ac:dyDescent="0.25">
      <c r="A793" s="20"/>
      <c r="B793" s="12"/>
      <c r="C793" s="12"/>
      <c r="D793" s="19"/>
      <c r="E793" s="12"/>
      <c r="F793" s="12"/>
      <c r="G793" s="12"/>
      <c r="H793" s="16" t="str">
        <f>IF(COUNTA($A793:$G793)=0,"",IF(OR($C793="",SUMPRODUCT(--(Parts!$A$2:$A$201=$C793))=0,AND($E793&lt;&gt;"",SUMPRODUCT(--(Vans!$A$2:$A$51=$E793))=0),AND($F793&lt;&gt;"",SUMPRODUCT(--(Vans!$A$2:$A$51=$F793))=0)),"Check ID",IF(OR(NOT(AND(ISNUMBER(A793),N(A793)&gt;=18264,N(A793)&lt;=73050)),AND($B793&lt;&gt;"Used",$B793&lt;&gt;"Restock",$B793&lt;&gt;"Transfer"),NOT(AND(ISNUMBER(D793),N(D793)&gt;=1,N(D793)&lt;=10000,INT(N(D793))=N(D793))),AND($B793="Used",OR($E793="",$F793&lt;&gt;"")),AND($B793="Restock",OR($F793="",$E793&lt;&gt;"")),AND($B793="Transfer",OR($E793="",$F793="",$E793=$F793))),"Check inputs",IF(OR(AND($E793&lt;&gt;"",SUMPRODUCT(('Van Stock'!$A$2:$A$501=$E793)*('Van Stock'!$B$2:$B$501=$C793))&lt;&gt;1),AND($F793&lt;&gt;"",SUMPRODUCT(('Van Stock'!$A$2:$A$501=$F793)*('Van Stock'!$B$2:$B$501=$C793))&lt;&gt;1)),"No stock line","OK"))))</f>
        <v/>
      </c>
    </row>
    <row r="794" spans="1:8" x14ac:dyDescent="0.25">
      <c r="A794" s="20"/>
      <c r="B794" s="12"/>
      <c r="C794" s="12"/>
      <c r="D794" s="19"/>
      <c r="E794" s="12"/>
      <c r="F794" s="12"/>
      <c r="G794" s="12"/>
      <c r="H794" s="16" t="str">
        <f>IF(COUNTA($A794:$G794)=0,"",IF(OR($C794="",SUMPRODUCT(--(Parts!$A$2:$A$201=$C794))=0,AND($E794&lt;&gt;"",SUMPRODUCT(--(Vans!$A$2:$A$51=$E794))=0),AND($F794&lt;&gt;"",SUMPRODUCT(--(Vans!$A$2:$A$51=$F794))=0)),"Check ID",IF(OR(NOT(AND(ISNUMBER(A794),N(A794)&gt;=18264,N(A794)&lt;=73050)),AND($B794&lt;&gt;"Used",$B794&lt;&gt;"Restock",$B794&lt;&gt;"Transfer"),NOT(AND(ISNUMBER(D794),N(D794)&gt;=1,N(D794)&lt;=10000,INT(N(D794))=N(D794))),AND($B794="Used",OR($E794="",$F794&lt;&gt;"")),AND($B794="Restock",OR($F794="",$E794&lt;&gt;"")),AND($B794="Transfer",OR($E794="",$F794="",$E794=$F794))),"Check inputs",IF(OR(AND($E794&lt;&gt;"",SUMPRODUCT(('Van Stock'!$A$2:$A$501=$E794)*('Van Stock'!$B$2:$B$501=$C794))&lt;&gt;1),AND($F794&lt;&gt;"",SUMPRODUCT(('Van Stock'!$A$2:$A$501=$F794)*('Van Stock'!$B$2:$B$501=$C794))&lt;&gt;1)),"No stock line","OK"))))</f>
        <v/>
      </c>
    </row>
    <row r="795" spans="1:8" x14ac:dyDescent="0.25">
      <c r="A795" s="20"/>
      <c r="B795" s="12"/>
      <c r="C795" s="12"/>
      <c r="D795" s="19"/>
      <c r="E795" s="12"/>
      <c r="F795" s="12"/>
      <c r="G795" s="12"/>
      <c r="H795" s="16" t="str">
        <f>IF(COUNTA($A795:$G795)=0,"",IF(OR($C795="",SUMPRODUCT(--(Parts!$A$2:$A$201=$C795))=0,AND($E795&lt;&gt;"",SUMPRODUCT(--(Vans!$A$2:$A$51=$E795))=0),AND($F795&lt;&gt;"",SUMPRODUCT(--(Vans!$A$2:$A$51=$F795))=0)),"Check ID",IF(OR(NOT(AND(ISNUMBER(A795),N(A795)&gt;=18264,N(A795)&lt;=73050)),AND($B795&lt;&gt;"Used",$B795&lt;&gt;"Restock",$B795&lt;&gt;"Transfer"),NOT(AND(ISNUMBER(D795),N(D795)&gt;=1,N(D795)&lt;=10000,INT(N(D795))=N(D795))),AND($B795="Used",OR($E795="",$F795&lt;&gt;"")),AND($B795="Restock",OR($F795="",$E795&lt;&gt;"")),AND($B795="Transfer",OR($E795="",$F795="",$E795=$F795))),"Check inputs",IF(OR(AND($E795&lt;&gt;"",SUMPRODUCT(('Van Stock'!$A$2:$A$501=$E795)*('Van Stock'!$B$2:$B$501=$C795))&lt;&gt;1),AND($F795&lt;&gt;"",SUMPRODUCT(('Van Stock'!$A$2:$A$501=$F795)*('Van Stock'!$B$2:$B$501=$C795))&lt;&gt;1)),"No stock line","OK"))))</f>
        <v/>
      </c>
    </row>
    <row r="796" spans="1:8" x14ac:dyDescent="0.25">
      <c r="A796" s="20"/>
      <c r="B796" s="12"/>
      <c r="C796" s="12"/>
      <c r="D796" s="19"/>
      <c r="E796" s="12"/>
      <c r="F796" s="12"/>
      <c r="G796" s="12"/>
      <c r="H796" s="16" t="str">
        <f>IF(COUNTA($A796:$G796)=0,"",IF(OR($C796="",SUMPRODUCT(--(Parts!$A$2:$A$201=$C796))=0,AND($E796&lt;&gt;"",SUMPRODUCT(--(Vans!$A$2:$A$51=$E796))=0),AND($F796&lt;&gt;"",SUMPRODUCT(--(Vans!$A$2:$A$51=$F796))=0)),"Check ID",IF(OR(NOT(AND(ISNUMBER(A796),N(A796)&gt;=18264,N(A796)&lt;=73050)),AND($B796&lt;&gt;"Used",$B796&lt;&gt;"Restock",$B796&lt;&gt;"Transfer"),NOT(AND(ISNUMBER(D796),N(D796)&gt;=1,N(D796)&lt;=10000,INT(N(D796))=N(D796))),AND($B796="Used",OR($E796="",$F796&lt;&gt;"")),AND($B796="Restock",OR($F796="",$E796&lt;&gt;"")),AND($B796="Transfer",OR($E796="",$F796="",$E796=$F796))),"Check inputs",IF(OR(AND($E796&lt;&gt;"",SUMPRODUCT(('Van Stock'!$A$2:$A$501=$E796)*('Van Stock'!$B$2:$B$501=$C796))&lt;&gt;1),AND($F796&lt;&gt;"",SUMPRODUCT(('Van Stock'!$A$2:$A$501=$F796)*('Van Stock'!$B$2:$B$501=$C796))&lt;&gt;1)),"No stock line","OK"))))</f>
        <v/>
      </c>
    </row>
    <row r="797" spans="1:8" x14ac:dyDescent="0.25">
      <c r="A797" s="20"/>
      <c r="B797" s="12"/>
      <c r="C797" s="12"/>
      <c r="D797" s="19"/>
      <c r="E797" s="12"/>
      <c r="F797" s="12"/>
      <c r="G797" s="12"/>
      <c r="H797" s="16" t="str">
        <f>IF(COUNTA($A797:$G797)=0,"",IF(OR($C797="",SUMPRODUCT(--(Parts!$A$2:$A$201=$C797))=0,AND($E797&lt;&gt;"",SUMPRODUCT(--(Vans!$A$2:$A$51=$E797))=0),AND($F797&lt;&gt;"",SUMPRODUCT(--(Vans!$A$2:$A$51=$F797))=0)),"Check ID",IF(OR(NOT(AND(ISNUMBER(A797),N(A797)&gt;=18264,N(A797)&lt;=73050)),AND($B797&lt;&gt;"Used",$B797&lt;&gt;"Restock",$B797&lt;&gt;"Transfer"),NOT(AND(ISNUMBER(D797),N(D797)&gt;=1,N(D797)&lt;=10000,INT(N(D797))=N(D797))),AND($B797="Used",OR($E797="",$F797&lt;&gt;"")),AND($B797="Restock",OR($F797="",$E797&lt;&gt;"")),AND($B797="Transfer",OR($E797="",$F797="",$E797=$F797))),"Check inputs",IF(OR(AND($E797&lt;&gt;"",SUMPRODUCT(('Van Stock'!$A$2:$A$501=$E797)*('Van Stock'!$B$2:$B$501=$C797))&lt;&gt;1),AND($F797&lt;&gt;"",SUMPRODUCT(('Van Stock'!$A$2:$A$501=$F797)*('Van Stock'!$B$2:$B$501=$C797))&lt;&gt;1)),"No stock line","OK"))))</f>
        <v/>
      </c>
    </row>
    <row r="798" spans="1:8" x14ac:dyDescent="0.25">
      <c r="A798" s="20"/>
      <c r="B798" s="12"/>
      <c r="C798" s="12"/>
      <c r="D798" s="19"/>
      <c r="E798" s="12"/>
      <c r="F798" s="12"/>
      <c r="G798" s="12"/>
      <c r="H798" s="16" t="str">
        <f>IF(COUNTA($A798:$G798)=0,"",IF(OR($C798="",SUMPRODUCT(--(Parts!$A$2:$A$201=$C798))=0,AND($E798&lt;&gt;"",SUMPRODUCT(--(Vans!$A$2:$A$51=$E798))=0),AND($F798&lt;&gt;"",SUMPRODUCT(--(Vans!$A$2:$A$51=$F798))=0)),"Check ID",IF(OR(NOT(AND(ISNUMBER(A798),N(A798)&gt;=18264,N(A798)&lt;=73050)),AND($B798&lt;&gt;"Used",$B798&lt;&gt;"Restock",$B798&lt;&gt;"Transfer"),NOT(AND(ISNUMBER(D798),N(D798)&gt;=1,N(D798)&lt;=10000,INT(N(D798))=N(D798))),AND($B798="Used",OR($E798="",$F798&lt;&gt;"")),AND($B798="Restock",OR($F798="",$E798&lt;&gt;"")),AND($B798="Transfer",OR($E798="",$F798="",$E798=$F798))),"Check inputs",IF(OR(AND($E798&lt;&gt;"",SUMPRODUCT(('Van Stock'!$A$2:$A$501=$E798)*('Van Stock'!$B$2:$B$501=$C798))&lt;&gt;1),AND($F798&lt;&gt;"",SUMPRODUCT(('Van Stock'!$A$2:$A$501=$F798)*('Van Stock'!$B$2:$B$501=$C798))&lt;&gt;1)),"No stock line","OK"))))</f>
        <v/>
      </c>
    </row>
    <row r="799" spans="1:8" x14ac:dyDescent="0.25">
      <c r="A799" s="20"/>
      <c r="B799" s="12"/>
      <c r="C799" s="12"/>
      <c r="D799" s="19"/>
      <c r="E799" s="12"/>
      <c r="F799" s="12"/>
      <c r="G799" s="12"/>
      <c r="H799" s="16" t="str">
        <f>IF(COUNTA($A799:$G799)=0,"",IF(OR($C799="",SUMPRODUCT(--(Parts!$A$2:$A$201=$C799))=0,AND($E799&lt;&gt;"",SUMPRODUCT(--(Vans!$A$2:$A$51=$E799))=0),AND($F799&lt;&gt;"",SUMPRODUCT(--(Vans!$A$2:$A$51=$F799))=0)),"Check ID",IF(OR(NOT(AND(ISNUMBER(A799),N(A799)&gt;=18264,N(A799)&lt;=73050)),AND($B799&lt;&gt;"Used",$B799&lt;&gt;"Restock",$B799&lt;&gt;"Transfer"),NOT(AND(ISNUMBER(D799),N(D799)&gt;=1,N(D799)&lt;=10000,INT(N(D799))=N(D799))),AND($B799="Used",OR($E799="",$F799&lt;&gt;"")),AND($B799="Restock",OR($F799="",$E799&lt;&gt;"")),AND($B799="Transfer",OR($E799="",$F799="",$E799=$F799))),"Check inputs",IF(OR(AND($E799&lt;&gt;"",SUMPRODUCT(('Van Stock'!$A$2:$A$501=$E799)*('Van Stock'!$B$2:$B$501=$C799))&lt;&gt;1),AND($F799&lt;&gt;"",SUMPRODUCT(('Van Stock'!$A$2:$A$501=$F799)*('Van Stock'!$B$2:$B$501=$C799))&lt;&gt;1)),"No stock line","OK"))))</f>
        <v/>
      </c>
    </row>
    <row r="800" spans="1:8" x14ac:dyDescent="0.25">
      <c r="A800" s="20"/>
      <c r="B800" s="12"/>
      <c r="C800" s="12"/>
      <c r="D800" s="19"/>
      <c r="E800" s="12"/>
      <c r="F800" s="12"/>
      <c r="G800" s="12"/>
      <c r="H800" s="16" t="str">
        <f>IF(COUNTA($A800:$G800)=0,"",IF(OR($C800="",SUMPRODUCT(--(Parts!$A$2:$A$201=$C800))=0,AND($E800&lt;&gt;"",SUMPRODUCT(--(Vans!$A$2:$A$51=$E800))=0),AND($F800&lt;&gt;"",SUMPRODUCT(--(Vans!$A$2:$A$51=$F800))=0)),"Check ID",IF(OR(NOT(AND(ISNUMBER(A800),N(A800)&gt;=18264,N(A800)&lt;=73050)),AND($B800&lt;&gt;"Used",$B800&lt;&gt;"Restock",$B800&lt;&gt;"Transfer"),NOT(AND(ISNUMBER(D800),N(D800)&gt;=1,N(D800)&lt;=10000,INT(N(D800))=N(D800))),AND($B800="Used",OR($E800="",$F800&lt;&gt;"")),AND($B800="Restock",OR($F800="",$E800&lt;&gt;"")),AND($B800="Transfer",OR($E800="",$F800="",$E800=$F800))),"Check inputs",IF(OR(AND($E800&lt;&gt;"",SUMPRODUCT(('Van Stock'!$A$2:$A$501=$E800)*('Van Stock'!$B$2:$B$501=$C800))&lt;&gt;1),AND($F800&lt;&gt;"",SUMPRODUCT(('Van Stock'!$A$2:$A$501=$F800)*('Van Stock'!$B$2:$B$501=$C800))&lt;&gt;1)),"No stock line","OK"))))</f>
        <v/>
      </c>
    </row>
    <row r="801" spans="1:8" x14ac:dyDescent="0.25">
      <c r="A801" s="20"/>
      <c r="B801" s="12"/>
      <c r="C801" s="12"/>
      <c r="D801" s="19"/>
      <c r="E801" s="12"/>
      <c r="F801" s="12"/>
      <c r="G801" s="12"/>
      <c r="H801" s="16" t="str">
        <f>IF(COUNTA($A801:$G801)=0,"",IF(OR($C801="",SUMPRODUCT(--(Parts!$A$2:$A$201=$C801))=0,AND($E801&lt;&gt;"",SUMPRODUCT(--(Vans!$A$2:$A$51=$E801))=0),AND($F801&lt;&gt;"",SUMPRODUCT(--(Vans!$A$2:$A$51=$F801))=0)),"Check ID",IF(OR(NOT(AND(ISNUMBER(A801),N(A801)&gt;=18264,N(A801)&lt;=73050)),AND($B801&lt;&gt;"Used",$B801&lt;&gt;"Restock",$B801&lt;&gt;"Transfer"),NOT(AND(ISNUMBER(D801),N(D801)&gt;=1,N(D801)&lt;=10000,INT(N(D801))=N(D801))),AND($B801="Used",OR($E801="",$F801&lt;&gt;"")),AND($B801="Restock",OR($F801="",$E801&lt;&gt;"")),AND($B801="Transfer",OR($E801="",$F801="",$E801=$F801))),"Check inputs",IF(OR(AND($E801&lt;&gt;"",SUMPRODUCT(('Van Stock'!$A$2:$A$501=$E801)*('Van Stock'!$B$2:$B$501=$C801))&lt;&gt;1),AND($F801&lt;&gt;"",SUMPRODUCT(('Van Stock'!$A$2:$A$501=$F801)*('Van Stock'!$B$2:$B$501=$C801))&lt;&gt;1)),"No stock line","OK"))))</f>
        <v/>
      </c>
    </row>
    <row r="802" spans="1:8" x14ac:dyDescent="0.25">
      <c r="A802" s="20"/>
      <c r="B802" s="12"/>
      <c r="C802" s="12"/>
      <c r="D802" s="19"/>
      <c r="E802" s="12"/>
      <c r="F802" s="12"/>
      <c r="G802" s="12"/>
      <c r="H802" s="16" t="str">
        <f>IF(COUNTA($A802:$G802)=0,"",IF(OR($C802="",SUMPRODUCT(--(Parts!$A$2:$A$201=$C802))=0,AND($E802&lt;&gt;"",SUMPRODUCT(--(Vans!$A$2:$A$51=$E802))=0),AND($F802&lt;&gt;"",SUMPRODUCT(--(Vans!$A$2:$A$51=$F802))=0)),"Check ID",IF(OR(NOT(AND(ISNUMBER(A802),N(A802)&gt;=18264,N(A802)&lt;=73050)),AND($B802&lt;&gt;"Used",$B802&lt;&gt;"Restock",$B802&lt;&gt;"Transfer"),NOT(AND(ISNUMBER(D802),N(D802)&gt;=1,N(D802)&lt;=10000,INT(N(D802))=N(D802))),AND($B802="Used",OR($E802="",$F802&lt;&gt;"")),AND($B802="Restock",OR($F802="",$E802&lt;&gt;"")),AND($B802="Transfer",OR($E802="",$F802="",$E802=$F802))),"Check inputs",IF(OR(AND($E802&lt;&gt;"",SUMPRODUCT(('Van Stock'!$A$2:$A$501=$E802)*('Van Stock'!$B$2:$B$501=$C802))&lt;&gt;1),AND($F802&lt;&gt;"",SUMPRODUCT(('Van Stock'!$A$2:$A$501=$F802)*('Van Stock'!$B$2:$B$501=$C802))&lt;&gt;1)),"No stock line","OK"))))</f>
        <v/>
      </c>
    </row>
    <row r="803" spans="1:8" x14ac:dyDescent="0.25">
      <c r="A803" s="20"/>
      <c r="B803" s="12"/>
      <c r="C803" s="12"/>
      <c r="D803" s="19"/>
      <c r="E803" s="12"/>
      <c r="F803" s="12"/>
      <c r="G803" s="12"/>
      <c r="H803" s="16" t="str">
        <f>IF(COUNTA($A803:$G803)=0,"",IF(OR($C803="",SUMPRODUCT(--(Parts!$A$2:$A$201=$C803))=0,AND($E803&lt;&gt;"",SUMPRODUCT(--(Vans!$A$2:$A$51=$E803))=0),AND($F803&lt;&gt;"",SUMPRODUCT(--(Vans!$A$2:$A$51=$F803))=0)),"Check ID",IF(OR(NOT(AND(ISNUMBER(A803),N(A803)&gt;=18264,N(A803)&lt;=73050)),AND($B803&lt;&gt;"Used",$B803&lt;&gt;"Restock",$B803&lt;&gt;"Transfer"),NOT(AND(ISNUMBER(D803),N(D803)&gt;=1,N(D803)&lt;=10000,INT(N(D803))=N(D803))),AND($B803="Used",OR($E803="",$F803&lt;&gt;"")),AND($B803="Restock",OR($F803="",$E803&lt;&gt;"")),AND($B803="Transfer",OR($E803="",$F803="",$E803=$F803))),"Check inputs",IF(OR(AND($E803&lt;&gt;"",SUMPRODUCT(('Van Stock'!$A$2:$A$501=$E803)*('Van Stock'!$B$2:$B$501=$C803))&lt;&gt;1),AND($F803&lt;&gt;"",SUMPRODUCT(('Van Stock'!$A$2:$A$501=$F803)*('Van Stock'!$B$2:$B$501=$C803))&lt;&gt;1)),"No stock line","OK"))))</f>
        <v/>
      </c>
    </row>
    <row r="804" spans="1:8" x14ac:dyDescent="0.25">
      <c r="A804" s="20"/>
      <c r="B804" s="12"/>
      <c r="C804" s="12"/>
      <c r="D804" s="19"/>
      <c r="E804" s="12"/>
      <c r="F804" s="12"/>
      <c r="G804" s="12"/>
      <c r="H804" s="16" t="str">
        <f>IF(COUNTA($A804:$G804)=0,"",IF(OR($C804="",SUMPRODUCT(--(Parts!$A$2:$A$201=$C804))=0,AND($E804&lt;&gt;"",SUMPRODUCT(--(Vans!$A$2:$A$51=$E804))=0),AND($F804&lt;&gt;"",SUMPRODUCT(--(Vans!$A$2:$A$51=$F804))=0)),"Check ID",IF(OR(NOT(AND(ISNUMBER(A804),N(A804)&gt;=18264,N(A804)&lt;=73050)),AND($B804&lt;&gt;"Used",$B804&lt;&gt;"Restock",$B804&lt;&gt;"Transfer"),NOT(AND(ISNUMBER(D804),N(D804)&gt;=1,N(D804)&lt;=10000,INT(N(D804))=N(D804))),AND($B804="Used",OR($E804="",$F804&lt;&gt;"")),AND($B804="Restock",OR($F804="",$E804&lt;&gt;"")),AND($B804="Transfer",OR($E804="",$F804="",$E804=$F804))),"Check inputs",IF(OR(AND($E804&lt;&gt;"",SUMPRODUCT(('Van Stock'!$A$2:$A$501=$E804)*('Van Stock'!$B$2:$B$501=$C804))&lt;&gt;1),AND($F804&lt;&gt;"",SUMPRODUCT(('Van Stock'!$A$2:$A$501=$F804)*('Van Stock'!$B$2:$B$501=$C804))&lt;&gt;1)),"No stock line","OK"))))</f>
        <v/>
      </c>
    </row>
    <row r="805" spans="1:8" x14ac:dyDescent="0.25">
      <c r="A805" s="20"/>
      <c r="B805" s="12"/>
      <c r="C805" s="12"/>
      <c r="D805" s="19"/>
      <c r="E805" s="12"/>
      <c r="F805" s="12"/>
      <c r="G805" s="12"/>
      <c r="H805" s="16" t="str">
        <f>IF(COUNTA($A805:$G805)=0,"",IF(OR($C805="",SUMPRODUCT(--(Parts!$A$2:$A$201=$C805))=0,AND($E805&lt;&gt;"",SUMPRODUCT(--(Vans!$A$2:$A$51=$E805))=0),AND($F805&lt;&gt;"",SUMPRODUCT(--(Vans!$A$2:$A$51=$F805))=0)),"Check ID",IF(OR(NOT(AND(ISNUMBER(A805),N(A805)&gt;=18264,N(A805)&lt;=73050)),AND($B805&lt;&gt;"Used",$B805&lt;&gt;"Restock",$B805&lt;&gt;"Transfer"),NOT(AND(ISNUMBER(D805),N(D805)&gt;=1,N(D805)&lt;=10000,INT(N(D805))=N(D805))),AND($B805="Used",OR($E805="",$F805&lt;&gt;"")),AND($B805="Restock",OR($F805="",$E805&lt;&gt;"")),AND($B805="Transfer",OR($E805="",$F805="",$E805=$F805))),"Check inputs",IF(OR(AND($E805&lt;&gt;"",SUMPRODUCT(('Van Stock'!$A$2:$A$501=$E805)*('Van Stock'!$B$2:$B$501=$C805))&lt;&gt;1),AND($F805&lt;&gt;"",SUMPRODUCT(('Van Stock'!$A$2:$A$501=$F805)*('Van Stock'!$B$2:$B$501=$C805))&lt;&gt;1)),"No stock line","OK"))))</f>
        <v/>
      </c>
    </row>
    <row r="806" spans="1:8" x14ac:dyDescent="0.25">
      <c r="A806" s="20"/>
      <c r="B806" s="12"/>
      <c r="C806" s="12"/>
      <c r="D806" s="19"/>
      <c r="E806" s="12"/>
      <c r="F806" s="12"/>
      <c r="G806" s="12"/>
      <c r="H806" s="16" t="str">
        <f>IF(COUNTA($A806:$G806)=0,"",IF(OR($C806="",SUMPRODUCT(--(Parts!$A$2:$A$201=$C806))=0,AND($E806&lt;&gt;"",SUMPRODUCT(--(Vans!$A$2:$A$51=$E806))=0),AND($F806&lt;&gt;"",SUMPRODUCT(--(Vans!$A$2:$A$51=$F806))=0)),"Check ID",IF(OR(NOT(AND(ISNUMBER(A806),N(A806)&gt;=18264,N(A806)&lt;=73050)),AND($B806&lt;&gt;"Used",$B806&lt;&gt;"Restock",$B806&lt;&gt;"Transfer"),NOT(AND(ISNUMBER(D806),N(D806)&gt;=1,N(D806)&lt;=10000,INT(N(D806))=N(D806))),AND($B806="Used",OR($E806="",$F806&lt;&gt;"")),AND($B806="Restock",OR($F806="",$E806&lt;&gt;"")),AND($B806="Transfer",OR($E806="",$F806="",$E806=$F806))),"Check inputs",IF(OR(AND($E806&lt;&gt;"",SUMPRODUCT(('Van Stock'!$A$2:$A$501=$E806)*('Van Stock'!$B$2:$B$501=$C806))&lt;&gt;1),AND($F806&lt;&gt;"",SUMPRODUCT(('Van Stock'!$A$2:$A$501=$F806)*('Van Stock'!$B$2:$B$501=$C806))&lt;&gt;1)),"No stock line","OK"))))</f>
        <v/>
      </c>
    </row>
    <row r="807" spans="1:8" x14ac:dyDescent="0.25">
      <c r="A807" s="20"/>
      <c r="B807" s="12"/>
      <c r="C807" s="12"/>
      <c r="D807" s="19"/>
      <c r="E807" s="12"/>
      <c r="F807" s="12"/>
      <c r="G807" s="12"/>
      <c r="H807" s="16" t="str">
        <f>IF(COUNTA($A807:$G807)=0,"",IF(OR($C807="",SUMPRODUCT(--(Parts!$A$2:$A$201=$C807))=0,AND($E807&lt;&gt;"",SUMPRODUCT(--(Vans!$A$2:$A$51=$E807))=0),AND($F807&lt;&gt;"",SUMPRODUCT(--(Vans!$A$2:$A$51=$F807))=0)),"Check ID",IF(OR(NOT(AND(ISNUMBER(A807),N(A807)&gt;=18264,N(A807)&lt;=73050)),AND($B807&lt;&gt;"Used",$B807&lt;&gt;"Restock",$B807&lt;&gt;"Transfer"),NOT(AND(ISNUMBER(D807),N(D807)&gt;=1,N(D807)&lt;=10000,INT(N(D807))=N(D807))),AND($B807="Used",OR($E807="",$F807&lt;&gt;"")),AND($B807="Restock",OR($F807="",$E807&lt;&gt;"")),AND($B807="Transfer",OR($E807="",$F807="",$E807=$F807))),"Check inputs",IF(OR(AND($E807&lt;&gt;"",SUMPRODUCT(('Van Stock'!$A$2:$A$501=$E807)*('Van Stock'!$B$2:$B$501=$C807))&lt;&gt;1),AND($F807&lt;&gt;"",SUMPRODUCT(('Van Stock'!$A$2:$A$501=$F807)*('Van Stock'!$B$2:$B$501=$C807))&lt;&gt;1)),"No stock line","OK"))))</f>
        <v/>
      </c>
    </row>
    <row r="808" spans="1:8" x14ac:dyDescent="0.25">
      <c r="A808" s="20"/>
      <c r="B808" s="12"/>
      <c r="C808" s="12"/>
      <c r="D808" s="19"/>
      <c r="E808" s="12"/>
      <c r="F808" s="12"/>
      <c r="G808" s="12"/>
      <c r="H808" s="16" t="str">
        <f>IF(COUNTA($A808:$G808)=0,"",IF(OR($C808="",SUMPRODUCT(--(Parts!$A$2:$A$201=$C808))=0,AND($E808&lt;&gt;"",SUMPRODUCT(--(Vans!$A$2:$A$51=$E808))=0),AND($F808&lt;&gt;"",SUMPRODUCT(--(Vans!$A$2:$A$51=$F808))=0)),"Check ID",IF(OR(NOT(AND(ISNUMBER(A808),N(A808)&gt;=18264,N(A808)&lt;=73050)),AND($B808&lt;&gt;"Used",$B808&lt;&gt;"Restock",$B808&lt;&gt;"Transfer"),NOT(AND(ISNUMBER(D808),N(D808)&gt;=1,N(D808)&lt;=10000,INT(N(D808))=N(D808))),AND($B808="Used",OR($E808="",$F808&lt;&gt;"")),AND($B808="Restock",OR($F808="",$E808&lt;&gt;"")),AND($B808="Transfer",OR($E808="",$F808="",$E808=$F808))),"Check inputs",IF(OR(AND($E808&lt;&gt;"",SUMPRODUCT(('Van Stock'!$A$2:$A$501=$E808)*('Van Stock'!$B$2:$B$501=$C808))&lt;&gt;1),AND($F808&lt;&gt;"",SUMPRODUCT(('Van Stock'!$A$2:$A$501=$F808)*('Van Stock'!$B$2:$B$501=$C808))&lt;&gt;1)),"No stock line","OK"))))</f>
        <v/>
      </c>
    </row>
    <row r="809" spans="1:8" x14ac:dyDescent="0.25">
      <c r="A809" s="20"/>
      <c r="B809" s="12"/>
      <c r="C809" s="12"/>
      <c r="D809" s="19"/>
      <c r="E809" s="12"/>
      <c r="F809" s="12"/>
      <c r="G809" s="12"/>
      <c r="H809" s="16" t="str">
        <f>IF(COUNTA($A809:$G809)=0,"",IF(OR($C809="",SUMPRODUCT(--(Parts!$A$2:$A$201=$C809))=0,AND($E809&lt;&gt;"",SUMPRODUCT(--(Vans!$A$2:$A$51=$E809))=0),AND($F809&lt;&gt;"",SUMPRODUCT(--(Vans!$A$2:$A$51=$F809))=0)),"Check ID",IF(OR(NOT(AND(ISNUMBER(A809),N(A809)&gt;=18264,N(A809)&lt;=73050)),AND($B809&lt;&gt;"Used",$B809&lt;&gt;"Restock",$B809&lt;&gt;"Transfer"),NOT(AND(ISNUMBER(D809),N(D809)&gt;=1,N(D809)&lt;=10000,INT(N(D809))=N(D809))),AND($B809="Used",OR($E809="",$F809&lt;&gt;"")),AND($B809="Restock",OR($F809="",$E809&lt;&gt;"")),AND($B809="Transfer",OR($E809="",$F809="",$E809=$F809))),"Check inputs",IF(OR(AND($E809&lt;&gt;"",SUMPRODUCT(('Van Stock'!$A$2:$A$501=$E809)*('Van Stock'!$B$2:$B$501=$C809))&lt;&gt;1),AND($F809&lt;&gt;"",SUMPRODUCT(('Van Stock'!$A$2:$A$501=$F809)*('Van Stock'!$B$2:$B$501=$C809))&lt;&gt;1)),"No stock line","OK"))))</f>
        <v/>
      </c>
    </row>
    <row r="810" spans="1:8" x14ac:dyDescent="0.25">
      <c r="A810" s="20"/>
      <c r="B810" s="12"/>
      <c r="C810" s="12"/>
      <c r="D810" s="19"/>
      <c r="E810" s="12"/>
      <c r="F810" s="12"/>
      <c r="G810" s="12"/>
      <c r="H810" s="16" t="str">
        <f>IF(COUNTA($A810:$G810)=0,"",IF(OR($C810="",SUMPRODUCT(--(Parts!$A$2:$A$201=$C810))=0,AND($E810&lt;&gt;"",SUMPRODUCT(--(Vans!$A$2:$A$51=$E810))=0),AND($F810&lt;&gt;"",SUMPRODUCT(--(Vans!$A$2:$A$51=$F810))=0)),"Check ID",IF(OR(NOT(AND(ISNUMBER(A810),N(A810)&gt;=18264,N(A810)&lt;=73050)),AND($B810&lt;&gt;"Used",$B810&lt;&gt;"Restock",$B810&lt;&gt;"Transfer"),NOT(AND(ISNUMBER(D810),N(D810)&gt;=1,N(D810)&lt;=10000,INT(N(D810))=N(D810))),AND($B810="Used",OR($E810="",$F810&lt;&gt;"")),AND($B810="Restock",OR($F810="",$E810&lt;&gt;"")),AND($B810="Transfer",OR($E810="",$F810="",$E810=$F810))),"Check inputs",IF(OR(AND($E810&lt;&gt;"",SUMPRODUCT(('Van Stock'!$A$2:$A$501=$E810)*('Van Stock'!$B$2:$B$501=$C810))&lt;&gt;1),AND($F810&lt;&gt;"",SUMPRODUCT(('Van Stock'!$A$2:$A$501=$F810)*('Van Stock'!$B$2:$B$501=$C810))&lt;&gt;1)),"No stock line","OK"))))</f>
        <v/>
      </c>
    </row>
    <row r="811" spans="1:8" x14ac:dyDescent="0.25">
      <c r="A811" s="20"/>
      <c r="B811" s="12"/>
      <c r="C811" s="12"/>
      <c r="D811" s="19"/>
      <c r="E811" s="12"/>
      <c r="F811" s="12"/>
      <c r="G811" s="12"/>
      <c r="H811" s="16" t="str">
        <f>IF(COUNTA($A811:$G811)=0,"",IF(OR($C811="",SUMPRODUCT(--(Parts!$A$2:$A$201=$C811))=0,AND($E811&lt;&gt;"",SUMPRODUCT(--(Vans!$A$2:$A$51=$E811))=0),AND($F811&lt;&gt;"",SUMPRODUCT(--(Vans!$A$2:$A$51=$F811))=0)),"Check ID",IF(OR(NOT(AND(ISNUMBER(A811),N(A811)&gt;=18264,N(A811)&lt;=73050)),AND($B811&lt;&gt;"Used",$B811&lt;&gt;"Restock",$B811&lt;&gt;"Transfer"),NOT(AND(ISNUMBER(D811),N(D811)&gt;=1,N(D811)&lt;=10000,INT(N(D811))=N(D811))),AND($B811="Used",OR($E811="",$F811&lt;&gt;"")),AND($B811="Restock",OR($F811="",$E811&lt;&gt;"")),AND($B811="Transfer",OR($E811="",$F811="",$E811=$F811))),"Check inputs",IF(OR(AND($E811&lt;&gt;"",SUMPRODUCT(('Van Stock'!$A$2:$A$501=$E811)*('Van Stock'!$B$2:$B$501=$C811))&lt;&gt;1),AND($F811&lt;&gt;"",SUMPRODUCT(('Van Stock'!$A$2:$A$501=$F811)*('Van Stock'!$B$2:$B$501=$C811))&lt;&gt;1)),"No stock line","OK"))))</f>
        <v/>
      </c>
    </row>
    <row r="812" spans="1:8" x14ac:dyDescent="0.25">
      <c r="A812" s="20"/>
      <c r="B812" s="12"/>
      <c r="C812" s="12"/>
      <c r="D812" s="19"/>
      <c r="E812" s="12"/>
      <c r="F812" s="12"/>
      <c r="G812" s="12"/>
      <c r="H812" s="16" t="str">
        <f>IF(COUNTA($A812:$G812)=0,"",IF(OR($C812="",SUMPRODUCT(--(Parts!$A$2:$A$201=$C812))=0,AND($E812&lt;&gt;"",SUMPRODUCT(--(Vans!$A$2:$A$51=$E812))=0),AND($F812&lt;&gt;"",SUMPRODUCT(--(Vans!$A$2:$A$51=$F812))=0)),"Check ID",IF(OR(NOT(AND(ISNUMBER(A812),N(A812)&gt;=18264,N(A812)&lt;=73050)),AND($B812&lt;&gt;"Used",$B812&lt;&gt;"Restock",$B812&lt;&gt;"Transfer"),NOT(AND(ISNUMBER(D812),N(D812)&gt;=1,N(D812)&lt;=10000,INT(N(D812))=N(D812))),AND($B812="Used",OR($E812="",$F812&lt;&gt;"")),AND($B812="Restock",OR($F812="",$E812&lt;&gt;"")),AND($B812="Transfer",OR($E812="",$F812="",$E812=$F812))),"Check inputs",IF(OR(AND($E812&lt;&gt;"",SUMPRODUCT(('Van Stock'!$A$2:$A$501=$E812)*('Van Stock'!$B$2:$B$501=$C812))&lt;&gt;1),AND($F812&lt;&gt;"",SUMPRODUCT(('Van Stock'!$A$2:$A$501=$F812)*('Van Stock'!$B$2:$B$501=$C812))&lt;&gt;1)),"No stock line","OK"))))</f>
        <v/>
      </c>
    </row>
    <row r="813" spans="1:8" x14ac:dyDescent="0.25">
      <c r="A813" s="20"/>
      <c r="B813" s="12"/>
      <c r="C813" s="12"/>
      <c r="D813" s="19"/>
      <c r="E813" s="12"/>
      <c r="F813" s="12"/>
      <c r="G813" s="12"/>
      <c r="H813" s="16" t="str">
        <f>IF(COUNTA($A813:$G813)=0,"",IF(OR($C813="",SUMPRODUCT(--(Parts!$A$2:$A$201=$C813))=0,AND($E813&lt;&gt;"",SUMPRODUCT(--(Vans!$A$2:$A$51=$E813))=0),AND($F813&lt;&gt;"",SUMPRODUCT(--(Vans!$A$2:$A$51=$F813))=0)),"Check ID",IF(OR(NOT(AND(ISNUMBER(A813),N(A813)&gt;=18264,N(A813)&lt;=73050)),AND($B813&lt;&gt;"Used",$B813&lt;&gt;"Restock",$B813&lt;&gt;"Transfer"),NOT(AND(ISNUMBER(D813),N(D813)&gt;=1,N(D813)&lt;=10000,INT(N(D813))=N(D813))),AND($B813="Used",OR($E813="",$F813&lt;&gt;"")),AND($B813="Restock",OR($F813="",$E813&lt;&gt;"")),AND($B813="Transfer",OR($E813="",$F813="",$E813=$F813))),"Check inputs",IF(OR(AND($E813&lt;&gt;"",SUMPRODUCT(('Van Stock'!$A$2:$A$501=$E813)*('Van Stock'!$B$2:$B$501=$C813))&lt;&gt;1),AND($F813&lt;&gt;"",SUMPRODUCT(('Van Stock'!$A$2:$A$501=$F813)*('Van Stock'!$B$2:$B$501=$C813))&lt;&gt;1)),"No stock line","OK"))))</f>
        <v/>
      </c>
    </row>
    <row r="814" spans="1:8" x14ac:dyDescent="0.25">
      <c r="A814" s="20"/>
      <c r="B814" s="12"/>
      <c r="C814" s="12"/>
      <c r="D814" s="19"/>
      <c r="E814" s="12"/>
      <c r="F814" s="12"/>
      <c r="G814" s="12"/>
      <c r="H814" s="16" t="str">
        <f>IF(COUNTA($A814:$G814)=0,"",IF(OR($C814="",SUMPRODUCT(--(Parts!$A$2:$A$201=$C814))=0,AND($E814&lt;&gt;"",SUMPRODUCT(--(Vans!$A$2:$A$51=$E814))=0),AND($F814&lt;&gt;"",SUMPRODUCT(--(Vans!$A$2:$A$51=$F814))=0)),"Check ID",IF(OR(NOT(AND(ISNUMBER(A814),N(A814)&gt;=18264,N(A814)&lt;=73050)),AND($B814&lt;&gt;"Used",$B814&lt;&gt;"Restock",$B814&lt;&gt;"Transfer"),NOT(AND(ISNUMBER(D814),N(D814)&gt;=1,N(D814)&lt;=10000,INT(N(D814))=N(D814))),AND($B814="Used",OR($E814="",$F814&lt;&gt;"")),AND($B814="Restock",OR($F814="",$E814&lt;&gt;"")),AND($B814="Transfer",OR($E814="",$F814="",$E814=$F814))),"Check inputs",IF(OR(AND($E814&lt;&gt;"",SUMPRODUCT(('Van Stock'!$A$2:$A$501=$E814)*('Van Stock'!$B$2:$B$501=$C814))&lt;&gt;1),AND($F814&lt;&gt;"",SUMPRODUCT(('Van Stock'!$A$2:$A$501=$F814)*('Van Stock'!$B$2:$B$501=$C814))&lt;&gt;1)),"No stock line","OK"))))</f>
        <v/>
      </c>
    </row>
    <row r="815" spans="1:8" x14ac:dyDescent="0.25">
      <c r="A815" s="20"/>
      <c r="B815" s="12"/>
      <c r="C815" s="12"/>
      <c r="D815" s="19"/>
      <c r="E815" s="12"/>
      <c r="F815" s="12"/>
      <c r="G815" s="12"/>
      <c r="H815" s="16" t="str">
        <f>IF(COUNTA($A815:$G815)=0,"",IF(OR($C815="",SUMPRODUCT(--(Parts!$A$2:$A$201=$C815))=0,AND($E815&lt;&gt;"",SUMPRODUCT(--(Vans!$A$2:$A$51=$E815))=0),AND($F815&lt;&gt;"",SUMPRODUCT(--(Vans!$A$2:$A$51=$F815))=0)),"Check ID",IF(OR(NOT(AND(ISNUMBER(A815),N(A815)&gt;=18264,N(A815)&lt;=73050)),AND($B815&lt;&gt;"Used",$B815&lt;&gt;"Restock",$B815&lt;&gt;"Transfer"),NOT(AND(ISNUMBER(D815),N(D815)&gt;=1,N(D815)&lt;=10000,INT(N(D815))=N(D815))),AND($B815="Used",OR($E815="",$F815&lt;&gt;"")),AND($B815="Restock",OR($F815="",$E815&lt;&gt;"")),AND($B815="Transfer",OR($E815="",$F815="",$E815=$F815))),"Check inputs",IF(OR(AND($E815&lt;&gt;"",SUMPRODUCT(('Van Stock'!$A$2:$A$501=$E815)*('Van Stock'!$B$2:$B$501=$C815))&lt;&gt;1),AND($F815&lt;&gt;"",SUMPRODUCT(('Van Stock'!$A$2:$A$501=$F815)*('Van Stock'!$B$2:$B$501=$C815))&lt;&gt;1)),"No stock line","OK"))))</f>
        <v/>
      </c>
    </row>
    <row r="816" spans="1:8" x14ac:dyDescent="0.25">
      <c r="A816" s="20"/>
      <c r="B816" s="12"/>
      <c r="C816" s="12"/>
      <c r="D816" s="19"/>
      <c r="E816" s="12"/>
      <c r="F816" s="12"/>
      <c r="G816" s="12"/>
      <c r="H816" s="16" t="str">
        <f>IF(COUNTA($A816:$G816)=0,"",IF(OR($C816="",SUMPRODUCT(--(Parts!$A$2:$A$201=$C816))=0,AND($E816&lt;&gt;"",SUMPRODUCT(--(Vans!$A$2:$A$51=$E816))=0),AND($F816&lt;&gt;"",SUMPRODUCT(--(Vans!$A$2:$A$51=$F816))=0)),"Check ID",IF(OR(NOT(AND(ISNUMBER(A816),N(A816)&gt;=18264,N(A816)&lt;=73050)),AND($B816&lt;&gt;"Used",$B816&lt;&gt;"Restock",$B816&lt;&gt;"Transfer"),NOT(AND(ISNUMBER(D816),N(D816)&gt;=1,N(D816)&lt;=10000,INT(N(D816))=N(D816))),AND($B816="Used",OR($E816="",$F816&lt;&gt;"")),AND($B816="Restock",OR($F816="",$E816&lt;&gt;"")),AND($B816="Transfer",OR($E816="",$F816="",$E816=$F816))),"Check inputs",IF(OR(AND($E816&lt;&gt;"",SUMPRODUCT(('Van Stock'!$A$2:$A$501=$E816)*('Van Stock'!$B$2:$B$501=$C816))&lt;&gt;1),AND($F816&lt;&gt;"",SUMPRODUCT(('Van Stock'!$A$2:$A$501=$F816)*('Van Stock'!$B$2:$B$501=$C816))&lt;&gt;1)),"No stock line","OK"))))</f>
        <v/>
      </c>
    </row>
    <row r="817" spans="1:8" x14ac:dyDescent="0.25">
      <c r="A817" s="20"/>
      <c r="B817" s="12"/>
      <c r="C817" s="12"/>
      <c r="D817" s="19"/>
      <c r="E817" s="12"/>
      <c r="F817" s="12"/>
      <c r="G817" s="12"/>
      <c r="H817" s="16" t="str">
        <f>IF(COUNTA($A817:$G817)=0,"",IF(OR($C817="",SUMPRODUCT(--(Parts!$A$2:$A$201=$C817))=0,AND($E817&lt;&gt;"",SUMPRODUCT(--(Vans!$A$2:$A$51=$E817))=0),AND($F817&lt;&gt;"",SUMPRODUCT(--(Vans!$A$2:$A$51=$F817))=0)),"Check ID",IF(OR(NOT(AND(ISNUMBER(A817),N(A817)&gt;=18264,N(A817)&lt;=73050)),AND($B817&lt;&gt;"Used",$B817&lt;&gt;"Restock",$B817&lt;&gt;"Transfer"),NOT(AND(ISNUMBER(D817),N(D817)&gt;=1,N(D817)&lt;=10000,INT(N(D817))=N(D817))),AND($B817="Used",OR($E817="",$F817&lt;&gt;"")),AND($B817="Restock",OR($F817="",$E817&lt;&gt;"")),AND($B817="Transfer",OR($E817="",$F817="",$E817=$F817))),"Check inputs",IF(OR(AND($E817&lt;&gt;"",SUMPRODUCT(('Van Stock'!$A$2:$A$501=$E817)*('Van Stock'!$B$2:$B$501=$C817))&lt;&gt;1),AND($F817&lt;&gt;"",SUMPRODUCT(('Van Stock'!$A$2:$A$501=$F817)*('Van Stock'!$B$2:$B$501=$C817))&lt;&gt;1)),"No stock line","OK"))))</f>
        <v/>
      </c>
    </row>
    <row r="818" spans="1:8" x14ac:dyDescent="0.25">
      <c r="A818" s="20"/>
      <c r="B818" s="12"/>
      <c r="C818" s="12"/>
      <c r="D818" s="19"/>
      <c r="E818" s="12"/>
      <c r="F818" s="12"/>
      <c r="G818" s="12"/>
      <c r="H818" s="16" t="str">
        <f>IF(COUNTA($A818:$G818)=0,"",IF(OR($C818="",SUMPRODUCT(--(Parts!$A$2:$A$201=$C818))=0,AND($E818&lt;&gt;"",SUMPRODUCT(--(Vans!$A$2:$A$51=$E818))=0),AND($F818&lt;&gt;"",SUMPRODUCT(--(Vans!$A$2:$A$51=$F818))=0)),"Check ID",IF(OR(NOT(AND(ISNUMBER(A818),N(A818)&gt;=18264,N(A818)&lt;=73050)),AND($B818&lt;&gt;"Used",$B818&lt;&gt;"Restock",$B818&lt;&gt;"Transfer"),NOT(AND(ISNUMBER(D818),N(D818)&gt;=1,N(D818)&lt;=10000,INT(N(D818))=N(D818))),AND($B818="Used",OR($E818="",$F818&lt;&gt;"")),AND($B818="Restock",OR($F818="",$E818&lt;&gt;"")),AND($B818="Transfer",OR($E818="",$F818="",$E818=$F818))),"Check inputs",IF(OR(AND($E818&lt;&gt;"",SUMPRODUCT(('Van Stock'!$A$2:$A$501=$E818)*('Van Stock'!$B$2:$B$501=$C818))&lt;&gt;1),AND($F818&lt;&gt;"",SUMPRODUCT(('Van Stock'!$A$2:$A$501=$F818)*('Van Stock'!$B$2:$B$501=$C818))&lt;&gt;1)),"No stock line","OK"))))</f>
        <v/>
      </c>
    </row>
    <row r="819" spans="1:8" x14ac:dyDescent="0.25">
      <c r="A819" s="20"/>
      <c r="B819" s="12"/>
      <c r="C819" s="12"/>
      <c r="D819" s="19"/>
      <c r="E819" s="12"/>
      <c r="F819" s="12"/>
      <c r="G819" s="12"/>
      <c r="H819" s="16" t="str">
        <f>IF(COUNTA($A819:$G819)=0,"",IF(OR($C819="",SUMPRODUCT(--(Parts!$A$2:$A$201=$C819))=0,AND($E819&lt;&gt;"",SUMPRODUCT(--(Vans!$A$2:$A$51=$E819))=0),AND($F819&lt;&gt;"",SUMPRODUCT(--(Vans!$A$2:$A$51=$F819))=0)),"Check ID",IF(OR(NOT(AND(ISNUMBER(A819),N(A819)&gt;=18264,N(A819)&lt;=73050)),AND($B819&lt;&gt;"Used",$B819&lt;&gt;"Restock",$B819&lt;&gt;"Transfer"),NOT(AND(ISNUMBER(D819),N(D819)&gt;=1,N(D819)&lt;=10000,INT(N(D819))=N(D819))),AND($B819="Used",OR($E819="",$F819&lt;&gt;"")),AND($B819="Restock",OR($F819="",$E819&lt;&gt;"")),AND($B819="Transfer",OR($E819="",$F819="",$E819=$F819))),"Check inputs",IF(OR(AND($E819&lt;&gt;"",SUMPRODUCT(('Van Stock'!$A$2:$A$501=$E819)*('Van Stock'!$B$2:$B$501=$C819))&lt;&gt;1),AND($F819&lt;&gt;"",SUMPRODUCT(('Van Stock'!$A$2:$A$501=$F819)*('Van Stock'!$B$2:$B$501=$C819))&lt;&gt;1)),"No stock line","OK"))))</f>
        <v/>
      </c>
    </row>
    <row r="820" spans="1:8" x14ac:dyDescent="0.25">
      <c r="A820" s="20"/>
      <c r="B820" s="12"/>
      <c r="C820" s="12"/>
      <c r="D820" s="19"/>
      <c r="E820" s="12"/>
      <c r="F820" s="12"/>
      <c r="G820" s="12"/>
      <c r="H820" s="16" t="str">
        <f>IF(COUNTA($A820:$G820)=0,"",IF(OR($C820="",SUMPRODUCT(--(Parts!$A$2:$A$201=$C820))=0,AND($E820&lt;&gt;"",SUMPRODUCT(--(Vans!$A$2:$A$51=$E820))=0),AND($F820&lt;&gt;"",SUMPRODUCT(--(Vans!$A$2:$A$51=$F820))=0)),"Check ID",IF(OR(NOT(AND(ISNUMBER(A820),N(A820)&gt;=18264,N(A820)&lt;=73050)),AND($B820&lt;&gt;"Used",$B820&lt;&gt;"Restock",$B820&lt;&gt;"Transfer"),NOT(AND(ISNUMBER(D820),N(D820)&gt;=1,N(D820)&lt;=10000,INT(N(D820))=N(D820))),AND($B820="Used",OR($E820="",$F820&lt;&gt;"")),AND($B820="Restock",OR($F820="",$E820&lt;&gt;"")),AND($B820="Transfer",OR($E820="",$F820="",$E820=$F820))),"Check inputs",IF(OR(AND($E820&lt;&gt;"",SUMPRODUCT(('Van Stock'!$A$2:$A$501=$E820)*('Van Stock'!$B$2:$B$501=$C820))&lt;&gt;1),AND($F820&lt;&gt;"",SUMPRODUCT(('Van Stock'!$A$2:$A$501=$F820)*('Van Stock'!$B$2:$B$501=$C820))&lt;&gt;1)),"No stock line","OK"))))</f>
        <v/>
      </c>
    </row>
    <row r="821" spans="1:8" x14ac:dyDescent="0.25">
      <c r="A821" s="20"/>
      <c r="B821" s="12"/>
      <c r="C821" s="12"/>
      <c r="D821" s="19"/>
      <c r="E821" s="12"/>
      <c r="F821" s="12"/>
      <c r="G821" s="12"/>
      <c r="H821" s="16" t="str">
        <f>IF(COUNTA($A821:$G821)=0,"",IF(OR($C821="",SUMPRODUCT(--(Parts!$A$2:$A$201=$C821))=0,AND($E821&lt;&gt;"",SUMPRODUCT(--(Vans!$A$2:$A$51=$E821))=0),AND($F821&lt;&gt;"",SUMPRODUCT(--(Vans!$A$2:$A$51=$F821))=0)),"Check ID",IF(OR(NOT(AND(ISNUMBER(A821),N(A821)&gt;=18264,N(A821)&lt;=73050)),AND($B821&lt;&gt;"Used",$B821&lt;&gt;"Restock",$B821&lt;&gt;"Transfer"),NOT(AND(ISNUMBER(D821),N(D821)&gt;=1,N(D821)&lt;=10000,INT(N(D821))=N(D821))),AND($B821="Used",OR($E821="",$F821&lt;&gt;"")),AND($B821="Restock",OR($F821="",$E821&lt;&gt;"")),AND($B821="Transfer",OR($E821="",$F821="",$E821=$F821))),"Check inputs",IF(OR(AND($E821&lt;&gt;"",SUMPRODUCT(('Van Stock'!$A$2:$A$501=$E821)*('Van Stock'!$B$2:$B$501=$C821))&lt;&gt;1),AND($F821&lt;&gt;"",SUMPRODUCT(('Van Stock'!$A$2:$A$501=$F821)*('Van Stock'!$B$2:$B$501=$C821))&lt;&gt;1)),"No stock line","OK"))))</f>
        <v/>
      </c>
    </row>
    <row r="822" spans="1:8" x14ac:dyDescent="0.25">
      <c r="A822" s="20"/>
      <c r="B822" s="12"/>
      <c r="C822" s="12"/>
      <c r="D822" s="19"/>
      <c r="E822" s="12"/>
      <c r="F822" s="12"/>
      <c r="G822" s="12"/>
      <c r="H822" s="16" t="str">
        <f>IF(COUNTA($A822:$G822)=0,"",IF(OR($C822="",SUMPRODUCT(--(Parts!$A$2:$A$201=$C822))=0,AND($E822&lt;&gt;"",SUMPRODUCT(--(Vans!$A$2:$A$51=$E822))=0),AND($F822&lt;&gt;"",SUMPRODUCT(--(Vans!$A$2:$A$51=$F822))=0)),"Check ID",IF(OR(NOT(AND(ISNUMBER(A822),N(A822)&gt;=18264,N(A822)&lt;=73050)),AND($B822&lt;&gt;"Used",$B822&lt;&gt;"Restock",$B822&lt;&gt;"Transfer"),NOT(AND(ISNUMBER(D822),N(D822)&gt;=1,N(D822)&lt;=10000,INT(N(D822))=N(D822))),AND($B822="Used",OR($E822="",$F822&lt;&gt;"")),AND($B822="Restock",OR($F822="",$E822&lt;&gt;"")),AND($B822="Transfer",OR($E822="",$F822="",$E822=$F822))),"Check inputs",IF(OR(AND($E822&lt;&gt;"",SUMPRODUCT(('Van Stock'!$A$2:$A$501=$E822)*('Van Stock'!$B$2:$B$501=$C822))&lt;&gt;1),AND($F822&lt;&gt;"",SUMPRODUCT(('Van Stock'!$A$2:$A$501=$F822)*('Van Stock'!$B$2:$B$501=$C822))&lt;&gt;1)),"No stock line","OK"))))</f>
        <v/>
      </c>
    </row>
    <row r="823" spans="1:8" x14ac:dyDescent="0.25">
      <c r="A823" s="20"/>
      <c r="B823" s="12"/>
      <c r="C823" s="12"/>
      <c r="D823" s="19"/>
      <c r="E823" s="12"/>
      <c r="F823" s="12"/>
      <c r="G823" s="12"/>
      <c r="H823" s="16" t="str">
        <f>IF(COUNTA($A823:$G823)=0,"",IF(OR($C823="",SUMPRODUCT(--(Parts!$A$2:$A$201=$C823))=0,AND($E823&lt;&gt;"",SUMPRODUCT(--(Vans!$A$2:$A$51=$E823))=0),AND($F823&lt;&gt;"",SUMPRODUCT(--(Vans!$A$2:$A$51=$F823))=0)),"Check ID",IF(OR(NOT(AND(ISNUMBER(A823),N(A823)&gt;=18264,N(A823)&lt;=73050)),AND($B823&lt;&gt;"Used",$B823&lt;&gt;"Restock",$B823&lt;&gt;"Transfer"),NOT(AND(ISNUMBER(D823),N(D823)&gt;=1,N(D823)&lt;=10000,INT(N(D823))=N(D823))),AND($B823="Used",OR($E823="",$F823&lt;&gt;"")),AND($B823="Restock",OR($F823="",$E823&lt;&gt;"")),AND($B823="Transfer",OR($E823="",$F823="",$E823=$F823))),"Check inputs",IF(OR(AND($E823&lt;&gt;"",SUMPRODUCT(('Van Stock'!$A$2:$A$501=$E823)*('Van Stock'!$B$2:$B$501=$C823))&lt;&gt;1),AND($F823&lt;&gt;"",SUMPRODUCT(('Van Stock'!$A$2:$A$501=$F823)*('Van Stock'!$B$2:$B$501=$C823))&lt;&gt;1)),"No stock line","OK"))))</f>
        <v/>
      </c>
    </row>
    <row r="824" spans="1:8" x14ac:dyDescent="0.25">
      <c r="A824" s="20"/>
      <c r="B824" s="12"/>
      <c r="C824" s="12"/>
      <c r="D824" s="19"/>
      <c r="E824" s="12"/>
      <c r="F824" s="12"/>
      <c r="G824" s="12"/>
      <c r="H824" s="16" t="str">
        <f>IF(COUNTA($A824:$G824)=0,"",IF(OR($C824="",SUMPRODUCT(--(Parts!$A$2:$A$201=$C824))=0,AND($E824&lt;&gt;"",SUMPRODUCT(--(Vans!$A$2:$A$51=$E824))=0),AND($F824&lt;&gt;"",SUMPRODUCT(--(Vans!$A$2:$A$51=$F824))=0)),"Check ID",IF(OR(NOT(AND(ISNUMBER(A824),N(A824)&gt;=18264,N(A824)&lt;=73050)),AND($B824&lt;&gt;"Used",$B824&lt;&gt;"Restock",$B824&lt;&gt;"Transfer"),NOT(AND(ISNUMBER(D824),N(D824)&gt;=1,N(D824)&lt;=10000,INT(N(D824))=N(D824))),AND($B824="Used",OR($E824="",$F824&lt;&gt;"")),AND($B824="Restock",OR($F824="",$E824&lt;&gt;"")),AND($B824="Transfer",OR($E824="",$F824="",$E824=$F824))),"Check inputs",IF(OR(AND($E824&lt;&gt;"",SUMPRODUCT(('Van Stock'!$A$2:$A$501=$E824)*('Van Stock'!$B$2:$B$501=$C824))&lt;&gt;1),AND($F824&lt;&gt;"",SUMPRODUCT(('Van Stock'!$A$2:$A$501=$F824)*('Van Stock'!$B$2:$B$501=$C824))&lt;&gt;1)),"No stock line","OK"))))</f>
        <v/>
      </c>
    </row>
    <row r="825" spans="1:8" x14ac:dyDescent="0.25">
      <c r="A825" s="20"/>
      <c r="B825" s="12"/>
      <c r="C825" s="12"/>
      <c r="D825" s="19"/>
      <c r="E825" s="12"/>
      <c r="F825" s="12"/>
      <c r="G825" s="12"/>
      <c r="H825" s="16" t="str">
        <f>IF(COUNTA($A825:$G825)=0,"",IF(OR($C825="",SUMPRODUCT(--(Parts!$A$2:$A$201=$C825))=0,AND($E825&lt;&gt;"",SUMPRODUCT(--(Vans!$A$2:$A$51=$E825))=0),AND($F825&lt;&gt;"",SUMPRODUCT(--(Vans!$A$2:$A$51=$F825))=0)),"Check ID",IF(OR(NOT(AND(ISNUMBER(A825),N(A825)&gt;=18264,N(A825)&lt;=73050)),AND($B825&lt;&gt;"Used",$B825&lt;&gt;"Restock",$B825&lt;&gt;"Transfer"),NOT(AND(ISNUMBER(D825),N(D825)&gt;=1,N(D825)&lt;=10000,INT(N(D825))=N(D825))),AND($B825="Used",OR($E825="",$F825&lt;&gt;"")),AND($B825="Restock",OR($F825="",$E825&lt;&gt;"")),AND($B825="Transfer",OR($E825="",$F825="",$E825=$F825))),"Check inputs",IF(OR(AND($E825&lt;&gt;"",SUMPRODUCT(('Van Stock'!$A$2:$A$501=$E825)*('Van Stock'!$B$2:$B$501=$C825))&lt;&gt;1),AND($F825&lt;&gt;"",SUMPRODUCT(('Van Stock'!$A$2:$A$501=$F825)*('Van Stock'!$B$2:$B$501=$C825))&lt;&gt;1)),"No stock line","OK"))))</f>
        <v/>
      </c>
    </row>
    <row r="826" spans="1:8" x14ac:dyDescent="0.25">
      <c r="A826" s="20"/>
      <c r="B826" s="12"/>
      <c r="C826" s="12"/>
      <c r="D826" s="19"/>
      <c r="E826" s="12"/>
      <c r="F826" s="12"/>
      <c r="G826" s="12"/>
      <c r="H826" s="16" t="str">
        <f>IF(COUNTA($A826:$G826)=0,"",IF(OR($C826="",SUMPRODUCT(--(Parts!$A$2:$A$201=$C826))=0,AND($E826&lt;&gt;"",SUMPRODUCT(--(Vans!$A$2:$A$51=$E826))=0),AND($F826&lt;&gt;"",SUMPRODUCT(--(Vans!$A$2:$A$51=$F826))=0)),"Check ID",IF(OR(NOT(AND(ISNUMBER(A826),N(A826)&gt;=18264,N(A826)&lt;=73050)),AND($B826&lt;&gt;"Used",$B826&lt;&gt;"Restock",$B826&lt;&gt;"Transfer"),NOT(AND(ISNUMBER(D826),N(D826)&gt;=1,N(D826)&lt;=10000,INT(N(D826))=N(D826))),AND($B826="Used",OR($E826="",$F826&lt;&gt;"")),AND($B826="Restock",OR($F826="",$E826&lt;&gt;"")),AND($B826="Transfer",OR($E826="",$F826="",$E826=$F826))),"Check inputs",IF(OR(AND($E826&lt;&gt;"",SUMPRODUCT(('Van Stock'!$A$2:$A$501=$E826)*('Van Stock'!$B$2:$B$501=$C826))&lt;&gt;1),AND($F826&lt;&gt;"",SUMPRODUCT(('Van Stock'!$A$2:$A$501=$F826)*('Van Stock'!$B$2:$B$501=$C826))&lt;&gt;1)),"No stock line","OK"))))</f>
        <v/>
      </c>
    </row>
    <row r="827" spans="1:8" x14ac:dyDescent="0.25">
      <c r="A827" s="20"/>
      <c r="B827" s="12"/>
      <c r="C827" s="12"/>
      <c r="D827" s="19"/>
      <c r="E827" s="12"/>
      <c r="F827" s="12"/>
      <c r="G827" s="12"/>
      <c r="H827" s="16" t="str">
        <f>IF(COUNTA($A827:$G827)=0,"",IF(OR($C827="",SUMPRODUCT(--(Parts!$A$2:$A$201=$C827))=0,AND($E827&lt;&gt;"",SUMPRODUCT(--(Vans!$A$2:$A$51=$E827))=0),AND($F827&lt;&gt;"",SUMPRODUCT(--(Vans!$A$2:$A$51=$F827))=0)),"Check ID",IF(OR(NOT(AND(ISNUMBER(A827),N(A827)&gt;=18264,N(A827)&lt;=73050)),AND($B827&lt;&gt;"Used",$B827&lt;&gt;"Restock",$B827&lt;&gt;"Transfer"),NOT(AND(ISNUMBER(D827),N(D827)&gt;=1,N(D827)&lt;=10000,INT(N(D827))=N(D827))),AND($B827="Used",OR($E827="",$F827&lt;&gt;"")),AND($B827="Restock",OR($F827="",$E827&lt;&gt;"")),AND($B827="Transfer",OR($E827="",$F827="",$E827=$F827))),"Check inputs",IF(OR(AND($E827&lt;&gt;"",SUMPRODUCT(('Van Stock'!$A$2:$A$501=$E827)*('Van Stock'!$B$2:$B$501=$C827))&lt;&gt;1),AND($F827&lt;&gt;"",SUMPRODUCT(('Van Stock'!$A$2:$A$501=$F827)*('Van Stock'!$B$2:$B$501=$C827))&lt;&gt;1)),"No stock line","OK"))))</f>
        <v/>
      </c>
    </row>
    <row r="828" spans="1:8" x14ac:dyDescent="0.25">
      <c r="A828" s="20"/>
      <c r="B828" s="12"/>
      <c r="C828" s="12"/>
      <c r="D828" s="19"/>
      <c r="E828" s="12"/>
      <c r="F828" s="12"/>
      <c r="G828" s="12"/>
      <c r="H828" s="16" t="str">
        <f>IF(COUNTA($A828:$G828)=0,"",IF(OR($C828="",SUMPRODUCT(--(Parts!$A$2:$A$201=$C828))=0,AND($E828&lt;&gt;"",SUMPRODUCT(--(Vans!$A$2:$A$51=$E828))=0),AND($F828&lt;&gt;"",SUMPRODUCT(--(Vans!$A$2:$A$51=$F828))=0)),"Check ID",IF(OR(NOT(AND(ISNUMBER(A828),N(A828)&gt;=18264,N(A828)&lt;=73050)),AND($B828&lt;&gt;"Used",$B828&lt;&gt;"Restock",$B828&lt;&gt;"Transfer"),NOT(AND(ISNUMBER(D828),N(D828)&gt;=1,N(D828)&lt;=10000,INT(N(D828))=N(D828))),AND($B828="Used",OR($E828="",$F828&lt;&gt;"")),AND($B828="Restock",OR($F828="",$E828&lt;&gt;"")),AND($B828="Transfer",OR($E828="",$F828="",$E828=$F828))),"Check inputs",IF(OR(AND($E828&lt;&gt;"",SUMPRODUCT(('Van Stock'!$A$2:$A$501=$E828)*('Van Stock'!$B$2:$B$501=$C828))&lt;&gt;1),AND($F828&lt;&gt;"",SUMPRODUCT(('Van Stock'!$A$2:$A$501=$F828)*('Van Stock'!$B$2:$B$501=$C828))&lt;&gt;1)),"No stock line","OK"))))</f>
        <v/>
      </c>
    </row>
    <row r="829" spans="1:8" x14ac:dyDescent="0.25">
      <c r="A829" s="20"/>
      <c r="B829" s="12"/>
      <c r="C829" s="12"/>
      <c r="D829" s="19"/>
      <c r="E829" s="12"/>
      <c r="F829" s="12"/>
      <c r="G829" s="12"/>
      <c r="H829" s="16" t="str">
        <f>IF(COUNTA($A829:$G829)=0,"",IF(OR($C829="",SUMPRODUCT(--(Parts!$A$2:$A$201=$C829))=0,AND($E829&lt;&gt;"",SUMPRODUCT(--(Vans!$A$2:$A$51=$E829))=0),AND($F829&lt;&gt;"",SUMPRODUCT(--(Vans!$A$2:$A$51=$F829))=0)),"Check ID",IF(OR(NOT(AND(ISNUMBER(A829),N(A829)&gt;=18264,N(A829)&lt;=73050)),AND($B829&lt;&gt;"Used",$B829&lt;&gt;"Restock",$B829&lt;&gt;"Transfer"),NOT(AND(ISNUMBER(D829),N(D829)&gt;=1,N(D829)&lt;=10000,INT(N(D829))=N(D829))),AND($B829="Used",OR($E829="",$F829&lt;&gt;"")),AND($B829="Restock",OR($F829="",$E829&lt;&gt;"")),AND($B829="Transfer",OR($E829="",$F829="",$E829=$F829))),"Check inputs",IF(OR(AND($E829&lt;&gt;"",SUMPRODUCT(('Van Stock'!$A$2:$A$501=$E829)*('Van Stock'!$B$2:$B$501=$C829))&lt;&gt;1),AND($F829&lt;&gt;"",SUMPRODUCT(('Van Stock'!$A$2:$A$501=$F829)*('Van Stock'!$B$2:$B$501=$C829))&lt;&gt;1)),"No stock line","OK"))))</f>
        <v/>
      </c>
    </row>
    <row r="830" spans="1:8" x14ac:dyDescent="0.25">
      <c r="A830" s="20"/>
      <c r="B830" s="12"/>
      <c r="C830" s="12"/>
      <c r="D830" s="19"/>
      <c r="E830" s="12"/>
      <c r="F830" s="12"/>
      <c r="G830" s="12"/>
      <c r="H830" s="16" t="str">
        <f>IF(COUNTA($A830:$G830)=0,"",IF(OR($C830="",SUMPRODUCT(--(Parts!$A$2:$A$201=$C830))=0,AND($E830&lt;&gt;"",SUMPRODUCT(--(Vans!$A$2:$A$51=$E830))=0),AND($F830&lt;&gt;"",SUMPRODUCT(--(Vans!$A$2:$A$51=$F830))=0)),"Check ID",IF(OR(NOT(AND(ISNUMBER(A830),N(A830)&gt;=18264,N(A830)&lt;=73050)),AND($B830&lt;&gt;"Used",$B830&lt;&gt;"Restock",$B830&lt;&gt;"Transfer"),NOT(AND(ISNUMBER(D830),N(D830)&gt;=1,N(D830)&lt;=10000,INT(N(D830))=N(D830))),AND($B830="Used",OR($E830="",$F830&lt;&gt;"")),AND($B830="Restock",OR($F830="",$E830&lt;&gt;"")),AND($B830="Transfer",OR($E830="",$F830="",$E830=$F830))),"Check inputs",IF(OR(AND($E830&lt;&gt;"",SUMPRODUCT(('Van Stock'!$A$2:$A$501=$E830)*('Van Stock'!$B$2:$B$501=$C830))&lt;&gt;1),AND($F830&lt;&gt;"",SUMPRODUCT(('Van Stock'!$A$2:$A$501=$F830)*('Van Stock'!$B$2:$B$501=$C830))&lt;&gt;1)),"No stock line","OK"))))</f>
        <v/>
      </c>
    </row>
    <row r="831" spans="1:8" x14ac:dyDescent="0.25">
      <c r="A831" s="20"/>
      <c r="B831" s="12"/>
      <c r="C831" s="12"/>
      <c r="D831" s="19"/>
      <c r="E831" s="12"/>
      <c r="F831" s="12"/>
      <c r="G831" s="12"/>
      <c r="H831" s="16" t="str">
        <f>IF(COUNTA($A831:$G831)=0,"",IF(OR($C831="",SUMPRODUCT(--(Parts!$A$2:$A$201=$C831))=0,AND($E831&lt;&gt;"",SUMPRODUCT(--(Vans!$A$2:$A$51=$E831))=0),AND($F831&lt;&gt;"",SUMPRODUCT(--(Vans!$A$2:$A$51=$F831))=0)),"Check ID",IF(OR(NOT(AND(ISNUMBER(A831),N(A831)&gt;=18264,N(A831)&lt;=73050)),AND($B831&lt;&gt;"Used",$B831&lt;&gt;"Restock",$B831&lt;&gt;"Transfer"),NOT(AND(ISNUMBER(D831),N(D831)&gt;=1,N(D831)&lt;=10000,INT(N(D831))=N(D831))),AND($B831="Used",OR($E831="",$F831&lt;&gt;"")),AND($B831="Restock",OR($F831="",$E831&lt;&gt;"")),AND($B831="Transfer",OR($E831="",$F831="",$E831=$F831))),"Check inputs",IF(OR(AND($E831&lt;&gt;"",SUMPRODUCT(('Van Stock'!$A$2:$A$501=$E831)*('Van Stock'!$B$2:$B$501=$C831))&lt;&gt;1),AND($F831&lt;&gt;"",SUMPRODUCT(('Van Stock'!$A$2:$A$501=$F831)*('Van Stock'!$B$2:$B$501=$C831))&lt;&gt;1)),"No stock line","OK"))))</f>
        <v/>
      </c>
    </row>
    <row r="832" spans="1:8" x14ac:dyDescent="0.25">
      <c r="A832" s="20"/>
      <c r="B832" s="12"/>
      <c r="C832" s="12"/>
      <c r="D832" s="19"/>
      <c r="E832" s="12"/>
      <c r="F832" s="12"/>
      <c r="G832" s="12"/>
      <c r="H832" s="16" t="str">
        <f>IF(COUNTA($A832:$G832)=0,"",IF(OR($C832="",SUMPRODUCT(--(Parts!$A$2:$A$201=$C832))=0,AND($E832&lt;&gt;"",SUMPRODUCT(--(Vans!$A$2:$A$51=$E832))=0),AND($F832&lt;&gt;"",SUMPRODUCT(--(Vans!$A$2:$A$51=$F832))=0)),"Check ID",IF(OR(NOT(AND(ISNUMBER(A832),N(A832)&gt;=18264,N(A832)&lt;=73050)),AND($B832&lt;&gt;"Used",$B832&lt;&gt;"Restock",$B832&lt;&gt;"Transfer"),NOT(AND(ISNUMBER(D832),N(D832)&gt;=1,N(D832)&lt;=10000,INT(N(D832))=N(D832))),AND($B832="Used",OR($E832="",$F832&lt;&gt;"")),AND($B832="Restock",OR($F832="",$E832&lt;&gt;"")),AND($B832="Transfer",OR($E832="",$F832="",$E832=$F832))),"Check inputs",IF(OR(AND($E832&lt;&gt;"",SUMPRODUCT(('Van Stock'!$A$2:$A$501=$E832)*('Van Stock'!$B$2:$B$501=$C832))&lt;&gt;1),AND($F832&lt;&gt;"",SUMPRODUCT(('Van Stock'!$A$2:$A$501=$F832)*('Van Stock'!$B$2:$B$501=$C832))&lt;&gt;1)),"No stock line","OK"))))</f>
        <v/>
      </c>
    </row>
    <row r="833" spans="1:8" x14ac:dyDescent="0.25">
      <c r="A833" s="20"/>
      <c r="B833" s="12"/>
      <c r="C833" s="12"/>
      <c r="D833" s="19"/>
      <c r="E833" s="12"/>
      <c r="F833" s="12"/>
      <c r="G833" s="12"/>
      <c r="H833" s="16" t="str">
        <f>IF(COUNTA($A833:$G833)=0,"",IF(OR($C833="",SUMPRODUCT(--(Parts!$A$2:$A$201=$C833))=0,AND($E833&lt;&gt;"",SUMPRODUCT(--(Vans!$A$2:$A$51=$E833))=0),AND($F833&lt;&gt;"",SUMPRODUCT(--(Vans!$A$2:$A$51=$F833))=0)),"Check ID",IF(OR(NOT(AND(ISNUMBER(A833),N(A833)&gt;=18264,N(A833)&lt;=73050)),AND($B833&lt;&gt;"Used",$B833&lt;&gt;"Restock",$B833&lt;&gt;"Transfer"),NOT(AND(ISNUMBER(D833),N(D833)&gt;=1,N(D833)&lt;=10000,INT(N(D833))=N(D833))),AND($B833="Used",OR($E833="",$F833&lt;&gt;"")),AND($B833="Restock",OR($F833="",$E833&lt;&gt;"")),AND($B833="Transfer",OR($E833="",$F833="",$E833=$F833))),"Check inputs",IF(OR(AND($E833&lt;&gt;"",SUMPRODUCT(('Van Stock'!$A$2:$A$501=$E833)*('Van Stock'!$B$2:$B$501=$C833))&lt;&gt;1),AND($F833&lt;&gt;"",SUMPRODUCT(('Van Stock'!$A$2:$A$501=$F833)*('Van Stock'!$B$2:$B$501=$C833))&lt;&gt;1)),"No stock line","OK"))))</f>
        <v/>
      </c>
    </row>
    <row r="834" spans="1:8" x14ac:dyDescent="0.25">
      <c r="A834" s="20"/>
      <c r="B834" s="12"/>
      <c r="C834" s="12"/>
      <c r="D834" s="19"/>
      <c r="E834" s="12"/>
      <c r="F834" s="12"/>
      <c r="G834" s="12"/>
      <c r="H834" s="16" t="str">
        <f>IF(COUNTA($A834:$G834)=0,"",IF(OR($C834="",SUMPRODUCT(--(Parts!$A$2:$A$201=$C834))=0,AND($E834&lt;&gt;"",SUMPRODUCT(--(Vans!$A$2:$A$51=$E834))=0),AND($F834&lt;&gt;"",SUMPRODUCT(--(Vans!$A$2:$A$51=$F834))=0)),"Check ID",IF(OR(NOT(AND(ISNUMBER(A834),N(A834)&gt;=18264,N(A834)&lt;=73050)),AND($B834&lt;&gt;"Used",$B834&lt;&gt;"Restock",$B834&lt;&gt;"Transfer"),NOT(AND(ISNUMBER(D834),N(D834)&gt;=1,N(D834)&lt;=10000,INT(N(D834))=N(D834))),AND($B834="Used",OR($E834="",$F834&lt;&gt;"")),AND($B834="Restock",OR($F834="",$E834&lt;&gt;"")),AND($B834="Transfer",OR($E834="",$F834="",$E834=$F834))),"Check inputs",IF(OR(AND($E834&lt;&gt;"",SUMPRODUCT(('Van Stock'!$A$2:$A$501=$E834)*('Van Stock'!$B$2:$B$501=$C834))&lt;&gt;1),AND($F834&lt;&gt;"",SUMPRODUCT(('Van Stock'!$A$2:$A$501=$F834)*('Van Stock'!$B$2:$B$501=$C834))&lt;&gt;1)),"No stock line","OK"))))</f>
        <v/>
      </c>
    </row>
    <row r="835" spans="1:8" x14ac:dyDescent="0.25">
      <c r="A835" s="20"/>
      <c r="B835" s="12"/>
      <c r="C835" s="12"/>
      <c r="D835" s="19"/>
      <c r="E835" s="12"/>
      <c r="F835" s="12"/>
      <c r="G835" s="12"/>
      <c r="H835" s="16" t="str">
        <f>IF(COUNTA($A835:$G835)=0,"",IF(OR($C835="",SUMPRODUCT(--(Parts!$A$2:$A$201=$C835))=0,AND($E835&lt;&gt;"",SUMPRODUCT(--(Vans!$A$2:$A$51=$E835))=0),AND($F835&lt;&gt;"",SUMPRODUCT(--(Vans!$A$2:$A$51=$F835))=0)),"Check ID",IF(OR(NOT(AND(ISNUMBER(A835),N(A835)&gt;=18264,N(A835)&lt;=73050)),AND($B835&lt;&gt;"Used",$B835&lt;&gt;"Restock",$B835&lt;&gt;"Transfer"),NOT(AND(ISNUMBER(D835),N(D835)&gt;=1,N(D835)&lt;=10000,INT(N(D835))=N(D835))),AND($B835="Used",OR($E835="",$F835&lt;&gt;"")),AND($B835="Restock",OR($F835="",$E835&lt;&gt;"")),AND($B835="Transfer",OR($E835="",$F835="",$E835=$F835))),"Check inputs",IF(OR(AND($E835&lt;&gt;"",SUMPRODUCT(('Van Stock'!$A$2:$A$501=$E835)*('Van Stock'!$B$2:$B$501=$C835))&lt;&gt;1),AND($F835&lt;&gt;"",SUMPRODUCT(('Van Stock'!$A$2:$A$501=$F835)*('Van Stock'!$B$2:$B$501=$C835))&lt;&gt;1)),"No stock line","OK"))))</f>
        <v/>
      </c>
    </row>
    <row r="836" spans="1:8" x14ac:dyDescent="0.25">
      <c r="A836" s="20"/>
      <c r="B836" s="12"/>
      <c r="C836" s="12"/>
      <c r="D836" s="19"/>
      <c r="E836" s="12"/>
      <c r="F836" s="12"/>
      <c r="G836" s="12"/>
      <c r="H836" s="16" t="str">
        <f>IF(COUNTA($A836:$G836)=0,"",IF(OR($C836="",SUMPRODUCT(--(Parts!$A$2:$A$201=$C836))=0,AND($E836&lt;&gt;"",SUMPRODUCT(--(Vans!$A$2:$A$51=$E836))=0),AND($F836&lt;&gt;"",SUMPRODUCT(--(Vans!$A$2:$A$51=$F836))=0)),"Check ID",IF(OR(NOT(AND(ISNUMBER(A836),N(A836)&gt;=18264,N(A836)&lt;=73050)),AND($B836&lt;&gt;"Used",$B836&lt;&gt;"Restock",$B836&lt;&gt;"Transfer"),NOT(AND(ISNUMBER(D836),N(D836)&gt;=1,N(D836)&lt;=10000,INT(N(D836))=N(D836))),AND($B836="Used",OR($E836="",$F836&lt;&gt;"")),AND($B836="Restock",OR($F836="",$E836&lt;&gt;"")),AND($B836="Transfer",OR($E836="",$F836="",$E836=$F836))),"Check inputs",IF(OR(AND($E836&lt;&gt;"",SUMPRODUCT(('Van Stock'!$A$2:$A$501=$E836)*('Van Stock'!$B$2:$B$501=$C836))&lt;&gt;1),AND($F836&lt;&gt;"",SUMPRODUCT(('Van Stock'!$A$2:$A$501=$F836)*('Van Stock'!$B$2:$B$501=$C836))&lt;&gt;1)),"No stock line","OK"))))</f>
        <v/>
      </c>
    </row>
    <row r="837" spans="1:8" x14ac:dyDescent="0.25">
      <c r="A837" s="20"/>
      <c r="B837" s="12"/>
      <c r="C837" s="12"/>
      <c r="D837" s="19"/>
      <c r="E837" s="12"/>
      <c r="F837" s="12"/>
      <c r="G837" s="12"/>
      <c r="H837" s="16" t="str">
        <f>IF(COUNTA($A837:$G837)=0,"",IF(OR($C837="",SUMPRODUCT(--(Parts!$A$2:$A$201=$C837))=0,AND($E837&lt;&gt;"",SUMPRODUCT(--(Vans!$A$2:$A$51=$E837))=0),AND($F837&lt;&gt;"",SUMPRODUCT(--(Vans!$A$2:$A$51=$F837))=0)),"Check ID",IF(OR(NOT(AND(ISNUMBER(A837),N(A837)&gt;=18264,N(A837)&lt;=73050)),AND($B837&lt;&gt;"Used",$B837&lt;&gt;"Restock",$B837&lt;&gt;"Transfer"),NOT(AND(ISNUMBER(D837),N(D837)&gt;=1,N(D837)&lt;=10000,INT(N(D837))=N(D837))),AND($B837="Used",OR($E837="",$F837&lt;&gt;"")),AND($B837="Restock",OR($F837="",$E837&lt;&gt;"")),AND($B837="Transfer",OR($E837="",$F837="",$E837=$F837))),"Check inputs",IF(OR(AND($E837&lt;&gt;"",SUMPRODUCT(('Van Stock'!$A$2:$A$501=$E837)*('Van Stock'!$B$2:$B$501=$C837))&lt;&gt;1),AND($F837&lt;&gt;"",SUMPRODUCT(('Van Stock'!$A$2:$A$501=$F837)*('Van Stock'!$B$2:$B$501=$C837))&lt;&gt;1)),"No stock line","OK"))))</f>
        <v/>
      </c>
    </row>
    <row r="838" spans="1:8" x14ac:dyDescent="0.25">
      <c r="A838" s="20"/>
      <c r="B838" s="12"/>
      <c r="C838" s="12"/>
      <c r="D838" s="19"/>
      <c r="E838" s="12"/>
      <c r="F838" s="12"/>
      <c r="G838" s="12"/>
      <c r="H838" s="16" t="str">
        <f>IF(COUNTA($A838:$G838)=0,"",IF(OR($C838="",SUMPRODUCT(--(Parts!$A$2:$A$201=$C838))=0,AND($E838&lt;&gt;"",SUMPRODUCT(--(Vans!$A$2:$A$51=$E838))=0),AND($F838&lt;&gt;"",SUMPRODUCT(--(Vans!$A$2:$A$51=$F838))=0)),"Check ID",IF(OR(NOT(AND(ISNUMBER(A838),N(A838)&gt;=18264,N(A838)&lt;=73050)),AND($B838&lt;&gt;"Used",$B838&lt;&gt;"Restock",$B838&lt;&gt;"Transfer"),NOT(AND(ISNUMBER(D838),N(D838)&gt;=1,N(D838)&lt;=10000,INT(N(D838))=N(D838))),AND($B838="Used",OR($E838="",$F838&lt;&gt;"")),AND($B838="Restock",OR($F838="",$E838&lt;&gt;"")),AND($B838="Transfer",OR($E838="",$F838="",$E838=$F838))),"Check inputs",IF(OR(AND($E838&lt;&gt;"",SUMPRODUCT(('Van Stock'!$A$2:$A$501=$E838)*('Van Stock'!$B$2:$B$501=$C838))&lt;&gt;1),AND($F838&lt;&gt;"",SUMPRODUCT(('Van Stock'!$A$2:$A$501=$F838)*('Van Stock'!$B$2:$B$501=$C838))&lt;&gt;1)),"No stock line","OK"))))</f>
        <v/>
      </c>
    </row>
    <row r="839" spans="1:8" x14ac:dyDescent="0.25">
      <c r="A839" s="20"/>
      <c r="B839" s="12"/>
      <c r="C839" s="12"/>
      <c r="D839" s="19"/>
      <c r="E839" s="12"/>
      <c r="F839" s="12"/>
      <c r="G839" s="12"/>
      <c r="H839" s="16" t="str">
        <f>IF(COUNTA($A839:$G839)=0,"",IF(OR($C839="",SUMPRODUCT(--(Parts!$A$2:$A$201=$C839))=0,AND($E839&lt;&gt;"",SUMPRODUCT(--(Vans!$A$2:$A$51=$E839))=0),AND($F839&lt;&gt;"",SUMPRODUCT(--(Vans!$A$2:$A$51=$F839))=0)),"Check ID",IF(OR(NOT(AND(ISNUMBER(A839),N(A839)&gt;=18264,N(A839)&lt;=73050)),AND($B839&lt;&gt;"Used",$B839&lt;&gt;"Restock",$B839&lt;&gt;"Transfer"),NOT(AND(ISNUMBER(D839),N(D839)&gt;=1,N(D839)&lt;=10000,INT(N(D839))=N(D839))),AND($B839="Used",OR($E839="",$F839&lt;&gt;"")),AND($B839="Restock",OR($F839="",$E839&lt;&gt;"")),AND($B839="Transfer",OR($E839="",$F839="",$E839=$F839))),"Check inputs",IF(OR(AND($E839&lt;&gt;"",SUMPRODUCT(('Van Stock'!$A$2:$A$501=$E839)*('Van Stock'!$B$2:$B$501=$C839))&lt;&gt;1),AND($F839&lt;&gt;"",SUMPRODUCT(('Van Stock'!$A$2:$A$501=$F839)*('Van Stock'!$B$2:$B$501=$C839))&lt;&gt;1)),"No stock line","OK"))))</f>
        <v/>
      </c>
    </row>
    <row r="840" spans="1:8" x14ac:dyDescent="0.25">
      <c r="A840" s="20"/>
      <c r="B840" s="12"/>
      <c r="C840" s="12"/>
      <c r="D840" s="19"/>
      <c r="E840" s="12"/>
      <c r="F840" s="12"/>
      <c r="G840" s="12"/>
      <c r="H840" s="16" t="str">
        <f>IF(COUNTA($A840:$G840)=0,"",IF(OR($C840="",SUMPRODUCT(--(Parts!$A$2:$A$201=$C840))=0,AND($E840&lt;&gt;"",SUMPRODUCT(--(Vans!$A$2:$A$51=$E840))=0),AND($F840&lt;&gt;"",SUMPRODUCT(--(Vans!$A$2:$A$51=$F840))=0)),"Check ID",IF(OR(NOT(AND(ISNUMBER(A840),N(A840)&gt;=18264,N(A840)&lt;=73050)),AND($B840&lt;&gt;"Used",$B840&lt;&gt;"Restock",$B840&lt;&gt;"Transfer"),NOT(AND(ISNUMBER(D840),N(D840)&gt;=1,N(D840)&lt;=10000,INT(N(D840))=N(D840))),AND($B840="Used",OR($E840="",$F840&lt;&gt;"")),AND($B840="Restock",OR($F840="",$E840&lt;&gt;"")),AND($B840="Transfer",OR($E840="",$F840="",$E840=$F840))),"Check inputs",IF(OR(AND($E840&lt;&gt;"",SUMPRODUCT(('Van Stock'!$A$2:$A$501=$E840)*('Van Stock'!$B$2:$B$501=$C840))&lt;&gt;1),AND($F840&lt;&gt;"",SUMPRODUCT(('Van Stock'!$A$2:$A$501=$F840)*('Van Stock'!$B$2:$B$501=$C840))&lt;&gt;1)),"No stock line","OK"))))</f>
        <v/>
      </c>
    </row>
    <row r="841" spans="1:8" x14ac:dyDescent="0.25">
      <c r="A841" s="20"/>
      <c r="B841" s="12"/>
      <c r="C841" s="12"/>
      <c r="D841" s="19"/>
      <c r="E841" s="12"/>
      <c r="F841" s="12"/>
      <c r="G841" s="12"/>
      <c r="H841" s="16" t="str">
        <f>IF(COUNTA($A841:$G841)=0,"",IF(OR($C841="",SUMPRODUCT(--(Parts!$A$2:$A$201=$C841))=0,AND($E841&lt;&gt;"",SUMPRODUCT(--(Vans!$A$2:$A$51=$E841))=0),AND($F841&lt;&gt;"",SUMPRODUCT(--(Vans!$A$2:$A$51=$F841))=0)),"Check ID",IF(OR(NOT(AND(ISNUMBER(A841),N(A841)&gt;=18264,N(A841)&lt;=73050)),AND($B841&lt;&gt;"Used",$B841&lt;&gt;"Restock",$B841&lt;&gt;"Transfer"),NOT(AND(ISNUMBER(D841),N(D841)&gt;=1,N(D841)&lt;=10000,INT(N(D841))=N(D841))),AND($B841="Used",OR($E841="",$F841&lt;&gt;"")),AND($B841="Restock",OR($F841="",$E841&lt;&gt;"")),AND($B841="Transfer",OR($E841="",$F841="",$E841=$F841))),"Check inputs",IF(OR(AND($E841&lt;&gt;"",SUMPRODUCT(('Van Stock'!$A$2:$A$501=$E841)*('Van Stock'!$B$2:$B$501=$C841))&lt;&gt;1),AND($F841&lt;&gt;"",SUMPRODUCT(('Van Stock'!$A$2:$A$501=$F841)*('Van Stock'!$B$2:$B$501=$C841))&lt;&gt;1)),"No stock line","OK"))))</f>
        <v/>
      </c>
    </row>
    <row r="842" spans="1:8" x14ac:dyDescent="0.25">
      <c r="A842" s="20"/>
      <c r="B842" s="12"/>
      <c r="C842" s="12"/>
      <c r="D842" s="19"/>
      <c r="E842" s="12"/>
      <c r="F842" s="12"/>
      <c r="G842" s="12"/>
      <c r="H842" s="16" t="str">
        <f>IF(COUNTA($A842:$G842)=0,"",IF(OR($C842="",SUMPRODUCT(--(Parts!$A$2:$A$201=$C842))=0,AND($E842&lt;&gt;"",SUMPRODUCT(--(Vans!$A$2:$A$51=$E842))=0),AND($F842&lt;&gt;"",SUMPRODUCT(--(Vans!$A$2:$A$51=$F842))=0)),"Check ID",IF(OR(NOT(AND(ISNUMBER(A842),N(A842)&gt;=18264,N(A842)&lt;=73050)),AND($B842&lt;&gt;"Used",$B842&lt;&gt;"Restock",$B842&lt;&gt;"Transfer"),NOT(AND(ISNUMBER(D842),N(D842)&gt;=1,N(D842)&lt;=10000,INT(N(D842))=N(D842))),AND($B842="Used",OR($E842="",$F842&lt;&gt;"")),AND($B842="Restock",OR($F842="",$E842&lt;&gt;"")),AND($B842="Transfer",OR($E842="",$F842="",$E842=$F842))),"Check inputs",IF(OR(AND($E842&lt;&gt;"",SUMPRODUCT(('Van Stock'!$A$2:$A$501=$E842)*('Van Stock'!$B$2:$B$501=$C842))&lt;&gt;1),AND($F842&lt;&gt;"",SUMPRODUCT(('Van Stock'!$A$2:$A$501=$F842)*('Van Stock'!$B$2:$B$501=$C842))&lt;&gt;1)),"No stock line","OK"))))</f>
        <v/>
      </c>
    </row>
    <row r="843" spans="1:8" x14ac:dyDescent="0.25">
      <c r="A843" s="20"/>
      <c r="B843" s="12"/>
      <c r="C843" s="12"/>
      <c r="D843" s="19"/>
      <c r="E843" s="12"/>
      <c r="F843" s="12"/>
      <c r="G843" s="12"/>
      <c r="H843" s="16" t="str">
        <f>IF(COUNTA($A843:$G843)=0,"",IF(OR($C843="",SUMPRODUCT(--(Parts!$A$2:$A$201=$C843))=0,AND($E843&lt;&gt;"",SUMPRODUCT(--(Vans!$A$2:$A$51=$E843))=0),AND($F843&lt;&gt;"",SUMPRODUCT(--(Vans!$A$2:$A$51=$F843))=0)),"Check ID",IF(OR(NOT(AND(ISNUMBER(A843),N(A843)&gt;=18264,N(A843)&lt;=73050)),AND($B843&lt;&gt;"Used",$B843&lt;&gt;"Restock",$B843&lt;&gt;"Transfer"),NOT(AND(ISNUMBER(D843),N(D843)&gt;=1,N(D843)&lt;=10000,INT(N(D843))=N(D843))),AND($B843="Used",OR($E843="",$F843&lt;&gt;"")),AND($B843="Restock",OR($F843="",$E843&lt;&gt;"")),AND($B843="Transfer",OR($E843="",$F843="",$E843=$F843))),"Check inputs",IF(OR(AND($E843&lt;&gt;"",SUMPRODUCT(('Van Stock'!$A$2:$A$501=$E843)*('Van Stock'!$B$2:$B$501=$C843))&lt;&gt;1),AND($F843&lt;&gt;"",SUMPRODUCT(('Van Stock'!$A$2:$A$501=$F843)*('Van Stock'!$B$2:$B$501=$C843))&lt;&gt;1)),"No stock line","OK"))))</f>
        <v/>
      </c>
    </row>
    <row r="844" spans="1:8" x14ac:dyDescent="0.25">
      <c r="A844" s="20"/>
      <c r="B844" s="12"/>
      <c r="C844" s="12"/>
      <c r="D844" s="19"/>
      <c r="E844" s="12"/>
      <c r="F844" s="12"/>
      <c r="G844" s="12"/>
      <c r="H844" s="16" t="str">
        <f>IF(COUNTA($A844:$G844)=0,"",IF(OR($C844="",SUMPRODUCT(--(Parts!$A$2:$A$201=$C844))=0,AND($E844&lt;&gt;"",SUMPRODUCT(--(Vans!$A$2:$A$51=$E844))=0),AND($F844&lt;&gt;"",SUMPRODUCT(--(Vans!$A$2:$A$51=$F844))=0)),"Check ID",IF(OR(NOT(AND(ISNUMBER(A844),N(A844)&gt;=18264,N(A844)&lt;=73050)),AND($B844&lt;&gt;"Used",$B844&lt;&gt;"Restock",$B844&lt;&gt;"Transfer"),NOT(AND(ISNUMBER(D844),N(D844)&gt;=1,N(D844)&lt;=10000,INT(N(D844))=N(D844))),AND($B844="Used",OR($E844="",$F844&lt;&gt;"")),AND($B844="Restock",OR($F844="",$E844&lt;&gt;"")),AND($B844="Transfer",OR($E844="",$F844="",$E844=$F844))),"Check inputs",IF(OR(AND($E844&lt;&gt;"",SUMPRODUCT(('Van Stock'!$A$2:$A$501=$E844)*('Van Stock'!$B$2:$B$501=$C844))&lt;&gt;1),AND($F844&lt;&gt;"",SUMPRODUCT(('Van Stock'!$A$2:$A$501=$F844)*('Van Stock'!$B$2:$B$501=$C844))&lt;&gt;1)),"No stock line","OK"))))</f>
        <v/>
      </c>
    </row>
    <row r="845" spans="1:8" x14ac:dyDescent="0.25">
      <c r="A845" s="20"/>
      <c r="B845" s="12"/>
      <c r="C845" s="12"/>
      <c r="D845" s="19"/>
      <c r="E845" s="12"/>
      <c r="F845" s="12"/>
      <c r="G845" s="12"/>
      <c r="H845" s="16" t="str">
        <f>IF(COUNTA($A845:$G845)=0,"",IF(OR($C845="",SUMPRODUCT(--(Parts!$A$2:$A$201=$C845))=0,AND($E845&lt;&gt;"",SUMPRODUCT(--(Vans!$A$2:$A$51=$E845))=0),AND($F845&lt;&gt;"",SUMPRODUCT(--(Vans!$A$2:$A$51=$F845))=0)),"Check ID",IF(OR(NOT(AND(ISNUMBER(A845),N(A845)&gt;=18264,N(A845)&lt;=73050)),AND($B845&lt;&gt;"Used",$B845&lt;&gt;"Restock",$B845&lt;&gt;"Transfer"),NOT(AND(ISNUMBER(D845),N(D845)&gt;=1,N(D845)&lt;=10000,INT(N(D845))=N(D845))),AND($B845="Used",OR($E845="",$F845&lt;&gt;"")),AND($B845="Restock",OR($F845="",$E845&lt;&gt;"")),AND($B845="Transfer",OR($E845="",$F845="",$E845=$F845))),"Check inputs",IF(OR(AND($E845&lt;&gt;"",SUMPRODUCT(('Van Stock'!$A$2:$A$501=$E845)*('Van Stock'!$B$2:$B$501=$C845))&lt;&gt;1),AND($F845&lt;&gt;"",SUMPRODUCT(('Van Stock'!$A$2:$A$501=$F845)*('Van Stock'!$B$2:$B$501=$C845))&lt;&gt;1)),"No stock line","OK"))))</f>
        <v/>
      </c>
    </row>
    <row r="846" spans="1:8" x14ac:dyDescent="0.25">
      <c r="A846" s="20"/>
      <c r="B846" s="12"/>
      <c r="C846" s="12"/>
      <c r="D846" s="19"/>
      <c r="E846" s="12"/>
      <c r="F846" s="12"/>
      <c r="G846" s="12"/>
      <c r="H846" s="16" t="str">
        <f>IF(COUNTA($A846:$G846)=0,"",IF(OR($C846="",SUMPRODUCT(--(Parts!$A$2:$A$201=$C846))=0,AND($E846&lt;&gt;"",SUMPRODUCT(--(Vans!$A$2:$A$51=$E846))=0),AND($F846&lt;&gt;"",SUMPRODUCT(--(Vans!$A$2:$A$51=$F846))=0)),"Check ID",IF(OR(NOT(AND(ISNUMBER(A846),N(A846)&gt;=18264,N(A846)&lt;=73050)),AND($B846&lt;&gt;"Used",$B846&lt;&gt;"Restock",$B846&lt;&gt;"Transfer"),NOT(AND(ISNUMBER(D846),N(D846)&gt;=1,N(D846)&lt;=10000,INT(N(D846))=N(D846))),AND($B846="Used",OR($E846="",$F846&lt;&gt;"")),AND($B846="Restock",OR($F846="",$E846&lt;&gt;"")),AND($B846="Transfer",OR($E846="",$F846="",$E846=$F846))),"Check inputs",IF(OR(AND($E846&lt;&gt;"",SUMPRODUCT(('Van Stock'!$A$2:$A$501=$E846)*('Van Stock'!$B$2:$B$501=$C846))&lt;&gt;1),AND($F846&lt;&gt;"",SUMPRODUCT(('Van Stock'!$A$2:$A$501=$F846)*('Van Stock'!$B$2:$B$501=$C846))&lt;&gt;1)),"No stock line","OK"))))</f>
        <v/>
      </c>
    </row>
    <row r="847" spans="1:8" x14ac:dyDescent="0.25">
      <c r="A847" s="20"/>
      <c r="B847" s="12"/>
      <c r="C847" s="12"/>
      <c r="D847" s="19"/>
      <c r="E847" s="12"/>
      <c r="F847" s="12"/>
      <c r="G847" s="12"/>
      <c r="H847" s="16" t="str">
        <f>IF(COUNTA($A847:$G847)=0,"",IF(OR($C847="",SUMPRODUCT(--(Parts!$A$2:$A$201=$C847))=0,AND($E847&lt;&gt;"",SUMPRODUCT(--(Vans!$A$2:$A$51=$E847))=0),AND($F847&lt;&gt;"",SUMPRODUCT(--(Vans!$A$2:$A$51=$F847))=0)),"Check ID",IF(OR(NOT(AND(ISNUMBER(A847),N(A847)&gt;=18264,N(A847)&lt;=73050)),AND($B847&lt;&gt;"Used",$B847&lt;&gt;"Restock",$B847&lt;&gt;"Transfer"),NOT(AND(ISNUMBER(D847),N(D847)&gt;=1,N(D847)&lt;=10000,INT(N(D847))=N(D847))),AND($B847="Used",OR($E847="",$F847&lt;&gt;"")),AND($B847="Restock",OR($F847="",$E847&lt;&gt;"")),AND($B847="Transfer",OR($E847="",$F847="",$E847=$F847))),"Check inputs",IF(OR(AND($E847&lt;&gt;"",SUMPRODUCT(('Van Stock'!$A$2:$A$501=$E847)*('Van Stock'!$B$2:$B$501=$C847))&lt;&gt;1),AND($F847&lt;&gt;"",SUMPRODUCT(('Van Stock'!$A$2:$A$501=$F847)*('Van Stock'!$B$2:$B$501=$C847))&lt;&gt;1)),"No stock line","OK"))))</f>
        <v/>
      </c>
    </row>
    <row r="848" spans="1:8" x14ac:dyDescent="0.25">
      <c r="A848" s="20"/>
      <c r="B848" s="12"/>
      <c r="C848" s="12"/>
      <c r="D848" s="19"/>
      <c r="E848" s="12"/>
      <c r="F848" s="12"/>
      <c r="G848" s="12"/>
      <c r="H848" s="16" t="str">
        <f>IF(COUNTA($A848:$G848)=0,"",IF(OR($C848="",SUMPRODUCT(--(Parts!$A$2:$A$201=$C848))=0,AND($E848&lt;&gt;"",SUMPRODUCT(--(Vans!$A$2:$A$51=$E848))=0),AND($F848&lt;&gt;"",SUMPRODUCT(--(Vans!$A$2:$A$51=$F848))=0)),"Check ID",IF(OR(NOT(AND(ISNUMBER(A848),N(A848)&gt;=18264,N(A848)&lt;=73050)),AND($B848&lt;&gt;"Used",$B848&lt;&gt;"Restock",$B848&lt;&gt;"Transfer"),NOT(AND(ISNUMBER(D848),N(D848)&gt;=1,N(D848)&lt;=10000,INT(N(D848))=N(D848))),AND($B848="Used",OR($E848="",$F848&lt;&gt;"")),AND($B848="Restock",OR($F848="",$E848&lt;&gt;"")),AND($B848="Transfer",OR($E848="",$F848="",$E848=$F848))),"Check inputs",IF(OR(AND($E848&lt;&gt;"",SUMPRODUCT(('Van Stock'!$A$2:$A$501=$E848)*('Van Stock'!$B$2:$B$501=$C848))&lt;&gt;1),AND($F848&lt;&gt;"",SUMPRODUCT(('Van Stock'!$A$2:$A$501=$F848)*('Van Stock'!$B$2:$B$501=$C848))&lt;&gt;1)),"No stock line","OK"))))</f>
        <v/>
      </c>
    </row>
    <row r="849" spans="1:8" x14ac:dyDescent="0.25">
      <c r="A849" s="20"/>
      <c r="B849" s="12"/>
      <c r="C849" s="12"/>
      <c r="D849" s="19"/>
      <c r="E849" s="12"/>
      <c r="F849" s="12"/>
      <c r="G849" s="12"/>
      <c r="H849" s="16" t="str">
        <f>IF(COUNTA($A849:$G849)=0,"",IF(OR($C849="",SUMPRODUCT(--(Parts!$A$2:$A$201=$C849))=0,AND($E849&lt;&gt;"",SUMPRODUCT(--(Vans!$A$2:$A$51=$E849))=0),AND($F849&lt;&gt;"",SUMPRODUCT(--(Vans!$A$2:$A$51=$F849))=0)),"Check ID",IF(OR(NOT(AND(ISNUMBER(A849),N(A849)&gt;=18264,N(A849)&lt;=73050)),AND($B849&lt;&gt;"Used",$B849&lt;&gt;"Restock",$B849&lt;&gt;"Transfer"),NOT(AND(ISNUMBER(D849),N(D849)&gt;=1,N(D849)&lt;=10000,INT(N(D849))=N(D849))),AND($B849="Used",OR($E849="",$F849&lt;&gt;"")),AND($B849="Restock",OR($F849="",$E849&lt;&gt;"")),AND($B849="Transfer",OR($E849="",$F849="",$E849=$F849))),"Check inputs",IF(OR(AND($E849&lt;&gt;"",SUMPRODUCT(('Van Stock'!$A$2:$A$501=$E849)*('Van Stock'!$B$2:$B$501=$C849))&lt;&gt;1),AND($F849&lt;&gt;"",SUMPRODUCT(('Van Stock'!$A$2:$A$501=$F849)*('Van Stock'!$B$2:$B$501=$C849))&lt;&gt;1)),"No stock line","OK"))))</f>
        <v/>
      </c>
    </row>
    <row r="850" spans="1:8" x14ac:dyDescent="0.25">
      <c r="A850" s="20"/>
      <c r="B850" s="12"/>
      <c r="C850" s="12"/>
      <c r="D850" s="19"/>
      <c r="E850" s="12"/>
      <c r="F850" s="12"/>
      <c r="G850" s="12"/>
      <c r="H850" s="16" t="str">
        <f>IF(COUNTA($A850:$G850)=0,"",IF(OR($C850="",SUMPRODUCT(--(Parts!$A$2:$A$201=$C850))=0,AND($E850&lt;&gt;"",SUMPRODUCT(--(Vans!$A$2:$A$51=$E850))=0),AND($F850&lt;&gt;"",SUMPRODUCT(--(Vans!$A$2:$A$51=$F850))=0)),"Check ID",IF(OR(NOT(AND(ISNUMBER(A850),N(A850)&gt;=18264,N(A850)&lt;=73050)),AND($B850&lt;&gt;"Used",$B850&lt;&gt;"Restock",$B850&lt;&gt;"Transfer"),NOT(AND(ISNUMBER(D850),N(D850)&gt;=1,N(D850)&lt;=10000,INT(N(D850))=N(D850))),AND($B850="Used",OR($E850="",$F850&lt;&gt;"")),AND($B850="Restock",OR($F850="",$E850&lt;&gt;"")),AND($B850="Transfer",OR($E850="",$F850="",$E850=$F850))),"Check inputs",IF(OR(AND($E850&lt;&gt;"",SUMPRODUCT(('Van Stock'!$A$2:$A$501=$E850)*('Van Stock'!$B$2:$B$501=$C850))&lt;&gt;1),AND($F850&lt;&gt;"",SUMPRODUCT(('Van Stock'!$A$2:$A$501=$F850)*('Van Stock'!$B$2:$B$501=$C850))&lt;&gt;1)),"No stock line","OK"))))</f>
        <v/>
      </c>
    </row>
    <row r="851" spans="1:8" x14ac:dyDescent="0.25">
      <c r="A851" s="20"/>
      <c r="B851" s="12"/>
      <c r="C851" s="12"/>
      <c r="D851" s="19"/>
      <c r="E851" s="12"/>
      <c r="F851" s="12"/>
      <c r="G851" s="12"/>
      <c r="H851" s="16" t="str">
        <f>IF(COUNTA($A851:$G851)=0,"",IF(OR($C851="",SUMPRODUCT(--(Parts!$A$2:$A$201=$C851))=0,AND($E851&lt;&gt;"",SUMPRODUCT(--(Vans!$A$2:$A$51=$E851))=0),AND($F851&lt;&gt;"",SUMPRODUCT(--(Vans!$A$2:$A$51=$F851))=0)),"Check ID",IF(OR(NOT(AND(ISNUMBER(A851),N(A851)&gt;=18264,N(A851)&lt;=73050)),AND($B851&lt;&gt;"Used",$B851&lt;&gt;"Restock",$B851&lt;&gt;"Transfer"),NOT(AND(ISNUMBER(D851),N(D851)&gt;=1,N(D851)&lt;=10000,INT(N(D851))=N(D851))),AND($B851="Used",OR($E851="",$F851&lt;&gt;"")),AND($B851="Restock",OR($F851="",$E851&lt;&gt;"")),AND($B851="Transfer",OR($E851="",$F851="",$E851=$F851))),"Check inputs",IF(OR(AND($E851&lt;&gt;"",SUMPRODUCT(('Van Stock'!$A$2:$A$501=$E851)*('Van Stock'!$B$2:$B$501=$C851))&lt;&gt;1),AND($F851&lt;&gt;"",SUMPRODUCT(('Van Stock'!$A$2:$A$501=$F851)*('Van Stock'!$B$2:$B$501=$C851))&lt;&gt;1)),"No stock line","OK"))))</f>
        <v/>
      </c>
    </row>
    <row r="852" spans="1:8" x14ac:dyDescent="0.25">
      <c r="A852" s="20"/>
      <c r="B852" s="12"/>
      <c r="C852" s="12"/>
      <c r="D852" s="19"/>
      <c r="E852" s="12"/>
      <c r="F852" s="12"/>
      <c r="G852" s="12"/>
      <c r="H852" s="16" t="str">
        <f>IF(COUNTA($A852:$G852)=0,"",IF(OR($C852="",SUMPRODUCT(--(Parts!$A$2:$A$201=$C852))=0,AND($E852&lt;&gt;"",SUMPRODUCT(--(Vans!$A$2:$A$51=$E852))=0),AND($F852&lt;&gt;"",SUMPRODUCT(--(Vans!$A$2:$A$51=$F852))=0)),"Check ID",IF(OR(NOT(AND(ISNUMBER(A852),N(A852)&gt;=18264,N(A852)&lt;=73050)),AND($B852&lt;&gt;"Used",$B852&lt;&gt;"Restock",$B852&lt;&gt;"Transfer"),NOT(AND(ISNUMBER(D852),N(D852)&gt;=1,N(D852)&lt;=10000,INT(N(D852))=N(D852))),AND($B852="Used",OR($E852="",$F852&lt;&gt;"")),AND($B852="Restock",OR($F852="",$E852&lt;&gt;"")),AND($B852="Transfer",OR($E852="",$F852="",$E852=$F852))),"Check inputs",IF(OR(AND($E852&lt;&gt;"",SUMPRODUCT(('Van Stock'!$A$2:$A$501=$E852)*('Van Stock'!$B$2:$B$501=$C852))&lt;&gt;1),AND($F852&lt;&gt;"",SUMPRODUCT(('Van Stock'!$A$2:$A$501=$F852)*('Van Stock'!$B$2:$B$501=$C852))&lt;&gt;1)),"No stock line","OK"))))</f>
        <v/>
      </c>
    </row>
    <row r="853" spans="1:8" x14ac:dyDescent="0.25">
      <c r="A853" s="20"/>
      <c r="B853" s="12"/>
      <c r="C853" s="12"/>
      <c r="D853" s="19"/>
      <c r="E853" s="12"/>
      <c r="F853" s="12"/>
      <c r="G853" s="12"/>
      <c r="H853" s="16" t="str">
        <f>IF(COUNTA($A853:$G853)=0,"",IF(OR($C853="",SUMPRODUCT(--(Parts!$A$2:$A$201=$C853))=0,AND($E853&lt;&gt;"",SUMPRODUCT(--(Vans!$A$2:$A$51=$E853))=0),AND($F853&lt;&gt;"",SUMPRODUCT(--(Vans!$A$2:$A$51=$F853))=0)),"Check ID",IF(OR(NOT(AND(ISNUMBER(A853),N(A853)&gt;=18264,N(A853)&lt;=73050)),AND($B853&lt;&gt;"Used",$B853&lt;&gt;"Restock",$B853&lt;&gt;"Transfer"),NOT(AND(ISNUMBER(D853),N(D853)&gt;=1,N(D853)&lt;=10000,INT(N(D853))=N(D853))),AND($B853="Used",OR($E853="",$F853&lt;&gt;"")),AND($B853="Restock",OR($F853="",$E853&lt;&gt;"")),AND($B853="Transfer",OR($E853="",$F853="",$E853=$F853))),"Check inputs",IF(OR(AND($E853&lt;&gt;"",SUMPRODUCT(('Van Stock'!$A$2:$A$501=$E853)*('Van Stock'!$B$2:$B$501=$C853))&lt;&gt;1),AND($F853&lt;&gt;"",SUMPRODUCT(('Van Stock'!$A$2:$A$501=$F853)*('Van Stock'!$B$2:$B$501=$C853))&lt;&gt;1)),"No stock line","OK"))))</f>
        <v/>
      </c>
    </row>
    <row r="854" spans="1:8" x14ac:dyDescent="0.25">
      <c r="A854" s="20"/>
      <c r="B854" s="12"/>
      <c r="C854" s="12"/>
      <c r="D854" s="19"/>
      <c r="E854" s="12"/>
      <c r="F854" s="12"/>
      <c r="G854" s="12"/>
      <c r="H854" s="16" t="str">
        <f>IF(COUNTA($A854:$G854)=0,"",IF(OR($C854="",SUMPRODUCT(--(Parts!$A$2:$A$201=$C854))=0,AND($E854&lt;&gt;"",SUMPRODUCT(--(Vans!$A$2:$A$51=$E854))=0),AND($F854&lt;&gt;"",SUMPRODUCT(--(Vans!$A$2:$A$51=$F854))=0)),"Check ID",IF(OR(NOT(AND(ISNUMBER(A854),N(A854)&gt;=18264,N(A854)&lt;=73050)),AND($B854&lt;&gt;"Used",$B854&lt;&gt;"Restock",$B854&lt;&gt;"Transfer"),NOT(AND(ISNUMBER(D854),N(D854)&gt;=1,N(D854)&lt;=10000,INT(N(D854))=N(D854))),AND($B854="Used",OR($E854="",$F854&lt;&gt;"")),AND($B854="Restock",OR($F854="",$E854&lt;&gt;"")),AND($B854="Transfer",OR($E854="",$F854="",$E854=$F854))),"Check inputs",IF(OR(AND($E854&lt;&gt;"",SUMPRODUCT(('Van Stock'!$A$2:$A$501=$E854)*('Van Stock'!$B$2:$B$501=$C854))&lt;&gt;1),AND($F854&lt;&gt;"",SUMPRODUCT(('Van Stock'!$A$2:$A$501=$F854)*('Van Stock'!$B$2:$B$501=$C854))&lt;&gt;1)),"No stock line","OK"))))</f>
        <v/>
      </c>
    </row>
    <row r="855" spans="1:8" x14ac:dyDescent="0.25">
      <c r="A855" s="20"/>
      <c r="B855" s="12"/>
      <c r="C855" s="12"/>
      <c r="D855" s="19"/>
      <c r="E855" s="12"/>
      <c r="F855" s="12"/>
      <c r="G855" s="12"/>
      <c r="H855" s="16" t="str">
        <f>IF(COUNTA($A855:$G855)=0,"",IF(OR($C855="",SUMPRODUCT(--(Parts!$A$2:$A$201=$C855))=0,AND($E855&lt;&gt;"",SUMPRODUCT(--(Vans!$A$2:$A$51=$E855))=0),AND($F855&lt;&gt;"",SUMPRODUCT(--(Vans!$A$2:$A$51=$F855))=0)),"Check ID",IF(OR(NOT(AND(ISNUMBER(A855),N(A855)&gt;=18264,N(A855)&lt;=73050)),AND($B855&lt;&gt;"Used",$B855&lt;&gt;"Restock",$B855&lt;&gt;"Transfer"),NOT(AND(ISNUMBER(D855),N(D855)&gt;=1,N(D855)&lt;=10000,INT(N(D855))=N(D855))),AND($B855="Used",OR($E855="",$F855&lt;&gt;"")),AND($B855="Restock",OR($F855="",$E855&lt;&gt;"")),AND($B855="Transfer",OR($E855="",$F855="",$E855=$F855))),"Check inputs",IF(OR(AND($E855&lt;&gt;"",SUMPRODUCT(('Van Stock'!$A$2:$A$501=$E855)*('Van Stock'!$B$2:$B$501=$C855))&lt;&gt;1),AND($F855&lt;&gt;"",SUMPRODUCT(('Van Stock'!$A$2:$A$501=$F855)*('Van Stock'!$B$2:$B$501=$C855))&lt;&gt;1)),"No stock line","OK"))))</f>
        <v/>
      </c>
    </row>
    <row r="856" spans="1:8" x14ac:dyDescent="0.25">
      <c r="A856" s="20"/>
      <c r="B856" s="12"/>
      <c r="C856" s="12"/>
      <c r="D856" s="19"/>
      <c r="E856" s="12"/>
      <c r="F856" s="12"/>
      <c r="G856" s="12"/>
      <c r="H856" s="16" t="str">
        <f>IF(COUNTA($A856:$G856)=0,"",IF(OR($C856="",SUMPRODUCT(--(Parts!$A$2:$A$201=$C856))=0,AND($E856&lt;&gt;"",SUMPRODUCT(--(Vans!$A$2:$A$51=$E856))=0),AND($F856&lt;&gt;"",SUMPRODUCT(--(Vans!$A$2:$A$51=$F856))=0)),"Check ID",IF(OR(NOT(AND(ISNUMBER(A856),N(A856)&gt;=18264,N(A856)&lt;=73050)),AND($B856&lt;&gt;"Used",$B856&lt;&gt;"Restock",$B856&lt;&gt;"Transfer"),NOT(AND(ISNUMBER(D856),N(D856)&gt;=1,N(D856)&lt;=10000,INT(N(D856))=N(D856))),AND($B856="Used",OR($E856="",$F856&lt;&gt;"")),AND($B856="Restock",OR($F856="",$E856&lt;&gt;"")),AND($B856="Transfer",OR($E856="",$F856="",$E856=$F856))),"Check inputs",IF(OR(AND($E856&lt;&gt;"",SUMPRODUCT(('Van Stock'!$A$2:$A$501=$E856)*('Van Stock'!$B$2:$B$501=$C856))&lt;&gt;1),AND($F856&lt;&gt;"",SUMPRODUCT(('Van Stock'!$A$2:$A$501=$F856)*('Van Stock'!$B$2:$B$501=$C856))&lt;&gt;1)),"No stock line","OK"))))</f>
        <v/>
      </c>
    </row>
    <row r="857" spans="1:8" x14ac:dyDescent="0.25">
      <c r="A857" s="20"/>
      <c r="B857" s="12"/>
      <c r="C857" s="12"/>
      <c r="D857" s="19"/>
      <c r="E857" s="12"/>
      <c r="F857" s="12"/>
      <c r="G857" s="12"/>
      <c r="H857" s="16" t="str">
        <f>IF(COUNTA($A857:$G857)=0,"",IF(OR($C857="",SUMPRODUCT(--(Parts!$A$2:$A$201=$C857))=0,AND($E857&lt;&gt;"",SUMPRODUCT(--(Vans!$A$2:$A$51=$E857))=0),AND($F857&lt;&gt;"",SUMPRODUCT(--(Vans!$A$2:$A$51=$F857))=0)),"Check ID",IF(OR(NOT(AND(ISNUMBER(A857),N(A857)&gt;=18264,N(A857)&lt;=73050)),AND($B857&lt;&gt;"Used",$B857&lt;&gt;"Restock",$B857&lt;&gt;"Transfer"),NOT(AND(ISNUMBER(D857),N(D857)&gt;=1,N(D857)&lt;=10000,INT(N(D857))=N(D857))),AND($B857="Used",OR($E857="",$F857&lt;&gt;"")),AND($B857="Restock",OR($F857="",$E857&lt;&gt;"")),AND($B857="Transfer",OR($E857="",$F857="",$E857=$F857))),"Check inputs",IF(OR(AND($E857&lt;&gt;"",SUMPRODUCT(('Van Stock'!$A$2:$A$501=$E857)*('Van Stock'!$B$2:$B$501=$C857))&lt;&gt;1),AND($F857&lt;&gt;"",SUMPRODUCT(('Van Stock'!$A$2:$A$501=$F857)*('Van Stock'!$B$2:$B$501=$C857))&lt;&gt;1)),"No stock line","OK"))))</f>
        <v/>
      </c>
    </row>
    <row r="858" spans="1:8" x14ac:dyDescent="0.25">
      <c r="A858" s="20"/>
      <c r="B858" s="12"/>
      <c r="C858" s="12"/>
      <c r="D858" s="19"/>
      <c r="E858" s="12"/>
      <c r="F858" s="12"/>
      <c r="G858" s="12"/>
      <c r="H858" s="16" t="str">
        <f>IF(COUNTA($A858:$G858)=0,"",IF(OR($C858="",SUMPRODUCT(--(Parts!$A$2:$A$201=$C858))=0,AND($E858&lt;&gt;"",SUMPRODUCT(--(Vans!$A$2:$A$51=$E858))=0),AND($F858&lt;&gt;"",SUMPRODUCT(--(Vans!$A$2:$A$51=$F858))=0)),"Check ID",IF(OR(NOT(AND(ISNUMBER(A858),N(A858)&gt;=18264,N(A858)&lt;=73050)),AND($B858&lt;&gt;"Used",$B858&lt;&gt;"Restock",$B858&lt;&gt;"Transfer"),NOT(AND(ISNUMBER(D858),N(D858)&gt;=1,N(D858)&lt;=10000,INT(N(D858))=N(D858))),AND($B858="Used",OR($E858="",$F858&lt;&gt;"")),AND($B858="Restock",OR($F858="",$E858&lt;&gt;"")),AND($B858="Transfer",OR($E858="",$F858="",$E858=$F858))),"Check inputs",IF(OR(AND($E858&lt;&gt;"",SUMPRODUCT(('Van Stock'!$A$2:$A$501=$E858)*('Van Stock'!$B$2:$B$501=$C858))&lt;&gt;1),AND($F858&lt;&gt;"",SUMPRODUCT(('Van Stock'!$A$2:$A$501=$F858)*('Van Stock'!$B$2:$B$501=$C858))&lt;&gt;1)),"No stock line","OK"))))</f>
        <v/>
      </c>
    </row>
    <row r="859" spans="1:8" x14ac:dyDescent="0.25">
      <c r="A859" s="20"/>
      <c r="B859" s="12"/>
      <c r="C859" s="12"/>
      <c r="D859" s="19"/>
      <c r="E859" s="12"/>
      <c r="F859" s="12"/>
      <c r="G859" s="12"/>
      <c r="H859" s="16" t="str">
        <f>IF(COUNTA($A859:$G859)=0,"",IF(OR($C859="",SUMPRODUCT(--(Parts!$A$2:$A$201=$C859))=0,AND($E859&lt;&gt;"",SUMPRODUCT(--(Vans!$A$2:$A$51=$E859))=0),AND($F859&lt;&gt;"",SUMPRODUCT(--(Vans!$A$2:$A$51=$F859))=0)),"Check ID",IF(OR(NOT(AND(ISNUMBER(A859),N(A859)&gt;=18264,N(A859)&lt;=73050)),AND($B859&lt;&gt;"Used",$B859&lt;&gt;"Restock",$B859&lt;&gt;"Transfer"),NOT(AND(ISNUMBER(D859),N(D859)&gt;=1,N(D859)&lt;=10000,INT(N(D859))=N(D859))),AND($B859="Used",OR($E859="",$F859&lt;&gt;"")),AND($B859="Restock",OR($F859="",$E859&lt;&gt;"")),AND($B859="Transfer",OR($E859="",$F859="",$E859=$F859))),"Check inputs",IF(OR(AND($E859&lt;&gt;"",SUMPRODUCT(('Van Stock'!$A$2:$A$501=$E859)*('Van Stock'!$B$2:$B$501=$C859))&lt;&gt;1),AND($F859&lt;&gt;"",SUMPRODUCT(('Van Stock'!$A$2:$A$501=$F859)*('Van Stock'!$B$2:$B$501=$C859))&lt;&gt;1)),"No stock line","OK"))))</f>
        <v/>
      </c>
    </row>
    <row r="860" spans="1:8" x14ac:dyDescent="0.25">
      <c r="A860" s="20"/>
      <c r="B860" s="12"/>
      <c r="C860" s="12"/>
      <c r="D860" s="19"/>
      <c r="E860" s="12"/>
      <c r="F860" s="12"/>
      <c r="G860" s="12"/>
      <c r="H860" s="16" t="str">
        <f>IF(COUNTA($A860:$G860)=0,"",IF(OR($C860="",SUMPRODUCT(--(Parts!$A$2:$A$201=$C860))=0,AND($E860&lt;&gt;"",SUMPRODUCT(--(Vans!$A$2:$A$51=$E860))=0),AND($F860&lt;&gt;"",SUMPRODUCT(--(Vans!$A$2:$A$51=$F860))=0)),"Check ID",IF(OR(NOT(AND(ISNUMBER(A860),N(A860)&gt;=18264,N(A860)&lt;=73050)),AND($B860&lt;&gt;"Used",$B860&lt;&gt;"Restock",$B860&lt;&gt;"Transfer"),NOT(AND(ISNUMBER(D860),N(D860)&gt;=1,N(D860)&lt;=10000,INT(N(D860))=N(D860))),AND($B860="Used",OR($E860="",$F860&lt;&gt;"")),AND($B860="Restock",OR($F860="",$E860&lt;&gt;"")),AND($B860="Transfer",OR($E860="",$F860="",$E860=$F860))),"Check inputs",IF(OR(AND($E860&lt;&gt;"",SUMPRODUCT(('Van Stock'!$A$2:$A$501=$E860)*('Van Stock'!$B$2:$B$501=$C860))&lt;&gt;1),AND($F860&lt;&gt;"",SUMPRODUCT(('Van Stock'!$A$2:$A$501=$F860)*('Van Stock'!$B$2:$B$501=$C860))&lt;&gt;1)),"No stock line","OK"))))</f>
        <v/>
      </c>
    </row>
    <row r="861" spans="1:8" x14ac:dyDescent="0.25">
      <c r="A861" s="20"/>
      <c r="B861" s="12"/>
      <c r="C861" s="12"/>
      <c r="D861" s="19"/>
      <c r="E861" s="12"/>
      <c r="F861" s="12"/>
      <c r="G861" s="12"/>
      <c r="H861" s="16" t="str">
        <f>IF(COUNTA($A861:$G861)=0,"",IF(OR($C861="",SUMPRODUCT(--(Parts!$A$2:$A$201=$C861))=0,AND($E861&lt;&gt;"",SUMPRODUCT(--(Vans!$A$2:$A$51=$E861))=0),AND($F861&lt;&gt;"",SUMPRODUCT(--(Vans!$A$2:$A$51=$F861))=0)),"Check ID",IF(OR(NOT(AND(ISNUMBER(A861),N(A861)&gt;=18264,N(A861)&lt;=73050)),AND($B861&lt;&gt;"Used",$B861&lt;&gt;"Restock",$B861&lt;&gt;"Transfer"),NOT(AND(ISNUMBER(D861),N(D861)&gt;=1,N(D861)&lt;=10000,INT(N(D861))=N(D861))),AND($B861="Used",OR($E861="",$F861&lt;&gt;"")),AND($B861="Restock",OR($F861="",$E861&lt;&gt;"")),AND($B861="Transfer",OR($E861="",$F861="",$E861=$F861))),"Check inputs",IF(OR(AND($E861&lt;&gt;"",SUMPRODUCT(('Van Stock'!$A$2:$A$501=$E861)*('Van Stock'!$B$2:$B$501=$C861))&lt;&gt;1),AND($F861&lt;&gt;"",SUMPRODUCT(('Van Stock'!$A$2:$A$501=$F861)*('Van Stock'!$B$2:$B$501=$C861))&lt;&gt;1)),"No stock line","OK"))))</f>
        <v/>
      </c>
    </row>
    <row r="862" spans="1:8" x14ac:dyDescent="0.25">
      <c r="A862" s="20"/>
      <c r="B862" s="12"/>
      <c r="C862" s="12"/>
      <c r="D862" s="19"/>
      <c r="E862" s="12"/>
      <c r="F862" s="12"/>
      <c r="G862" s="12"/>
      <c r="H862" s="16" t="str">
        <f>IF(COUNTA($A862:$G862)=0,"",IF(OR($C862="",SUMPRODUCT(--(Parts!$A$2:$A$201=$C862))=0,AND($E862&lt;&gt;"",SUMPRODUCT(--(Vans!$A$2:$A$51=$E862))=0),AND($F862&lt;&gt;"",SUMPRODUCT(--(Vans!$A$2:$A$51=$F862))=0)),"Check ID",IF(OR(NOT(AND(ISNUMBER(A862),N(A862)&gt;=18264,N(A862)&lt;=73050)),AND($B862&lt;&gt;"Used",$B862&lt;&gt;"Restock",$B862&lt;&gt;"Transfer"),NOT(AND(ISNUMBER(D862),N(D862)&gt;=1,N(D862)&lt;=10000,INT(N(D862))=N(D862))),AND($B862="Used",OR($E862="",$F862&lt;&gt;"")),AND($B862="Restock",OR($F862="",$E862&lt;&gt;"")),AND($B862="Transfer",OR($E862="",$F862="",$E862=$F862))),"Check inputs",IF(OR(AND($E862&lt;&gt;"",SUMPRODUCT(('Van Stock'!$A$2:$A$501=$E862)*('Van Stock'!$B$2:$B$501=$C862))&lt;&gt;1),AND($F862&lt;&gt;"",SUMPRODUCT(('Van Stock'!$A$2:$A$501=$F862)*('Van Stock'!$B$2:$B$501=$C862))&lt;&gt;1)),"No stock line","OK"))))</f>
        <v/>
      </c>
    </row>
    <row r="863" spans="1:8" x14ac:dyDescent="0.25">
      <c r="A863" s="20"/>
      <c r="B863" s="12"/>
      <c r="C863" s="12"/>
      <c r="D863" s="19"/>
      <c r="E863" s="12"/>
      <c r="F863" s="12"/>
      <c r="G863" s="12"/>
      <c r="H863" s="16" t="str">
        <f>IF(COUNTA($A863:$G863)=0,"",IF(OR($C863="",SUMPRODUCT(--(Parts!$A$2:$A$201=$C863))=0,AND($E863&lt;&gt;"",SUMPRODUCT(--(Vans!$A$2:$A$51=$E863))=0),AND($F863&lt;&gt;"",SUMPRODUCT(--(Vans!$A$2:$A$51=$F863))=0)),"Check ID",IF(OR(NOT(AND(ISNUMBER(A863),N(A863)&gt;=18264,N(A863)&lt;=73050)),AND($B863&lt;&gt;"Used",$B863&lt;&gt;"Restock",$B863&lt;&gt;"Transfer"),NOT(AND(ISNUMBER(D863),N(D863)&gt;=1,N(D863)&lt;=10000,INT(N(D863))=N(D863))),AND($B863="Used",OR($E863="",$F863&lt;&gt;"")),AND($B863="Restock",OR($F863="",$E863&lt;&gt;"")),AND($B863="Transfer",OR($E863="",$F863="",$E863=$F863))),"Check inputs",IF(OR(AND($E863&lt;&gt;"",SUMPRODUCT(('Van Stock'!$A$2:$A$501=$E863)*('Van Stock'!$B$2:$B$501=$C863))&lt;&gt;1),AND($F863&lt;&gt;"",SUMPRODUCT(('Van Stock'!$A$2:$A$501=$F863)*('Van Stock'!$B$2:$B$501=$C863))&lt;&gt;1)),"No stock line","OK"))))</f>
        <v/>
      </c>
    </row>
    <row r="864" spans="1:8" x14ac:dyDescent="0.25">
      <c r="A864" s="20"/>
      <c r="B864" s="12"/>
      <c r="C864" s="12"/>
      <c r="D864" s="19"/>
      <c r="E864" s="12"/>
      <c r="F864" s="12"/>
      <c r="G864" s="12"/>
      <c r="H864" s="16" t="str">
        <f>IF(COUNTA($A864:$G864)=0,"",IF(OR($C864="",SUMPRODUCT(--(Parts!$A$2:$A$201=$C864))=0,AND($E864&lt;&gt;"",SUMPRODUCT(--(Vans!$A$2:$A$51=$E864))=0),AND($F864&lt;&gt;"",SUMPRODUCT(--(Vans!$A$2:$A$51=$F864))=0)),"Check ID",IF(OR(NOT(AND(ISNUMBER(A864),N(A864)&gt;=18264,N(A864)&lt;=73050)),AND($B864&lt;&gt;"Used",$B864&lt;&gt;"Restock",$B864&lt;&gt;"Transfer"),NOT(AND(ISNUMBER(D864),N(D864)&gt;=1,N(D864)&lt;=10000,INT(N(D864))=N(D864))),AND($B864="Used",OR($E864="",$F864&lt;&gt;"")),AND($B864="Restock",OR($F864="",$E864&lt;&gt;"")),AND($B864="Transfer",OR($E864="",$F864="",$E864=$F864))),"Check inputs",IF(OR(AND($E864&lt;&gt;"",SUMPRODUCT(('Van Stock'!$A$2:$A$501=$E864)*('Van Stock'!$B$2:$B$501=$C864))&lt;&gt;1),AND($F864&lt;&gt;"",SUMPRODUCT(('Van Stock'!$A$2:$A$501=$F864)*('Van Stock'!$B$2:$B$501=$C864))&lt;&gt;1)),"No stock line","OK"))))</f>
        <v/>
      </c>
    </row>
    <row r="865" spans="1:8" x14ac:dyDescent="0.25">
      <c r="A865" s="20"/>
      <c r="B865" s="12"/>
      <c r="C865" s="12"/>
      <c r="D865" s="19"/>
      <c r="E865" s="12"/>
      <c r="F865" s="12"/>
      <c r="G865" s="12"/>
      <c r="H865" s="16" t="str">
        <f>IF(COUNTA($A865:$G865)=0,"",IF(OR($C865="",SUMPRODUCT(--(Parts!$A$2:$A$201=$C865))=0,AND($E865&lt;&gt;"",SUMPRODUCT(--(Vans!$A$2:$A$51=$E865))=0),AND($F865&lt;&gt;"",SUMPRODUCT(--(Vans!$A$2:$A$51=$F865))=0)),"Check ID",IF(OR(NOT(AND(ISNUMBER(A865),N(A865)&gt;=18264,N(A865)&lt;=73050)),AND($B865&lt;&gt;"Used",$B865&lt;&gt;"Restock",$B865&lt;&gt;"Transfer"),NOT(AND(ISNUMBER(D865),N(D865)&gt;=1,N(D865)&lt;=10000,INT(N(D865))=N(D865))),AND($B865="Used",OR($E865="",$F865&lt;&gt;"")),AND($B865="Restock",OR($F865="",$E865&lt;&gt;"")),AND($B865="Transfer",OR($E865="",$F865="",$E865=$F865))),"Check inputs",IF(OR(AND($E865&lt;&gt;"",SUMPRODUCT(('Van Stock'!$A$2:$A$501=$E865)*('Van Stock'!$B$2:$B$501=$C865))&lt;&gt;1),AND($F865&lt;&gt;"",SUMPRODUCT(('Van Stock'!$A$2:$A$501=$F865)*('Van Stock'!$B$2:$B$501=$C865))&lt;&gt;1)),"No stock line","OK"))))</f>
        <v/>
      </c>
    </row>
    <row r="866" spans="1:8" x14ac:dyDescent="0.25">
      <c r="A866" s="20"/>
      <c r="B866" s="12"/>
      <c r="C866" s="12"/>
      <c r="D866" s="19"/>
      <c r="E866" s="12"/>
      <c r="F866" s="12"/>
      <c r="G866" s="12"/>
      <c r="H866" s="16" t="str">
        <f>IF(COUNTA($A866:$G866)=0,"",IF(OR($C866="",SUMPRODUCT(--(Parts!$A$2:$A$201=$C866))=0,AND($E866&lt;&gt;"",SUMPRODUCT(--(Vans!$A$2:$A$51=$E866))=0),AND($F866&lt;&gt;"",SUMPRODUCT(--(Vans!$A$2:$A$51=$F866))=0)),"Check ID",IF(OR(NOT(AND(ISNUMBER(A866),N(A866)&gt;=18264,N(A866)&lt;=73050)),AND($B866&lt;&gt;"Used",$B866&lt;&gt;"Restock",$B866&lt;&gt;"Transfer"),NOT(AND(ISNUMBER(D866),N(D866)&gt;=1,N(D866)&lt;=10000,INT(N(D866))=N(D866))),AND($B866="Used",OR($E866="",$F866&lt;&gt;"")),AND($B866="Restock",OR($F866="",$E866&lt;&gt;"")),AND($B866="Transfer",OR($E866="",$F866="",$E866=$F866))),"Check inputs",IF(OR(AND($E866&lt;&gt;"",SUMPRODUCT(('Van Stock'!$A$2:$A$501=$E866)*('Van Stock'!$B$2:$B$501=$C866))&lt;&gt;1),AND($F866&lt;&gt;"",SUMPRODUCT(('Van Stock'!$A$2:$A$501=$F866)*('Van Stock'!$B$2:$B$501=$C866))&lt;&gt;1)),"No stock line","OK"))))</f>
        <v/>
      </c>
    </row>
    <row r="867" spans="1:8" x14ac:dyDescent="0.25">
      <c r="A867" s="20"/>
      <c r="B867" s="12"/>
      <c r="C867" s="12"/>
      <c r="D867" s="19"/>
      <c r="E867" s="12"/>
      <c r="F867" s="12"/>
      <c r="G867" s="12"/>
      <c r="H867" s="16" t="str">
        <f>IF(COUNTA($A867:$G867)=0,"",IF(OR($C867="",SUMPRODUCT(--(Parts!$A$2:$A$201=$C867))=0,AND($E867&lt;&gt;"",SUMPRODUCT(--(Vans!$A$2:$A$51=$E867))=0),AND($F867&lt;&gt;"",SUMPRODUCT(--(Vans!$A$2:$A$51=$F867))=0)),"Check ID",IF(OR(NOT(AND(ISNUMBER(A867),N(A867)&gt;=18264,N(A867)&lt;=73050)),AND($B867&lt;&gt;"Used",$B867&lt;&gt;"Restock",$B867&lt;&gt;"Transfer"),NOT(AND(ISNUMBER(D867),N(D867)&gt;=1,N(D867)&lt;=10000,INT(N(D867))=N(D867))),AND($B867="Used",OR($E867="",$F867&lt;&gt;"")),AND($B867="Restock",OR($F867="",$E867&lt;&gt;"")),AND($B867="Transfer",OR($E867="",$F867="",$E867=$F867))),"Check inputs",IF(OR(AND($E867&lt;&gt;"",SUMPRODUCT(('Van Stock'!$A$2:$A$501=$E867)*('Van Stock'!$B$2:$B$501=$C867))&lt;&gt;1),AND($F867&lt;&gt;"",SUMPRODUCT(('Van Stock'!$A$2:$A$501=$F867)*('Van Stock'!$B$2:$B$501=$C867))&lt;&gt;1)),"No stock line","OK"))))</f>
        <v/>
      </c>
    </row>
    <row r="868" spans="1:8" x14ac:dyDescent="0.25">
      <c r="A868" s="20"/>
      <c r="B868" s="12"/>
      <c r="C868" s="12"/>
      <c r="D868" s="19"/>
      <c r="E868" s="12"/>
      <c r="F868" s="12"/>
      <c r="G868" s="12"/>
      <c r="H868" s="16" t="str">
        <f>IF(COUNTA($A868:$G868)=0,"",IF(OR($C868="",SUMPRODUCT(--(Parts!$A$2:$A$201=$C868))=0,AND($E868&lt;&gt;"",SUMPRODUCT(--(Vans!$A$2:$A$51=$E868))=0),AND($F868&lt;&gt;"",SUMPRODUCT(--(Vans!$A$2:$A$51=$F868))=0)),"Check ID",IF(OR(NOT(AND(ISNUMBER(A868),N(A868)&gt;=18264,N(A868)&lt;=73050)),AND($B868&lt;&gt;"Used",$B868&lt;&gt;"Restock",$B868&lt;&gt;"Transfer"),NOT(AND(ISNUMBER(D868),N(D868)&gt;=1,N(D868)&lt;=10000,INT(N(D868))=N(D868))),AND($B868="Used",OR($E868="",$F868&lt;&gt;"")),AND($B868="Restock",OR($F868="",$E868&lt;&gt;"")),AND($B868="Transfer",OR($E868="",$F868="",$E868=$F868))),"Check inputs",IF(OR(AND($E868&lt;&gt;"",SUMPRODUCT(('Van Stock'!$A$2:$A$501=$E868)*('Van Stock'!$B$2:$B$501=$C868))&lt;&gt;1),AND($F868&lt;&gt;"",SUMPRODUCT(('Van Stock'!$A$2:$A$501=$F868)*('Van Stock'!$B$2:$B$501=$C868))&lt;&gt;1)),"No stock line","OK"))))</f>
        <v/>
      </c>
    </row>
    <row r="869" spans="1:8" x14ac:dyDescent="0.25">
      <c r="A869" s="20"/>
      <c r="B869" s="12"/>
      <c r="C869" s="12"/>
      <c r="D869" s="19"/>
      <c r="E869" s="12"/>
      <c r="F869" s="12"/>
      <c r="G869" s="12"/>
      <c r="H869" s="16" t="str">
        <f>IF(COUNTA($A869:$G869)=0,"",IF(OR($C869="",SUMPRODUCT(--(Parts!$A$2:$A$201=$C869))=0,AND($E869&lt;&gt;"",SUMPRODUCT(--(Vans!$A$2:$A$51=$E869))=0),AND($F869&lt;&gt;"",SUMPRODUCT(--(Vans!$A$2:$A$51=$F869))=0)),"Check ID",IF(OR(NOT(AND(ISNUMBER(A869),N(A869)&gt;=18264,N(A869)&lt;=73050)),AND($B869&lt;&gt;"Used",$B869&lt;&gt;"Restock",$B869&lt;&gt;"Transfer"),NOT(AND(ISNUMBER(D869),N(D869)&gt;=1,N(D869)&lt;=10000,INT(N(D869))=N(D869))),AND($B869="Used",OR($E869="",$F869&lt;&gt;"")),AND($B869="Restock",OR($F869="",$E869&lt;&gt;"")),AND($B869="Transfer",OR($E869="",$F869="",$E869=$F869))),"Check inputs",IF(OR(AND($E869&lt;&gt;"",SUMPRODUCT(('Van Stock'!$A$2:$A$501=$E869)*('Van Stock'!$B$2:$B$501=$C869))&lt;&gt;1),AND($F869&lt;&gt;"",SUMPRODUCT(('Van Stock'!$A$2:$A$501=$F869)*('Van Stock'!$B$2:$B$501=$C869))&lt;&gt;1)),"No stock line","OK"))))</f>
        <v/>
      </c>
    </row>
    <row r="870" spans="1:8" x14ac:dyDescent="0.25">
      <c r="A870" s="20"/>
      <c r="B870" s="12"/>
      <c r="C870" s="12"/>
      <c r="D870" s="19"/>
      <c r="E870" s="12"/>
      <c r="F870" s="12"/>
      <c r="G870" s="12"/>
      <c r="H870" s="16" t="str">
        <f>IF(COUNTA($A870:$G870)=0,"",IF(OR($C870="",SUMPRODUCT(--(Parts!$A$2:$A$201=$C870))=0,AND($E870&lt;&gt;"",SUMPRODUCT(--(Vans!$A$2:$A$51=$E870))=0),AND($F870&lt;&gt;"",SUMPRODUCT(--(Vans!$A$2:$A$51=$F870))=0)),"Check ID",IF(OR(NOT(AND(ISNUMBER(A870),N(A870)&gt;=18264,N(A870)&lt;=73050)),AND($B870&lt;&gt;"Used",$B870&lt;&gt;"Restock",$B870&lt;&gt;"Transfer"),NOT(AND(ISNUMBER(D870),N(D870)&gt;=1,N(D870)&lt;=10000,INT(N(D870))=N(D870))),AND($B870="Used",OR($E870="",$F870&lt;&gt;"")),AND($B870="Restock",OR($F870="",$E870&lt;&gt;"")),AND($B870="Transfer",OR($E870="",$F870="",$E870=$F870))),"Check inputs",IF(OR(AND($E870&lt;&gt;"",SUMPRODUCT(('Van Stock'!$A$2:$A$501=$E870)*('Van Stock'!$B$2:$B$501=$C870))&lt;&gt;1),AND($F870&lt;&gt;"",SUMPRODUCT(('Van Stock'!$A$2:$A$501=$F870)*('Van Stock'!$B$2:$B$501=$C870))&lt;&gt;1)),"No stock line","OK"))))</f>
        <v/>
      </c>
    </row>
    <row r="871" spans="1:8" x14ac:dyDescent="0.25">
      <c r="A871" s="20"/>
      <c r="B871" s="12"/>
      <c r="C871" s="12"/>
      <c r="D871" s="19"/>
      <c r="E871" s="12"/>
      <c r="F871" s="12"/>
      <c r="G871" s="12"/>
      <c r="H871" s="16" t="str">
        <f>IF(COUNTA($A871:$G871)=0,"",IF(OR($C871="",SUMPRODUCT(--(Parts!$A$2:$A$201=$C871))=0,AND($E871&lt;&gt;"",SUMPRODUCT(--(Vans!$A$2:$A$51=$E871))=0),AND($F871&lt;&gt;"",SUMPRODUCT(--(Vans!$A$2:$A$51=$F871))=0)),"Check ID",IF(OR(NOT(AND(ISNUMBER(A871),N(A871)&gt;=18264,N(A871)&lt;=73050)),AND($B871&lt;&gt;"Used",$B871&lt;&gt;"Restock",$B871&lt;&gt;"Transfer"),NOT(AND(ISNUMBER(D871),N(D871)&gt;=1,N(D871)&lt;=10000,INT(N(D871))=N(D871))),AND($B871="Used",OR($E871="",$F871&lt;&gt;"")),AND($B871="Restock",OR($F871="",$E871&lt;&gt;"")),AND($B871="Transfer",OR($E871="",$F871="",$E871=$F871))),"Check inputs",IF(OR(AND($E871&lt;&gt;"",SUMPRODUCT(('Van Stock'!$A$2:$A$501=$E871)*('Van Stock'!$B$2:$B$501=$C871))&lt;&gt;1),AND($F871&lt;&gt;"",SUMPRODUCT(('Van Stock'!$A$2:$A$501=$F871)*('Van Stock'!$B$2:$B$501=$C871))&lt;&gt;1)),"No stock line","OK"))))</f>
        <v/>
      </c>
    </row>
    <row r="872" spans="1:8" x14ac:dyDescent="0.25">
      <c r="A872" s="20"/>
      <c r="B872" s="12"/>
      <c r="C872" s="12"/>
      <c r="D872" s="19"/>
      <c r="E872" s="12"/>
      <c r="F872" s="12"/>
      <c r="G872" s="12"/>
      <c r="H872" s="16" t="str">
        <f>IF(COUNTA($A872:$G872)=0,"",IF(OR($C872="",SUMPRODUCT(--(Parts!$A$2:$A$201=$C872))=0,AND($E872&lt;&gt;"",SUMPRODUCT(--(Vans!$A$2:$A$51=$E872))=0),AND($F872&lt;&gt;"",SUMPRODUCT(--(Vans!$A$2:$A$51=$F872))=0)),"Check ID",IF(OR(NOT(AND(ISNUMBER(A872),N(A872)&gt;=18264,N(A872)&lt;=73050)),AND($B872&lt;&gt;"Used",$B872&lt;&gt;"Restock",$B872&lt;&gt;"Transfer"),NOT(AND(ISNUMBER(D872),N(D872)&gt;=1,N(D872)&lt;=10000,INT(N(D872))=N(D872))),AND($B872="Used",OR($E872="",$F872&lt;&gt;"")),AND($B872="Restock",OR($F872="",$E872&lt;&gt;"")),AND($B872="Transfer",OR($E872="",$F872="",$E872=$F872))),"Check inputs",IF(OR(AND($E872&lt;&gt;"",SUMPRODUCT(('Van Stock'!$A$2:$A$501=$E872)*('Van Stock'!$B$2:$B$501=$C872))&lt;&gt;1),AND($F872&lt;&gt;"",SUMPRODUCT(('Van Stock'!$A$2:$A$501=$F872)*('Van Stock'!$B$2:$B$501=$C872))&lt;&gt;1)),"No stock line","OK"))))</f>
        <v/>
      </c>
    </row>
    <row r="873" spans="1:8" x14ac:dyDescent="0.25">
      <c r="A873" s="20"/>
      <c r="B873" s="12"/>
      <c r="C873" s="12"/>
      <c r="D873" s="19"/>
      <c r="E873" s="12"/>
      <c r="F873" s="12"/>
      <c r="G873" s="12"/>
      <c r="H873" s="16" t="str">
        <f>IF(COUNTA($A873:$G873)=0,"",IF(OR($C873="",SUMPRODUCT(--(Parts!$A$2:$A$201=$C873))=0,AND($E873&lt;&gt;"",SUMPRODUCT(--(Vans!$A$2:$A$51=$E873))=0),AND($F873&lt;&gt;"",SUMPRODUCT(--(Vans!$A$2:$A$51=$F873))=0)),"Check ID",IF(OR(NOT(AND(ISNUMBER(A873),N(A873)&gt;=18264,N(A873)&lt;=73050)),AND($B873&lt;&gt;"Used",$B873&lt;&gt;"Restock",$B873&lt;&gt;"Transfer"),NOT(AND(ISNUMBER(D873),N(D873)&gt;=1,N(D873)&lt;=10000,INT(N(D873))=N(D873))),AND($B873="Used",OR($E873="",$F873&lt;&gt;"")),AND($B873="Restock",OR($F873="",$E873&lt;&gt;"")),AND($B873="Transfer",OR($E873="",$F873="",$E873=$F873))),"Check inputs",IF(OR(AND($E873&lt;&gt;"",SUMPRODUCT(('Van Stock'!$A$2:$A$501=$E873)*('Van Stock'!$B$2:$B$501=$C873))&lt;&gt;1),AND($F873&lt;&gt;"",SUMPRODUCT(('Van Stock'!$A$2:$A$501=$F873)*('Van Stock'!$B$2:$B$501=$C873))&lt;&gt;1)),"No stock line","OK"))))</f>
        <v/>
      </c>
    </row>
    <row r="874" spans="1:8" x14ac:dyDescent="0.25">
      <c r="A874" s="20"/>
      <c r="B874" s="12"/>
      <c r="C874" s="12"/>
      <c r="D874" s="19"/>
      <c r="E874" s="12"/>
      <c r="F874" s="12"/>
      <c r="G874" s="12"/>
      <c r="H874" s="16" t="str">
        <f>IF(COUNTA($A874:$G874)=0,"",IF(OR($C874="",SUMPRODUCT(--(Parts!$A$2:$A$201=$C874))=0,AND($E874&lt;&gt;"",SUMPRODUCT(--(Vans!$A$2:$A$51=$E874))=0),AND($F874&lt;&gt;"",SUMPRODUCT(--(Vans!$A$2:$A$51=$F874))=0)),"Check ID",IF(OR(NOT(AND(ISNUMBER(A874),N(A874)&gt;=18264,N(A874)&lt;=73050)),AND($B874&lt;&gt;"Used",$B874&lt;&gt;"Restock",$B874&lt;&gt;"Transfer"),NOT(AND(ISNUMBER(D874),N(D874)&gt;=1,N(D874)&lt;=10000,INT(N(D874))=N(D874))),AND($B874="Used",OR($E874="",$F874&lt;&gt;"")),AND($B874="Restock",OR($F874="",$E874&lt;&gt;"")),AND($B874="Transfer",OR($E874="",$F874="",$E874=$F874))),"Check inputs",IF(OR(AND($E874&lt;&gt;"",SUMPRODUCT(('Van Stock'!$A$2:$A$501=$E874)*('Van Stock'!$B$2:$B$501=$C874))&lt;&gt;1),AND($F874&lt;&gt;"",SUMPRODUCT(('Van Stock'!$A$2:$A$501=$F874)*('Van Stock'!$B$2:$B$501=$C874))&lt;&gt;1)),"No stock line","OK"))))</f>
        <v/>
      </c>
    </row>
    <row r="875" spans="1:8" x14ac:dyDescent="0.25">
      <c r="A875" s="20"/>
      <c r="B875" s="12"/>
      <c r="C875" s="12"/>
      <c r="D875" s="19"/>
      <c r="E875" s="12"/>
      <c r="F875" s="12"/>
      <c r="G875" s="12"/>
      <c r="H875" s="16" t="str">
        <f>IF(COUNTA($A875:$G875)=0,"",IF(OR($C875="",SUMPRODUCT(--(Parts!$A$2:$A$201=$C875))=0,AND($E875&lt;&gt;"",SUMPRODUCT(--(Vans!$A$2:$A$51=$E875))=0),AND($F875&lt;&gt;"",SUMPRODUCT(--(Vans!$A$2:$A$51=$F875))=0)),"Check ID",IF(OR(NOT(AND(ISNUMBER(A875),N(A875)&gt;=18264,N(A875)&lt;=73050)),AND($B875&lt;&gt;"Used",$B875&lt;&gt;"Restock",$B875&lt;&gt;"Transfer"),NOT(AND(ISNUMBER(D875),N(D875)&gt;=1,N(D875)&lt;=10000,INT(N(D875))=N(D875))),AND($B875="Used",OR($E875="",$F875&lt;&gt;"")),AND($B875="Restock",OR($F875="",$E875&lt;&gt;"")),AND($B875="Transfer",OR($E875="",$F875="",$E875=$F875))),"Check inputs",IF(OR(AND($E875&lt;&gt;"",SUMPRODUCT(('Van Stock'!$A$2:$A$501=$E875)*('Van Stock'!$B$2:$B$501=$C875))&lt;&gt;1),AND($F875&lt;&gt;"",SUMPRODUCT(('Van Stock'!$A$2:$A$501=$F875)*('Van Stock'!$B$2:$B$501=$C875))&lt;&gt;1)),"No stock line","OK"))))</f>
        <v/>
      </c>
    </row>
    <row r="876" spans="1:8" x14ac:dyDescent="0.25">
      <c r="A876" s="20"/>
      <c r="B876" s="12"/>
      <c r="C876" s="12"/>
      <c r="D876" s="19"/>
      <c r="E876" s="12"/>
      <c r="F876" s="12"/>
      <c r="G876" s="12"/>
      <c r="H876" s="16" t="str">
        <f>IF(COUNTA($A876:$G876)=0,"",IF(OR($C876="",SUMPRODUCT(--(Parts!$A$2:$A$201=$C876))=0,AND($E876&lt;&gt;"",SUMPRODUCT(--(Vans!$A$2:$A$51=$E876))=0),AND($F876&lt;&gt;"",SUMPRODUCT(--(Vans!$A$2:$A$51=$F876))=0)),"Check ID",IF(OR(NOT(AND(ISNUMBER(A876),N(A876)&gt;=18264,N(A876)&lt;=73050)),AND($B876&lt;&gt;"Used",$B876&lt;&gt;"Restock",$B876&lt;&gt;"Transfer"),NOT(AND(ISNUMBER(D876),N(D876)&gt;=1,N(D876)&lt;=10000,INT(N(D876))=N(D876))),AND($B876="Used",OR($E876="",$F876&lt;&gt;"")),AND($B876="Restock",OR($F876="",$E876&lt;&gt;"")),AND($B876="Transfer",OR($E876="",$F876="",$E876=$F876))),"Check inputs",IF(OR(AND($E876&lt;&gt;"",SUMPRODUCT(('Van Stock'!$A$2:$A$501=$E876)*('Van Stock'!$B$2:$B$501=$C876))&lt;&gt;1),AND($F876&lt;&gt;"",SUMPRODUCT(('Van Stock'!$A$2:$A$501=$F876)*('Van Stock'!$B$2:$B$501=$C876))&lt;&gt;1)),"No stock line","OK"))))</f>
        <v/>
      </c>
    </row>
    <row r="877" spans="1:8" x14ac:dyDescent="0.25">
      <c r="A877" s="20"/>
      <c r="B877" s="12"/>
      <c r="C877" s="12"/>
      <c r="D877" s="19"/>
      <c r="E877" s="12"/>
      <c r="F877" s="12"/>
      <c r="G877" s="12"/>
      <c r="H877" s="16" t="str">
        <f>IF(COUNTA($A877:$G877)=0,"",IF(OR($C877="",SUMPRODUCT(--(Parts!$A$2:$A$201=$C877))=0,AND($E877&lt;&gt;"",SUMPRODUCT(--(Vans!$A$2:$A$51=$E877))=0),AND($F877&lt;&gt;"",SUMPRODUCT(--(Vans!$A$2:$A$51=$F877))=0)),"Check ID",IF(OR(NOT(AND(ISNUMBER(A877),N(A877)&gt;=18264,N(A877)&lt;=73050)),AND($B877&lt;&gt;"Used",$B877&lt;&gt;"Restock",$B877&lt;&gt;"Transfer"),NOT(AND(ISNUMBER(D877),N(D877)&gt;=1,N(D877)&lt;=10000,INT(N(D877))=N(D877))),AND($B877="Used",OR($E877="",$F877&lt;&gt;"")),AND($B877="Restock",OR($F877="",$E877&lt;&gt;"")),AND($B877="Transfer",OR($E877="",$F877="",$E877=$F877))),"Check inputs",IF(OR(AND($E877&lt;&gt;"",SUMPRODUCT(('Van Stock'!$A$2:$A$501=$E877)*('Van Stock'!$B$2:$B$501=$C877))&lt;&gt;1),AND($F877&lt;&gt;"",SUMPRODUCT(('Van Stock'!$A$2:$A$501=$F877)*('Van Stock'!$B$2:$B$501=$C877))&lt;&gt;1)),"No stock line","OK"))))</f>
        <v/>
      </c>
    </row>
    <row r="878" spans="1:8" x14ac:dyDescent="0.25">
      <c r="A878" s="20"/>
      <c r="B878" s="12"/>
      <c r="C878" s="12"/>
      <c r="D878" s="19"/>
      <c r="E878" s="12"/>
      <c r="F878" s="12"/>
      <c r="G878" s="12"/>
      <c r="H878" s="16" t="str">
        <f>IF(COUNTA($A878:$G878)=0,"",IF(OR($C878="",SUMPRODUCT(--(Parts!$A$2:$A$201=$C878))=0,AND($E878&lt;&gt;"",SUMPRODUCT(--(Vans!$A$2:$A$51=$E878))=0),AND($F878&lt;&gt;"",SUMPRODUCT(--(Vans!$A$2:$A$51=$F878))=0)),"Check ID",IF(OR(NOT(AND(ISNUMBER(A878),N(A878)&gt;=18264,N(A878)&lt;=73050)),AND($B878&lt;&gt;"Used",$B878&lt;&gt;"Restock",$B878&lt;&gt;"Transfer"),NOT(AND(ISNUMBER(D878),N(D878)&gt;=1,N(D878)&lt;=10000,INT(N(D878))=N(D878))),AND($B878="Used",OR($E878="",$F878&lt;&gt;"")),AND($B878="Restock",OR($F878="",$E878&lt;&gt;"")),AND($B878="Transfer",OR($E878="",$F878="",$E878=$F878))),"Check inputs",IF(OR(AND($E878&lt;&gt;"",SUMPRODUCT(('Van Stock'!$A$2:$A$501=$E878)*('Van Stock'!$B$2:$B$501=$C878))&lt;&gt;1),AND($F878&lt;&gt;"",SUMPRODUCT(('Van Stock'!$A$2:$A$501=$F878)*('Van Stock'!$B$2:$B$501=$C878))&lt;&gt;1)),"No stock line","OK"))))</f>
        <v/>
      </c>
    </row>
    <row r="879" spans="1:8" x14ac:dyDescent="0.25">
      <c r="A879" s="20"/>
      <c r="B879" s="12"/>
      <c r="C879" s="12"/>
      <c r="D879" s="19"/>
      <c r="E879" s="12"/>
      <c r="F879" s="12"/>
      <c r="G879" s="12"/>
      <c r="H879" s="16" t="str">
        <f>IF(COUNTA($A879:$G879)=0,"",IF(OR($C879="",SUMPRODUCT(--(Parts!$A$2:$A$201=$C879))=0,AND($E879&lt;&gt;"",SUMPRODUCT(--(Vans!$A$2:$A$51=$E879))=0),AND($F879&lt;&gt;"",SUMPRODUCT(--(Vans!$A$2:$A$51=$F879))=0)),"Check ID",IF(OR(NOT(AND(ISNUMBER(A879),N(A879)&gt;=18264,N(A879)&lt;=73050)),AND($B879&lt;&gt;"Used",$B879&lt;&gt;"Restock",$B879&lt;&gt;"Transfer"),NOT(AND(ISNUMBER(D879),N(D879)&gt;=1,N(D879)&lt;=10000,INT(N(D879))=N(D879))),AND($B879="Used",OR($E879="",$F879&lt;&gt;"")),AND($B879="Restock",OR($F879="",$E879&lt;&gt;"")),AND($B879="Transfer",OR($E879="",$F879="",$E879=$F879))),"Check inputs",IF(OR(AND($E879&lt;&gt;"",SUMPRODUCT(('Van Stock'!$A$2:$A$501=$E879)*('Van Stock'!$B$2:$B$501=$C879))&lt;&gt;1),AND($F879&lt;&gt;"",SUMPRODUCT(('Van Stock'!$A$2:$A$501=$F879)*('Van Stock'!$B$2:$B$501=$C879))&lt;&gt;1)),"No stock line","OK"))))</f>
        <v/>
      </c>
    </row>
    <row r="880" spans="1:8" x14ac:dyDescent="0.25">
      <c r="A880" s="20"/>
      <c r="B880" s="12"/>
      <c r="C880" s="12"/>
      <c r="D880" s="19"/>
      <c r="E880" s="12"/>
      <c r="F880" s="12"/>
      <c r="G880" s="12"/>
      <c r="H880" s="16" t="str">
        <f>IF(COUNTA($A880:$G880)=0,"",IF(OR($C880="",SUMPRODUCT(--(Parts!$A$2:$A$201=$C880))=0,AND($E880&lt;&gt;"",SUMPRODUCT(--(Vans!$A$2:$A$51=$E880))=0),AND($F880&lt;&gt;"",SUMPRODUCT(--(Vans!$A$2:$A$51=$F880))=0)),"Check ID",IF(OR(NOT(AND(ISNUMBER(A880),N(A880)&gt;=18264,N(A880)&lt;=73050)),AND($B880&lt;&gt;"Used",$B880&lt;&gt;"Restock",$B880&lt;&gt;"Transfer"),NOT(AND(ISNUMBER(D880),N(D880)&gt;=1,N(D880)&lt;=10000,INT(N(D880))=N(D880))),AND($B880="Used",OR($E880="",$F880&lt;&gt;"")),AND($B880="Restock",OR($F880="",$E880&lt;&gt;"")),AND($B880="Transfer",OR($E880="",$F880="",$E880=$F880))),"Check inputs",IF(OR(AND($E880&lt;&gt;"",SUMPRODUCT(('Van Stock'!$A$2:$A$501=$E880)*('Van Stock'!$B$2:$B$501=$C880))&lt;&gt;1),AND($F880&lt;&gt;"",SUMPRODUCT(('Van Stock'!$A$2:$A$501=$F880)*('Van Stock'!$B$2:$B$501=$C880))&lt;&gt;1)),"No stock line","OK"))))</f>
        <v/>
      </c>
    </row>
    <row r="881" spans="1:8" x14ac:dyDescent="0.25">
      <c r="A881" s="20"/>
      <c r="B881" s="12"/>
      <c r="C881" s="12"/>
      <c r="D881" s="19"/>
      <c r="E881" s="12"/>
      <c r="F881" s="12"/>
      <c r="G881" s="12"/>
      <c r="H881" s="16" t="str">
        <f>IF(COUNTA($A881:$G881)=0,"",IF(OR($C881="",SUMPRODUCT(--(Parts!$A$2:$A$201=$C881))=0,AND($E881&lt;&gt;"",SUMPRODUCT(--(Vans!$A$2:$A$51=$E881))=0),AND($F881&lt;&gt;"",SUMPRODUCT(--(Vans!$A$2:$A$51=$F881))=0)),"Check ID",IF(OR(NOT(AND(ISNUMBER(A881),N(A881)&gt;=18264,N(A881)&lt;=73050)),AND($B881&lt;&gt;"Used",$B881&lt;&gt;"Restock",$B881&lt;&gt;"Transfer"),NOT(AND(ISNUMBER(D881),N(D881)&gt;=1,N(D881)&lt;=10000,INT(N(D881))=N(D881))),AND($B881="Used",OR($E881="",$F881&lt;&gt;"")),AND($B881="Restock",OR($F881="",$E881&lt;&gt;"")),AND($B881="Transfer",OR($E881="",$F881="",$E881=$F881))),"Check inputs",IF(OR(AND($E881&lt;&gt;"",SUMPRODUCT(('Van Stock'!$A$2:$A$501=$E881)*('Van Stock'!$B$2:$B$501=$C881))&lt;&gt;1),AND($F881&lt;&gt;"",SUMPRODUCT(('Van Stock'!$A$2:$A$501=$F881)*('Van Stock'!$B$2:$B$501=$C881))&lt;&gt;1)),"No stock line","OK"))))</f>
        <v/>
      </c>
    </row>
    <row r="882" spans="1:8" x14ac:dyDescent="0.25">
      <c r="A882" s="20"/>
      <c r="B882" s="12"/>
      <c r="C882" s="12"/>
      <c r="D882" s="19"/>
      <c r="E882" s="12"/>
      <c r="F882" s="12"/>
      <c r="G882" s="12"/>
      <c r="H882" s="16" t="str">
        <f>IF(COUNTA($A882:$G882)=0,"",IF(OR($C882="",SUMPRODUCT(--(Parts!$A$2:$A$201=$C882))=0,AND($E882&lt;&gt;"",SUMPRODUCT(--(Vans!$A$2:$A$51=$E882))=0),AND($F882&lt;&gt;"",SUMPRODUCT(--(Vans!$A$2:$A$51=$F882))=0)),"Check ID",IF(OR(NOT(AND(ISNUMBER(A882),N(A882)&gt;=18264,N(A882)&lt;=73050)),AND($B882&lt;&gt;"Used",$B882&lt;&gt;"Restock",$B882&lt;&gt;"Transfer"),NOT(AND(ISNUMBER(D882),N(D882)&gt;=1,N(D882)&lt;=10000,INT(N(D882))=N(D882))),AND($B882="Used",OR($E882="",$F882&lt;&gt;"")),AND($B882="Restock",OR($F882="",$E882&lt;&gt;"")),AND($B882="Transfer",OR($E882="",$F882="",$E882=$F882))),"Check inputs",IF(OR(AND($E882&lt;&gt;"",SUMPRODUCT(('Van Stock'!$A$2:$A$501=$E882)*('Van Stock'!$B$2:$B$501=$C882))&lt;&gt;1),AND($F882&lt;&gt;"",SUMPRODUCT(('Van Stock'!$A$2:$A$501=$F882)*('Van Stock'!$B$2:$B$501=$C882))&lt;&gt;1)),"No stock line","OK"))))</f>
        <v/>
      </c>
    </row>
    <row r="883" spans="1:8" x14ac:dyDescent="0.25">
      <c r="A883" s="20"/>
      <c r="B883" s="12"/>
      <c r="C883" s="12"/>
      <c r="D883" s="19"/>
      <c r="E883" s="12"/>
      <c r="F883" s="12"/>
      <c r="G883" s="12"/>
      <c r="H883" s="16" t="str">
        <f>IF(COUNTA($A883:$G883)=0,"",IF(OR($C883="",SUMPRODUCT(--(Parts!$A$2:$A$201=$C883))=0,AND($E883&lt;&gt;"",SUMPRODUCT(--(Vans!$A$2:$A$51=$E883))=0),AND($F883&lt;&gt;"",SUMPRODUCT(--(Vans!$A$2:$A$51=$F883))=0)),"Check ID",IF(OR(NOT(AND(ISNUMBER(A883),N(A883)&gt;=18264,N(A883)&lt;=73050)),AND($B883&lt;&gt;"Used",$B883&lt;&gt;"Restock",$B883&lt;&gt;"Transfer"),NOT(AND(ISNUMBER(D883),N(D883)&gt;=1,N(D883)&lt;=10000,INT(N(D883))=N(D883))),AND($B883="Used",OR($E883="",$F883&lt;&gt;"")),AND($B883="Restock",OR($F883="",$E883&lt;&gt;"")),AND($B883="Transfer",OR($E883="",$F883="",$E883=$F883))),"Check inputs",IF(OR(AND($E883&lt;&gt;"",SUMPRODUCT(('Van Stock'!$A$2:$A$501=$E883)*('Van Stock'!$B$2:$B$501=$C883))&lt;&gt;1),AND($F883&lt;&gt;"",SUMPRODUCT(('Van Stock'!$A$2:$A$501=$F883)*('Van Stock'!$B$2:$B$501=$C883))&lt;&gt;1)),"No stock line","OK"))))</f>
        <v/>
      </c>
    </row>
    <row r="884" spans="1:8" x14ac:dyDescent="0.25">
      <c r="A884" s="20"/>
      <c r="B884" s="12"/>
      <c r="C884" s="12"/>
      <c r="D884" s="19"/>
      <c r="E884" s="12"/>
      <c r="F884" s="12"/>
      <c r="G884" s="12"/>
      <c r="H884" s="16" t="str">
        <f>IF(COUNTA($A884:$G884)=0,"",IF(OR($C884="",SUMPRODUCT(--(Parts!$A$2:$A$201=$C884))=0,AND($E884&lt;&gt;"",SUMPRODUCT(--(Vans!$A$2:$A$51=$E884))=0),AND($F884&lt;&gt;"",SUMPRODUCT(--(Vans!$A$2:$A$51=$F884))=0)),"Check ID",IF(OR(NOT(AND(ISNUMBER(A884),N(A884)&gt;=18264,N(A884)&lt;=73050)),AND($B884&lt;&gt;"Used",$B884&lt;&gt;"Restock",$B884&lt;&gt;"Transfer"),NOT(AND(ISNUMBER(D884),N(D884)&gt;=1,N(D884)&lt;=10000,INT(N(D884))=N(D884))),AND($B884="Used",OR($E884="",$F884&lt;&gt;"")),AND($B884="Restock",OR($F884="",$E884&lt;&gt;"")),AND($B884="Transfer",OR($E884="",$F884="",$E884=$F884))),"Check inputs",IF(OR(AND($E884&lt;&gt;"",SUMPRODUCT(('Van Stock'!$A$2:$A$501=$E884)*('Van Stock'!$B$2:$B$501=$C884))&lt;&gt;1),AND($F884&lt;&gt;"",SUMPRODUCT(('Van Stock'!$A$2:$A$501=$F884)*('Van Stock'!$B$2:$B$501=$C884))&lt;&gt;1)),"No stock line","OK"))))</f>
        <v/>
      </c>
    </row>
    <row r="885" spans="1:8" x14ac:dyDescent="0.25">
      <c r="A885" s="20"/>
      <c r="B885" s="12"/>
      <c r="C885" s="12"/>
      <c r="D885" s="19"/>
      <c r="E885" s="12"/>
      <c r="F885" s="12"/>
      <c r="G885" s="12"/>
      <c r="H885" s="16" t="str">
        <f>IF(COUNTA($A885:$G885)=0,"",IF(OR($C885="",SUMPRODUCT(--(Parts!$A$2:$A$201=$C885))=0,AND($E885&lt;&gt;"",SUMPRODUCT(--(Vans!$A$2:$A$51=$E885))=0),AND($F885&lt;&gt;"",SUMPRODUCT(--(Vans!$A$2:$A$51=$F885))=0)),"Check ID",IF(OR(NOT(AND(ISNUMBER(A885),N(A885)&gt;=18264,N(A885)&lt;=73050)),AND($B885&lt;&gt;"Used",$B885&lt;&gt;"Restock",$B885&lt;&gt;"Transfer"),NOT(AND(ISNUMBER(D885),N(D885)&gt;=1,N(D885)&lt;=10000,INT(N(D885))=N(D885))),AND($B885="Used",OR($E885="",$F885&lt;&gt;"")),AND($B885="Restock",OR($F885="",$E885&lt;&gt;"")),AND($B885="Transfer",OR($E885="",$F885="",$E885=$F885))),"Check inputs",IF(OR(AND($E885&lt;&gt;"",SUMPRODUCT(('Van Stock'!$A$2:$A$501=$E885)*('Van Stock'!$B$2:$B$501=$C885))&lt;&gt;1),AND($F885&lt;&gt;"",SUMPRODUCT(('Van Stock'!$A$2:$A$501=$F885)*('Van Stock'!$B$2:$B$501=$C885))&lt;&gt;1)),"No stock line","OK"))))</f>
        <v/>
      </c>
    </row>
    <row r="886" spans="1:8" x14ac:dyDescent="0.25">
      <c r="A886" s="20"/>
      <c r="B886" s="12"/>
      <c r="C886" s="12"/>
      <c r="D886" s="19"/>
      <c r="E886" s="12"/>
      <c r="F886" s="12"/>
      <c r="G886" s="12"/>
      <c r="H886" s="16" t="str">
        <f>IF(COUNTA($A886:$G886)=0,"",IF(OR($C886="",SUMPRODUCT(--(Parts!$A$2:$A$201=$C886))=0,AND($E886&lt;&gt;"",SUMPRODUCT(--(Vans!$A$2:$A$51=$E886))=0),AND($F886&lt;&gt;"",SUMPRODUCT(--(Vans!$A$2:$A$51=$F886))=0)),"Check ID",IF(OR(NOT(AND(ISNUMBER(A886),N(A886)&gt;=18264,N(A886)&lt;=73050)),AND($B886&lt;&gt;"Used",$B886&lt;&gt;"Restock",$B886&lt;&gt;"Transfer"),NOT(AND(ISNUMBER(D886),N(D886)&gt;=1,N(D886)&lt;=10000,INT(N(D886))=N(D886))),AND($B886="Used",OR($E886="",$F886&lt;&gt;"")),AND($B886="Restock",OR($F886="",$E886&lt;&gt;"")),AND($B886="Transfer",OR($E886="",$F886="",$E886=$F886))),"Check inputs",IF(OR(AND($E886&lt;&gt;"",SUMPRODUCT(('Van Stock'!$A$2:$A$501=$E886)*('Van Stock'!$B$2:$B$501=$C886))&lt;&gt;1),AND($F886&lt;&gt;"",SUMPRODUCT(('Van Stock'!$A$2:$A$501=$F886)*('Van Stock'!$B$2:$B$501=$C886))&lt;&gt;1)),"No stock line","OK"))))</f>
        <v/>
      </c>
    </row>
    <row r="887" spans="1:8" x14ac:dyDescent="0.25">
      <c r="A887" s="20"/>
      <c r="B887" s="12"/>
      <c r="C887" s="12"/>
      <c r="D887" s="19"/>
      <c r="E887" s="12"/>
      <c r="F887" s="12"/>
      <c r="G887" s="12"/>
      <c r="H887" s="16" t="str">
        <f>IF(COUNTA($A887:$G887)=0,"",IF(OR($C887="",SUMPRODUCT(--(Parts!$A$2:$A$201=$C887))=0,AND($E887&lt;&gt;"",SUMPRODUCT(--(Vans!$A$2:$A$51=$E887))=0),AND($F887&lt;&gt;"",SUMPRODUCT(--(Vans!$A$2:$A$51=$F887))=0)),"Check ID",IF(OR(NOT(AND(ISNUMBER(A887),N(A887)&gt;=18264,N(A887)&lt;=73050)),AND($B887&lt;&gt;"Used",$B887&lt;&gt;"Restock",$B887&lt;&gt;"Transfer"),NOT(AND(ISNUMBER(D887),N(D887)&gt;=1,N(D887)&lt;=10000,INT(N(D887))=N(D887))),AND($B887="Used",OR($E887="",$F887&lt;&gt;"")),AND($B887="Restock",OR($F887="",$E887&lt;&gt;"")),AND($B887="Transfer",OR($E887="",$F887="",$E887=$F887))),"Check inputs",IF(OR(AND($E887&lt;&gt;"",SUMPRODUCT(('Van Stock'!$A$2:$A$501=$E887)*('Van Stock'!$B$2:$B$501=$C887))&lt;&gt;1),AND($F887&lt;&gt;"",SUMPRODUCT(('Van Stock'!$A$2:$A$501=$F887)*('Van Stock'!$B$2:$B$501=$C887))&lt;&gt;1)),"No stock line","OK"))))</f>
        <v/>
      </c>
    </row>
    <row r="888" spans="1:8" x14ac:dyDescent="0.25">
      <c r="A888" s="20"/>
      <c r="B888" s="12"/>
      <c r="C888" s="12"/>
      <c r="D888" s="19"/>
      <c r="E888" s="12"/>
      <c r="F888" s="12"/>
      <c r="G888" s="12"/>
      <c r="H888" s="16" t="str">
        <f>IF(COUNTA($A888:$G888)=0,"",IF(OR($C888="",SUMPRODUCT(--(Parts!$A$2:$A$201=$C888))=0,AND($E888&lt;&gt;"",SUMPRODUCT(--(Vans!$A$2:$A$51=$E888))=0),AND($F888&lt;&gt;"",SUMPRODUCT(--(Vans!$A$2:$A$51=$F888))=0)),"Check ID",IF(OR(NOT(AND(ISNUMBER(A888),N(A888)&gt;=18264,N(A888)&lt;=73050)),AND($B888&lt;&gt;"Used",$B888&lt;&gt;"Restock",$B888&lt;&gt;"Transfer"),NOT(AND(ISNUMBER(D888),N(D888)&gt;=1,N(D888)&lt;=10000,INT(N(D888))=N(D888))),AND($B888="Used",OR($E888="",$F888&lt;&gt;"")),AND($B888="Restock",OR($F888="",$E888&lt;&gt;"")),AND($B888="Transfer",OR($E888="",$F888="",$E888=$F888))),"Check inputs",IF(OR(AND($E888&lt;&gt;"",SUMPRODUCT(('Van Stock'!$A$2:$A$501=$E888)*('Van Stock'!$B$2:$B$501=$C888))&lt;&gt;1),AND($F888&lt;&gt;"",SUMPRODUCT(('Van Stock'!$A$2:$A$501=$F888)*('Van Stock'!$B$2:$B$501=$C888))&lt;&gt;1)),"No stock line","OK"))))</f>
        <v/>
      </c>
    </row>
    <row r="889" spans="1:8" x14ac:dyDescent="0.25">
      <c r="A889" s="20"/>
      <c r="B889" s="12"/>
      <c r="C889" s="12"/>
      <c r="D889" s="19"/>
      <c r="E889" s="12"/>
      <c r="F889" s="12"/>
      <c r="G889" s="12"/>
      <c r="H889" s="16" t="str">
        <f>IF(COUNTA($A889:$G889)=0,"",IF(OR($C889="",SUMPRODUCT(--(Parts!$A$2:$A$201=$C889))=0,AND($E889&lt;&gt;"",SUMPRODUCT(--(Vans!$A$2:$A$51=$E889))=0),AND($F889&lt;&gt;"",SUMPRODUCT(--(Vans!$A$2:$A$51=$F889))=0)),"Check ID",IF(OR(NOT(AND(ISNUMBER(A889),N(A889)&gt;=18264,N(A889)&lt;=73050)),AND($B889&lt;&gt;"Used",$B889&lt;&gt;"Restock",$B889&lt;&gt;"Transfer"),NOT(AND(ISNUMBER(D889),N(D889)&gt;=1,N(D889)&lt;=10000,INT(N(D889))=N(D889))),AND($B889="Used",OR($E889="",$F889&lt;&gt;"")),AND($B889="Restock",OR($F889="",$E889&lt;&gt;"")),AND($B889="Transfer",OR($E889="",$F889="",$E889=$F889))),"Check inputs",IF(OR(AND($E889&lt;&gt;"",SUMPRODUCT(('Van Stock'!$A$2:$A$501=$E889)*('Van Stock'!$B$2:$B$501=$C889))&lt;&gt;1),AND($F889&lt;&gt;"",SUMPRODUCT(('Van Stock'!$A$2:$A$501=$F889)*('Van Stock'!$B$2:$B$501=$C889))&lt;&gt;1)),"No stock line","OK"))))</f>
        <v/>
      </c>
    </row>
    <row r="890" spans="1:8" x14ac:dyDescent="0.25">
      <c r="A890" s="20"/>
      <c r="B890" s="12"/>
      <c r="C890" s="12"/>
      <c r="D890" s="19"/>
      <c r="E890" s="12"/>
      <c r="F890" s="12"/>
      <c r="G890" s="12"/>
      <c r="H890" s="16" t="str">
        <f>IF(COUNTA($A890:$G890)=0,"",IF(OR($C890="",SUMPRODUCT(--(Parts!$A$2:$A$201=$C890))=0,AND($E890&lt;&gt;"",SUMPRODUCT(--(Vans!$A$2:$A$51=$E890))=0),AND($F890&lt;&gt;"",SUMPRODUCT(--(Vans!$A$2:$A$51=$F890))=0)),"Check ID",IF(OR(NOT(AND(ISNUMBER(A890),N(A890)&gt;=18264,N(A890)&lt;=73050)),AND($B890&lt;&gt;"Used",$B890&lt;&gt;"Restock",$B890&lt;&gt;"Transfer"),NOT(AND(ISNUMBER(D890),N(D890)&gt;=1,N(D890)&lt;=10000,INT(N(D890))=N(D890))),AND($B890="Used",OR($E890="",$F890&lt;&gt;"")),AND($B890="Restock",OR($F890="",$E890&lt;&gt;"")),AND($B890="Transfer",OR($E890="",$F890="",$E890=$F890))),"Check inputs",IF(OR(AND($E890&lt;&gt;"",SUMPRODUCT(('Van Stock'!$A$2:$A$501=$E890)*('Van Stock'!$B$2:$B$501=$C890))&lt;&gt;1),AND($F890&lt;&gt;"",SUMPRODUCT(('Van Stock'!$A$2:$A$501=$F890)*('Van Stock'!$B$2:$B$501=$C890))&lt;&gt;1)),"No stock line","OK"))))</f>
        <v/>
      </c>
    </row>
    <row r="891" spans="1:8" x14ac:dyDescent="0.25">
      <c r="A891" s="20"/>
      <c r="B891" s="12"/>
      <c r="C891" s="12"/>
      <c r="D891" s="19"/>
      <c r="E891" s="12"/>
      <c r="F891" s="12"/>
      <c r="G891" s="12"/>
      <c r="H891" s="16" t="str">
        <f>IF(COUNTA($A891:$G891)=0,"",IF(OR($C891="",SUMPRODUCT(--(Parts!$A$2:$A$201=$C891))=0,AND($E891&lt;&gt;"",SUMPRODUCT(--(Vans!$A$2:$A$51=$E891))=0),AND($F891&lt;&gt;"",SUMPRODUCT(--(Vans!$A$2:$A$51=$F891))=0)),"Check ID",IF(OR(NOT(AND(ISNUMBER(A891),N(A891)&gt;=18264,N(A891)&lt;=73050)),AND($B891&lt;&gt;"Used",$B891&lt;&gt;"Restock",$B891&lt;&gt;"Transfer"),NOT(AND(ISNUMBER(D891),N(D891)&gt;=1,N(D891)&lt;=10000,INT(N(D891))=N(D891))),AND($B891="Used",OR($E891="",$F891&lt;&gt;"")),AND($B891="Restock",OR($F891="",$E891&lt;&gt;"")),AND($B891="Transfer",OR($E891="",$F891="",$E891=$F891))),"Check inputs",IF(OR(AND($E891&lt;&gt;"",SUMPRODUCT(('Van Stock'!$A$2:$A$501=$E891)*('Van Stock'!$B$2:$B$501=$C891))&lt;&gt;1),AND($F891&lt;&gt;"",SUMPRODUCT(('Van Stock'!$A$2:$A$501=$F891)*('Van Stock'!$B$2:$B$501=$C891))&lt;&gt;1)),"No stock line","OK"))))</f>
        <v/>
      </c>
    </row>
    <row r="892" spans="1:8" x14ac:dyDescent="0.25">
      <c r="A892" s="20"/>
      <c r="B892" s="12"/>
      <c r="C892" s="12"/>
      <c r="D892" s="19"/>
      <c r="E892" s="12"/>
      <c r="F892" s="12"/>
      <c r="G892" s="12"/>
      <c r="H892" s="16" t="str">
        <f>IF(COUNTA($A892:$G892)=0,"",IF(OR($C892="",SUMPRODUCT(--(Parts!$A$2:$A$201=$C892))=0,AND($E892&lt;&gt;"",SUMPRODUCT(--(Vans!$A$2:$A$51=$E892))=0),AND($F892&lt;&gt;"",SUMPRODUCT(--(Vans!$A$2:$A$51=$F892))=0)),"Check ID",IF(OR(NOT(AND(ISNUMBER(A892),N(A892)&gt;=18264,N(A892)&lt;=73050)),AND($B892&lt;&gt;"Used",$B892&lt;&gt;"Restock",$B892&lt;&gt;"Transfer"),NOT(AND(ISNUMBER(D892),N(D892)&gt;=1,N(D892)&lt;=10000,INT(N(D892))=N(D892))),AND($B892="Used",OR($E892="",$F892&lt;&gt;"")),AND($B892="Restock",OR($F892="",$E892&lt;&gt;"")),AND($B892="Transfer",OR($E892="",$F892="",$E892=$F892))),"Check inputs",IF(OR(AND($E892&lt;&gt;"",SUMPRODUCT(('Van Stock'!$A$2:$A$501=$E892)*('Van Stock'!$B$2:$B$501=$C892))&lt;&gt;1),AND($F892&lt;&gt;"",SUMPRODUCT(('Van Stock'!$A$2:$A$501=$F892)*('Van Stock'!$B$2:$B$501=$C892))&lt;&gt;1)),"No stock line","OK"))))</f>
        <v/>
      </c>
    </row>
    <row r="893" spans="1:8" x14ac:dyDescent="0.25">
      <c r="A893" s="20"/>
      <c r="B893" s="12"/>
      <c r="C893" s="12"/>
      <c r="D893" s="19"/>
      <c r="E893" s="12"/>
      <c r="F893" s="12"/>
      <c r="G893" s="12"/>
      <c r="H893" s="16" t="str">
        <f>IF(COUNTA($A893:$G893)=0,"",IF(OR($C893="",SUMPRODUCT(--(Parts!$A$2:$A$201=$C893))=0,AND($E893&lt;&gt;"",SUMPRODUCT(--(Vans!$A$2:$A$51=$E893))=0),AND($F893&lt;&gt;"",SUMPRODUCT(--(Vans!$A$2:$A$51=$F893))=0)),"Check ID",IF(OR(NOT(AND(ISNUMBER(A893),N(A893)&gt;=18264,N(A893)&lt;=73050)),AND($B893&lt;&gt;"Used",$B893&lt;&gt;"Restock",$B893&lt;&gt;"Transfer"),NOT(AND(ISNUMBER(D893),N(D893)&gt;=1,N(D893)&lt;=10000,INT(N(D893))=N(D893))),AND($B893="Used",OR($E893="",$F893&lt;&gt;"")),AND($B893="Restock",OR($F893="",$E893&lt;&gt;"")),AND($B893="Transfer",OR($E893="",$F893="",$E893=$F893))),"Check inputs",IF(OR(AND($E893&lt;&gt;"",SUMPRODUCT(('Van Stock'!$A$2:$A$501=$E893)*('Van Stock'!$B$2:$B$501=$C893))&lt;&gt;1),AND($F893&lt;&gt;"",SUMPRODUCT(('Van Stock'!$A$2:$A$501=$F893)*('Van Stock'!$B$2:$B$501=$C893))&lt;&gt;1)),"No stock line","OK"))))</f>
        <v/>
      </c>
    </row>
    <row r="894" spans="1:8" x14ac:dyDescent="0.25">
      <c r="A894" s="20"/>
      <c r="B894" s="12"/>
      <c r="C894" s="12"/>
      <c r="D894" s="19"/>
      <c r="E894" s="12"/>
      <c r="F894" s="12"/>
      <c r="G894" s="12"/>
      <c r="H894" s="16" t="str">
        <f>IF(COUNTA($A894:$G894)=0,"",IF(OR($C894="",SUMPRODUCT(--(Parts!$A$2:$A$201=$C894))=0,AND($E894&lt;&gt;"",SUMPRODUCT(--(Vans!$A$2:$A$51=$E894))=0),AND($F894&lt;&gt;"",SUMPRODUCT(--(Vans!$A$2:$A$51=$F894))=0)),"Check ID",IF(OR(NOT(AND(ISNUMBER(A894),N(A894)&gt;=18264,N(A894)&lt;=73050)),AND($B894&lt;&gt;"Used",$B894&lt;&gt;"Restock",$B894&lt;&gt;"Transfer"),NOT(AND(ISNUMBER(D894),N(D894)&gt;=1,N(D894)&lt;=10000,INT(N(D894))=N(D894))),AND($B894="Used",OR($E894="",$F894&lt;&gt;"")),AND($B894="Restock",OR($F894="",$E894&lt;&gt;"")),AND($B894="Transfer",OR($E894="",$F894="",$E894=$F894))),"Check inputs",IF(OR(AND($E894&lt;&gt;"",SUMPRODUCT(('Van Stock'!$A$2:$A$501=$E894)*('Van Stock'!$B$2:$B$501=$C894))&lt;&gt;1),AND($F894&lt;&gt;"",SUMPRODUCT(('Van Stock'!$A$2:$A$501=$F894)*('Van Stock'!$B$2:$B$501=$C894))&lt;&gt;1)),"No stock line","OK"))))</f>
        <v/>
      </c>
    </row>
    <row r="895" spans="1:8" x14ac:dyDescent="0.25">
      <c r="A895" s="20"/>
      <c r="B895" s="12"/>
      <c r="C895" s="12"/>
      <c r="D895" s="19"/>
      <c r="E895" s="12"/>
      <c r="F895" s="12"/>
      <c r="G895" s="12"/>
      <c r="H895" s="16" t="str">
        <f>IF(COUNTA($A895:$G895)=0,"",IF(OR($C895="",SUMPRODUCT(--(Parts!$A$2:$A$201=$C895))=0,AND($E895&lt;&gt;"",SUMPRODUCT(--(Vans!$A$2:$A$51=$E895))=0),AND($F895&lt;&gt;"",SUMPRODUCT(--(Vans!$A$2:$A$51=$F895))=0)),"Check ID",IF(OR(NOT(AND(ISNUMBER(A895),N(A895)&gt;=18264,N(A895)&lt;=73050)),AND($B895&lt;&gt;"Used",$B895&lt;&gt;"Restock",$B895&lt;&gt;"Transfer"),NOT(AND(ISNUMBER(D895),N(D895)&gt;=1,N(D895)&lt;=10000,INT(N(D895))=N(D895))),AND($B895="Used",OR($E895="",$F895&lt;&gt;"")),AND($B895="Restock",OR($F895="",$E895&lt;&gt;"")),AND($B895="Transfer",OR($E895="",$F895="",$E895=$F895))),"Check inputs",IF(OR(AND($E895&lt;&gt;"",SUMPRODUCT(('Van Stock'!$A$2:$A$501=$E895)*('Van Stock'!$B$2:$B$501=$C895))&lt;&gt;1),AND($F895&lt;&gt;"",SUMPRODUCT(('Van Stock'!$A$2:$A$501=$F895)*('Van Stock'!$B$2:$B$501=$C895))&lt;&gt;1)),"No stock line","OK"))))</f>
        <v/>
      </c>
    </row>
    <row r="896" spans="1:8" x14ac:dyDescent="0.25">
      <c r="A896" s="20"/>
      <c r="B896" s="12"/>
      <c r="C896" s="12"/>
      <c r="D896" s="19"/>
      <c r="E896" s="12"/>
      <c r="F896" s="12"/>
      <c r="G896" s="12"/>
      <c r="H896" s="16" t="str">
        <f>IF(COUNTA($A896:$G896)=0,"",IF(OR($C896="",SUMPRODUCT(--(Parts!$A$2:$A$201=$C896))=0,AND($E896&lt;&gt;"",SUMPRODUCT(--(Vans!$A$2:$A$51=$E896))=0),AND($F896&lt;&gt;"",SUMPRODUCT(--(Vans!$A$2:$A$51=$F896))=0)),"Check ID",IF(OR(NOT(AND(ISNUMBER(A896),N(A896)&gt;=18264,N(A896)&lt;=73050)),AND($B896&lt;&gt;"Used",$B896&lt;&gt;"Restock",$B896&lt;&gt;"Transfer"),NOT(AND(ISNUMBER(D896),N(D896)&gt;=1,N(D896)&lt;=10000,INT(N(D896))=N(D896))),AND($B896="Used",OR($E896="",$F896&lt;&gt;"")),AND($B896="Restock",OR($F896="",$E896&lt;&gt;"")),AND($B896="Transfer",OR($E896="",$F896="",$E896=$F896))),"Check inputs",IF(OR(AND($E896&lt;&gt;"",SUMPRODUCT(('Van Stock'!$A$2:$A$501=$E896)*('Van Stock'!$B$2:$B$501=$C896))&lt;&gt;1),AND($F896&lt;&gt;"",SUMPRODUCT(('Van Stock'!$A$2:$A$501=$F896)*('Van Stock'!$B$2:$B$501=$C896))&lt;&gt;1)),"No stock line","OK"))))</f>
        <v/>
      </c>
    </row>
    <row r="897" spans="1:8" x14ac:dyDescent="0.25">
      <c r="A897" s="20"/>
      <c r="B897" s="12"/>
      <c r="C897" s="12"/>
      <c r="D897" s="19"/>
      <c r="E897" s="12"/>
      <c r="F897" s="12"/>
      <c r="G897" s="12"/>
      <c r="H897" s="16" t="str">
        <f>IF(COUNTA($A897:$G897)=0,"",IF(OR($C897="",SUMPRODUCT(--(Parts!$A$2:$A$201=$C897))=0,AND($E897&lt;&gt;"",SUMPRODUCT(--(Vans!$A$2:$A$51=$E897))=0),AND($F897&lt;&gt;"",SUMPRODUCT(--(Vans!$A$2:$A$51=$F897))=0)),"Check ID",IF(OR(NOT(AND(ISNUMBER(A897),N(A897)&gt;=18264,N(A897)&lt;=73050)),AND($B897&lt;&gt;"Used",$B897&lt;&gt;"Restock",$B897&lt;&gt;"Transfer"),NOT(AND(ISNUMBER(D897),N(D897)&gt;=1,N(D897)&lt;=10000,INT(N(D897))=N(D897))),AND($B897="Used",OR($E897="",$F897&lt;&gt;"")),AND($B897="Restock",OR($F897="",$E897&lt;&gt;"")),AND($B897="Transfer",OR($E897="",$F897="",$E897=$F897))),"Check inputs",IF(OR(AND($E897&lt;&gt;"",SUMPRODUCT(('Van Stock'!$A$2:$A$501=$E897)*('Van Stock'!$B$2:$B$501=$C897))&lt;&gt;1),AND($F897&lt;&gt;"",SUMPRODUCT(('Van Stock'!$A$2:$A$501=$F897)*('Van Stock'!$B$2:$B$501=$C897))&lt;&gt;1)),"No stock line","OK"))))</f>
        <v/>
      </c>
    </row>
    <row r="898" spans="1:8" x14ac:dyDescent="0.25">
      <c r="A898" s="20"/>
      <c r="B898" s="12"/>
      <c r="C898" s="12"/>
      <c r="D898" s="19"/>
      <c r="E898" s="12"/>
      <c r="F898" s="12"/>
      <c r="G898" s="12"/>
      <c r="H898" s="16" t="str">
        <f>IF(COUNTA($A898:$G898)=0,"",IF(OR($C898="",SUMPRODUCT(--(Parts!$A$2:$A$201=$C898))=0,AND($E898&lt;&gt;"",SUMPRODUCT(--(Vans!$A$2:$A$51=$E898))=0),AND($F898&lt;&gt;"",SUMPRODUCT(--(Vans!$A$2:$A$51=$F898))=0)),"Check ID",IF(OR(NOT(AND(ISNUMBER(A898),N(A898)&gt;=18264,N(A898)&lt;=73050)),AND($B898&lt;&gt;"Used",$B898&lt;&gt;"Restock",$B898&lt;&gt;"Transfer"),NOT(AND(ISNUMBER(D898),N(D898)&gt;=1,N(D898)&lt;=10000,INT(N(D898))=N(D898))),AND($B898="Used",OR($E898="",$F898&lt;&gt;"")),AND($B898="Restock",OR($F898="",$E898&lt;&gt;"")),AND($B898="Transfer",OR($E898="",$F898="",$E898=$F898))),"Check inputs",IF(OR(AND($E898&lt;&gt;"",SUMPRODUCT(('Van Stock'!$A$2:$A$501=$E898)*('Van Stock'!$B$2:$B$501=$C898))&lt;&gt;1),AND($F898&lt;&gt;"",SUMPRODUCT(('Van Stock'!$A$2:$A$501=$F898)*('Van Stock'!$B$2:$B$501=$C898))&lt;&gt;1)),"No stock line","OK"))))</f>
        <v/>
      </c>
    </row>
    <row r="899" spans="1:8" x14ac:dyDescent="0.25">
      <c r="A899" s="20"/>
      <c r="B899" s="12"/>
      <c r="C899" s="12"/>
      <c r="D899" s="19"/>
      <c r="E899" s="12"/>
      <c r="F899" s="12"/>
      <c r="G899" s="12"/>
      <c r="H899" s="16" t="str">
        <f>IF(COUNTA($A899:$G899)=0,"",IF(OR($C899="",SUMPRODUCT(--(Parts!$A$2:$A$201=$C899))=0,AND($E899&lt;&gt;"",SUMPRODUCT(--(Vans!$A$2:$A$51=$E899))=0),AND($F899&lt;&gt;"",SUMPRODUCT(--(Vans!$A$2:$A$51=$F899))=0)),"Check ID",IF(OR(NOT(AND(ISNUMBER(A899),N(A899)&gt;=18264,N(A899)&lt;=73050)),AND($B899&lt;&gt;"Used",$B899&lt;&gt;"Restock",$B899&lt;&gt;"Transfer"),NOT(AND(ISNUMBER(D899),N(D899)&gt;=1,N(D899)&lt;=10000,INT(N(D899))=N(D899))),AND($B899="Used",OR($E899="",$F899&lt;&gt;"")),AND($B899="Restock",OR($F899="",$E899&lt;&gt;"")),AND($B899="Transfer",OR($E899="",$F899="",$E899=$F899))),"Check inputs",IF(OR(AND($E899&lt;&gt;"",SUMPRODUCT(('Van Stock'!$A$2:$A$501=$E899)*('Van Stock'!$B$2:$B$501=$C899))&lt;&gt;1),AND($F899&lt;&gt;"",SUMPRODUCT(('Van Stock'!$A$2:$A$501=$F899)*('Van Stock'!$B$2:$B$501=$C899))&lt;&gt;1)),"No stock line","OK"))))</f>
        <v/>
      </c>
    </row>
    <row r="900" spans="1:8" x14ac:dyDescent="0.25">
      <c r="A900" s="20"/>
      <c r="B900" s="12"/>
      <c r="C900" s="12"/>
      <c r="D900" s="19"/>
      <c r="E900" s="12"/>
      <c r="F900" s="12"/>
      <c r="G900" s="12"/>
      <c r="H900" s="16" t="str">
        <f>IF(COUNTA($A900:$G900)=0,"",IF(OR($C900="",SUMPRODUCT(--(Parts!$A$2:$A$201=$C900))=0,AND($E900&lt;&gt;"",SUMPRODUCT(--(Vans!$A$2:$A$51=$E900))=0),AND($F900&lt;&gt;"",SUMPRODUCT(--(Vans!$A$2:$A$51=$F900))=0)),"Check ID",IF(OR(NOT(AND(ISNUMBER(A900),N(A900)&gt;=18264,N(A900)&lt;=73050)),AND($B900&lt;&gt;"Used",$B900&lt;&gt;"Restock",$B900&lt;&gt;"Transfer"),NOT(AND(ISNUMBER(D900),N(D900)&gt;=1,N(D900)&lt;=10000,INT(N(D900))=N(D900))),AND($B900="Used",OR($E900="",$F900&lt;&gt;"")),AND($B900="Restock",OR($F900="",$E900&lt;&gt;"")),AND($B900="Transfer",OR($E900="",$F900="",$E900=$F900))),"Check inputs",IF(OR(AND($E900&lt;&gt;"",SUMPRODUCT(('Van Stock'!$A$2:$A$501=$E900)*('Van Stock'!$B$2:$B$501=$C900))&lt;&gt;1),AND($F900&lt;&gt;"",SUMPRODUCT(('Van Stock'!$A$2:$A$501=$F900)*('Van Stock'!$B$2:$B$501=$C900))&lt;&gt;1)),"No stock line","OK"))))</f>
        <v/>
      </c>
    </row>
    <row r="901" spans="1:8" x14ac:dyDescent="0.25">
      <c r="A901" s="20"/>
      <c r="B901" s="12"/>
      <c r="C901" s="12"/>
      <c r="D901" s="19"/>
      <c r="E901" s="12"/>
      <c r="F901" s="12"/>
      <c r="G901" s="12"/>
      <c r="H901" s="16" t="str">
        <f>IF(COUNTA($A901:$G901)=0,"",IF(OR($C901="",SUMPRODUCT(--(Parts!$A$2:$A$201=$C901))=0,AND($E901&lt;&gt;"",SUMPRODUCT(--(Vans!$A$2:$A$51=$E901))=0),AND($F901&lt;&gt;"",SUMPRODUCT(--(Vans!$A$2:$A$51=$F901))=0)),"Check ID",IF(OR(NOT(AND(ISNUMBER(A901),N(A901)&gt;=18264,N(A901)&lt;=73050)),AND($B901&lt;&gt;"Used",$B901&lt;&gt;"Restock",$B901&lt;&gt;"Transfer"),NOT(AND(ISNUMBER(D901),N(D901)&gt;=1,N(D901)&lt;=10000,INT(N(D901))=N(D901))),AND($B901="Used",OR($E901="",$F901&lt;&gt;"")),AND($B901="Restock",OR($F901="",$E901&lt;&gt;"")),AND($B901="Transfer",OR($E901="",$F901="",$E901=$F901))),"Check inputs",IF(OR(AND($E901&lt;&gt;"",SUMPRODUCT(('Van Stock'!$A$2:$A$501=$E901)*('Van Stock'!$B$2:$B$501=$C901))&lt;&gt;1),AND($F901&lt;&gt;"",SUMPRODUCT(('Van Stock'!$A$2:$A$501=$F901)*('Van Stock'!$B$2:$B$501=$C901))&lt;&gt;1)),"No stock line","OK"))))</f>
        <v/>
      </c>
    </row>
    <row r="902" spans="1:8" x14ac:dyDescent="0.25">
      <c r="A902" s="20"/>
      <c r="B902" s="12"/>
      <c r="C902" s="12"/>
      <c r="D902" s="19"/>
      <c r="E902" s="12"/>
      <c r="F902" s="12"/>
      <c r="G902" s="12"/>
      <c r="H902" s="16" t="str">
        <f>IF(COUNTA($A902:$G902)=0,"",IF(OR($C902="",SUMPRODUCT(--(Parts!$A$2:$A$201=$C902))=0,AND($E902&lt;&gt;"",SUMPRODUCT(--(Vans!$A$2:$A$51=$E902))=0),AND($F902&lt;&gt;"",SUMPRODUCT(--(Vans!$A$2:$A$51=$F902))=0)),"Check ID",IF(OR(NOT(AND(ISNUMBER(A902),N(A902)&gt;=18264,N(A902)&lt;=73050)),AND($B902&lt;&gt;"Used",$B902&lt;&gt;"Restock",$B902&lt;&gt;"Transfer"),NOT(AND(ISNUMBER(D902),N(D902)&gt;=1,N(D902)&lt;=10000,INT(N(D902))=N(D902))),AND($B902="Used",OR($E902="",$F902&lt;&gt;"")),AND($B902="Restock",OR($F902="",$E902&lt;&gt;"")),AND($B902="Transfer",OR($E902="",$F902="",$E902=$F902))),"Check inputs",IF(OR(AND($E902&lt;&gt;"",SUMPRODUCT(('Van Stock'!$A$2:$A$501=$E902)*('Van Stock'!$B$2:$B$501=$C902))&lt;&gt;1),AND($F902&lt;&gt;"",SUMPRODUCT(('Van Stock'!$A$2:$A$501=$F902)*('Van Stock'!$B$2:$B$501=$C902))&lt;&gt;1)),"No stock line","OK"))))</f>
        <v/>
      </c>
    </row>
    <row r="903" spans="1:8" x14ac:dyDescent="0.25">
      <c r="A903" s="20"/>
      <c r="B903" s="12"/>
      <c r="C903" s="12"/>
      <c r="D903" s="19"/>
      <c r="E903" s="12"/>
      <c r="F903" s="12"/>
      <c r="G903" s="12"/>
      <c r="H903" s="16" t="str">
        <f>IF(COUNTA($A903:$G903)=0,"",IF(OR($C903="",SUMPRODUCT(--(Parts!$A$2:$A$201=$C903))=0,AND($E903&lt;&gt;"",SUMPRODUCT(--(Vans!$A$2:$A$51=$E903))=0),AND($F903&lt;&gt;"",SUMPRODUCT(--(Vans!$A$2:$A$51=$F903))=0)),"Check ID",IF(OR(NOT(AND(ISNUMBER(A903),N(A903)&gt;=18264,N(A903)&lt;=73050)),AND($B903&lt;&gt;"Used",$B903&lt;&gt;"Restock",$B903&lt;&gt;"Transfer"),NOT(AND(ISNUMBER(D903),N(D903)&gt;=1,N(D903)&lt;=10000,INT(N(D903))=N(D903))),AND($B903="Used",OR($E903="",$F903&lt;&gt;"")),AND($B903="Restock",OR($F903="",$E903&lt;&gt;"")),AND($B903="Transfer",OR($E903="",$F903="",$E903=$F903))),"Check inputs",IF(OR(AND($E903&lt;&gt;"",SUMPRODUCT(('Van Stock'!$A$2:$A$501=$E903)*('Van Stock'!$B$2:$B$501=$C903))&lt;&gt;1),AND($F903&lt;&gt;"",SUMPRODUCT(('Van Stock'!$A$2:$A$501=$F903)*('Van Stock'!$B$2:$B$501=$C903))&lt;&gt;1)),"No stock line","OK"))))</f>
        <v/>
      </c>
    </row>
    <row r="904" spans="1:8" x14ac:dyDescent="0.25">
      <c r="A904" s="20"/>
      <c r="B904" s="12"/>
      <c r="C904" s="12"/>
      <c r="D904" s="19"/>
      <c r="E904" s="12"/>
      <c r="F904" s="12"/>
      <c r="G904" s="12"/>
      <c r="H904" s="16" t="str">
        <f>IF(COUNTA($A904:$G904)=0,"",IF(OR($C904="",SUMPRODUCT(--(Parts!$A$2:$A$201=$C904))=0,AND($E904&lt;&gt;"",SUMPRODUCT(--(Vans!$A$2:$A$51=$E904))=0),AND($F904&lt;&gt;"",SUMPRODUCT(--(Vans!$A$2:$A$51=$F904))=0)),"Check ID",IF(OR(NOT(AND(ISNUMBER(A904),N(A904)&gt;=18264,N(A904)&lt;=73050)),AND($B904&lt;&gt;"Used",$B904&lt;&gt;"Restock",$B904&lt;&gt;"Transfer"),NOT(AND(ISNUMBER(D904),N(D904)&gt;=1,N(D904)&lt;=10000,INT(N(D904))=N(D904))),AND($B904="Used",OR($E904="",$F904&lt;&gt;"")),AND($B904="Restock",OR($F904="",$E904&lt;&gt;"")),AND($B904="Transfer",OR($E904="",$F904="",$E904=$F904))),"Check inputs",IF(OR(AND($E904&lt;&gt;"",SUMPRODUCT(('Van Stock'!$A$2:$A$501=$E904)*('Van Stock'!$B$2:$B$501=$C904))&lt;&gt;1),AND($F904&lt;&gt;"",SUMPRODUCT(('Van Stock'!$A$2:$A$501=$F904)*('Van Stock'!$B$2:$B$501=$C904))&lt;&gt;1)),"No stock line","OK"))))</f>
        <v/>
      </c>
    </row>
    <row r="905" spans="1:8" x14ac:dyDescent="0.25">
      <c r="A905" s="20"/>
      <c r="B905" s="12"/>
      <c r="C905" s="12"/>
      <c r="D905" s="19"/>
      <c r="E905" s="12"/>
      <c r="F905" s="12"/>
      <c r="G905" s="12"/>
      <c r="H905" s="16" t="str">
        <f>IF(COUNTA($A905:$G905)=0,"",IF(OR($C905="",SUMPRODUCT(--(Parts!$A$2:$A$201=$C905))=0,AND($E905&lt;&gt;"",SUMPRODUCT(--(Vans!$A$2:$A$51=$E905))=0),AND($F905&lt;&gt;"",SUMPRODUCT(--(Vans!$A$2:$A$51=$F905))=0)),"Check ID",IF(OR(NOT(AND(ISNUMBER(A905),N(A905)&gt;=18264,N(A905)&lt;=73050)),AND($B905&lt;&gt;"Used",$B905&lt;&gt;"Restock",$B905&lt;&gt;"Transfer"),NOT(AND(ISNUMBER(D905),N(D905)&gt;=1,N(D905)&lt;=10000,INT(N(D905))=N(D905))),AND($B905="Used",OR($E905="",$F905&lt;&gt;"")),AND($B905="Restock",OR($F905="",$E905&lt;&gt;"")),AND($B905="Transfer",OR($E905="",$F905="",$E905=$F905))),"Check inputs",IF(OR(AND($E905&lt;&gt;"",SUMPRODUCT(('Van Stock'!$A$2:$A$501=$E905)*('Van Stock'!$B$2:$B$501=$C905))&lt;&gt;1),AND($F905&lt;&gt;"",SUMPRODUCT(('Van Stock'!$A$2:$A$501=$F905)*('Van Stock'!$B$2:$B$501=$C905))&lt;&gt;1)),"No stock line","OK"))))</f>
        <v/>
      </c>
    </row>
    <row r="906" spans="1:8" x14ac:dyDescent="0.25">
      <c r="A906" s="20"/>
      <c r="B906" s="12"/>
      <c r="C906" s="12"/>
      <c r="D906" s="19"/>
      <c r="E906" s="12"/>
      <c r="F906" s="12"/>
      <c r="G906" s="12"/>
      <c r="H906" s="16" t="str">
        <f>IF(COUNTA($A906:$G906)=0,"",IF(OR($C906="",SUMPRODUCT(--(Parts!$A$2:$A$201=$C906))=0,AND($E906&lt;&gt;"",SUMPRODUCT(--(Vans!$A$2:$A$51=$E906))=0),AND($F906&lt;&gt;"",SUMPRODUCT(--(Vans!$A$2:$A$51=$F906))=0)),"Check ID",IF(OR(NOT(AND(ISNUMBER(A906),N(A906)&gt;=18264,N(A906)&lt;=73050)),AND($B906&lt;&gt;"Used",$B906&lt;&gt;"Restock",$B906&lt;&gt;"Transfer"),NOT(AND(ISNUMBER(D906),N(D906)&gt;=1,N(D906)&lt;=10000,INT(N(D906))=N(D906))),AND($B906="Used",OR($E906="",$F906&lt;&gt;"")),AND($B906="Restock",OR($F906="",$E906&lt;&gt;"")),AND($B906="Transfer",OR($E906="",$F906="",$E906=$F906))),"Check inputs",IF(OR(AND($E906&lt;&gt;"",SUMPRODUCT(('Van Stock'!$A$2:$A$501=$E906)*('Van Stock'!$B$2:$B$501=$C906))&lt;&gt;1),AND($F906&lt;&gt;"",SUMPRODUCT(('Van Stock'!$A$2:$A$501=$F906)*('Van Stock'!$B$2:$B$501=$C906))&lt;&gt;1)),"No stock line","OK"))))</f>
        <v/>
      </c>
    </row>
    <row r="907" spans="1:8" x14ac:dyDescent="0.25">
      <c r="A907" s="20"/>
      <c r="B907" s="12"/>
      <c r="C907" s="12"/>
      <c r="D907" s="19"/>
      <c r="E907" s="12"/>
      <c r="F907" s="12"/>
      <c r="G907" s="12"/>
      <c r="H907" s="16" t="str">
        <f>IF(COUNTA($A907:$G907)=0,"",IF(OR($C907="",SUMPRODUCT(--(Parts!$A$2:$A$201=$C907))=0,AND($E907&lt;&gt;"",SUMPRODUCT(--(Vans!$A$2:$A$51=$E907))=0),AND($F907&lt;&gt;"",SUMPRODUCT(--(Vans!$A$2:$A$51=$F907))=0)),"Check ID",IF(OR(NOT(AND(ISNUMBER(A907),N(A907)&gt;=18264,N(A907)&lt;=73050)),AND($B907&lt;&gt;"Used",$B907&lt;&gt;"Restock",$B907&lt;&gt;"Transfer"),NOT(AND(ISNUMBER(D907),N(D907)&gt;=1,N(D907)&lt;=10000,INT(N(D907))=N(D907))),AND($B907="Used",OR($E907="",$F907&lt;&gt;"")),AND($B907="Restock",OR($F907="",$E907&lt;&gt;"")),AND($B907="Transfer",OR($E907="",$F907="",$E907=$F907))),"Check inputs",IF(OR(AND($E907&lt;&gt;"",SUMPRODUCT(('Van Stock'!$A$2:$A$501=$E907)*('Van Stock'!$B$2:$B$501=$C907))&lt;&gt;1),AND($F907&lt;&gt;"",SUMPRODUCT(('Van Stock'!$A$2:$A$501=$F907)*('Van Stock'!$B$2:$B$501=$C907))&lt;&gt;1)),"No stock line","OK"))))</f>
        <v/>
      </c>
    </row>
    <row r="908" spans="1:8" x14ac:dyDescent="0.25">
      <c r="A908" s="20"/>
      <c r="B908" s="12"/>
      <c r="C908" s="12"/>
      <c r="D908" s="19"/>
      <c r="E908" s="12"/>
      <c r="F908" s="12"/>
      <c r="G908" s="12"/>
      <c r="H908" s="16" t="str">
        <f>IF(COUNTA($A908:$G908)=0,"",IF(OR($C908="",SUMPRODUCT(--(Parts!$A$2:$A$201=$C908))=0,AND($E908&lt;&gt;"",SUMPRODUCT(--(Vans!$A$2:$A$51=$E908))=0),AND($F908&lt;&gt;"",SUMPRODUCT(--(Vans!$A$2:$A$51=$F908))=0)),"Check ID",IF(OR(NOT(AND(ISNUMBER(A908),N(A908)&gt;=18264,N(A908)&lt;=73050)),AND($B908&lt;&gt;"Used",$B908&lt;&gt;"Restock",$B908&lt;&gt;"Transfer"),NOT(AND(ISNUMBER(D908),N(D908)&gt;=1,N(D908)&lt;=10000,INT(N(D908))=N(D908))),AND($B908="Used",OR($E908="",$F908&lt;&gt;"")),AND($B908="Restock",OR($F908="",$E908&lt;&gt;"")),AND($B908="Transfer",OR($E908="",$F908="",$E908=$F908))),"Check inputs",IF(OR(AND($E908&lt;&gt;"",SUMPRODUCT(('Van Stock'!$A$2:$A$501=$E908)*('Van Stock'!$B$2:$B$501=$C908))&lt;&gt;1),AND($F908&lt;&gt;"",SUMPRODUCT(('Van Stock'!$A$2:$A$501=$F908)*('Van Stock'!$B$2:$B$501=$C908))&lt;&gt;1)),"No stock line","OK"))))</f>
        <v/>
      </c>
    </row>
    <row r="909" spans="1:8" x14ac:dyDescent="0.25">
      <c r="A909" s="20"/>
      <c r="B909" s="12"/>
      <c r="C909" s="12"/>
      <c r="D909" s="19"/>
      <c r="E909" s="12"/>
      <c r="F909" s="12"/>
      <c r="G909" s="12"/>
      <c r="H909" s="16" t="str">
        <f>IF(COUNTA($A909:$G909)=0,"",IF(OR($C909="",SUMPRODUCT(--(Parts!$A$2:$A$201=$C909))=0,AND($E909&lt;&gt;"",SUMPRODUCT(--(Vans!$A$2:$A$51=$E909))=0),AND($F909&lt;&gt;"",SUMPRODUCT(--(Vans!$A$2:$A$51=$F909))=0)),"Check ID",IF(OR(NOT(AND(ISNUMBER(A909),N(A909)&gt;=18264,N(A909)&lt;=73050)),AND($B909&lt;&gt;"Used",$B909&lt;&gt;"Restock",$B909&lt;&gt;"Transfer"),NOT(AND(ISNUMBER(D909),N(D909)&gt;=1,N(D909)&lt;=10000,INT(N(D909))=N(D909))),AND($B909="Used",OR($E909="",$F909&lt;&gt;"")),AND($B909="Restock",OR($F909="",$E909&lt;&gt;"")),AND($B909="Transfer",OR($E909="",$F909="",$E909=$F909))),"Check inputs",IF(OR(AND($E909&lt;&gt;"",SUMPRODUCT(('Van Stock'!$A$2:$A$501=$E909)*('Van Stock'!$B$2:$B$501=$C909))&lt;&gt;1),AND($F909&lt;&gt;"",SUMPRODUCT(('Van Stock'!$A$2:$A$501=$F909)*('Van Stock'!$B$2:$B$501=$C909))&lt;&gt;1)),"No stock line","OK"))))</f>
        <v/>
      </c>
    </row>
    <row r="910" spans="1:8" x14ac:dyDescent="0.25">
      <c r="A910" s="20"/>
      <c r="B910" s="12"/>
      <c r="C910" s="12"/>
      <c r="D910" s="19"/>
      <c r="E910" s="12"/>
      <c r="F910" s="12"/>
      <c r="G910" s="12"/>
      <c r="H910" s="16" t="str">
        <f>IF(COUNTA($A910:$G910)=0,"",IF(OR($C910="",SUMPRODUCT(--(Parts!$A$2:$A$201=$C910))=0,AND($E910&lt;&gt;"",SUMPRODUCT(--(Vans!$A$2:$A$51=$E910))=0),AND($F910&lt;&gt;"",SUMPRODUCT(--(Vans!$A$2:$A$51=$F910))=0)),"Check ID",IF(OR(NOT(AND(ISNUMBER(A910),N(A910)&gt;=18264,N(A910)&lt;=73050)),AND($B910&lt;&gt;"Used",$B910&lt;&gt;"Restock",$B910&lt;&gt;"Transfer"),NOT(AND(ISNUMBER(D910),N(D910)&gt;=1,N(D910)&lt;=10000,INT(N(D910))=N(D910))),AND($B910="Used",OR($E910="",$F910&lt;&gt;"")),AND($B910="Restock",OR($F910="",$E910&lt;&gt;"")),AND($B910="Transfer",OR($E910="",$F910="",$E910=$F910))),"Check inputs",IF(OR(AND($E910&lt;&gt;"",SUMPRODUCT(('Van Stock'!$A$2:$A$501=$E910)*('Van Stock'!$B$2:$B$501=$C910))&lt;&gt;1),AND($F910&lt;&gt;"",SUMPRODUCT(('Van Stock'!$A$2:$A$501=$F910)*('Van Stock'!$B$2:$B$501=$C910))&lt;&gt;1)),"No stock line","OK"))))</f>
        <v/>
      </c>
    </row>
    <row r="911" spans="1:8" x14ac:dyDescent="0.25">
      <c r="A911" s="20"/>
      <c r="B911" s="12"/>
      <c r="C911" s="12"/>
      <c r="D911" s="19"/>
      <c r="E911" s="12"/>
      <c r="F911" s="12"/>
      <c r="G911" s="12"/>
      <c r="H911" s="16" t="str">
        <f>IF(COUNTA($A911:$G911)=0,"",IF(OR($C911="",SUMPRODUCT(--(Parts!$A$2:$A$201=$C911))=0,AND($E911&lt;&gt;"",SUMPRODUCT(--(Vans!$A$2:$A$51=$E911))=0),AND($F911&lt;&gt;"",SUMPRODUCT(--(Vans!$A$2:$A$51=$F911))=0)),"Check ID",IF(OR(NOT(AND(ISNUMBER(A911),N(A911)&gt;=18264,N(A911)&lt;=73050)),AND($B911&lt;&gt;"Used",$B911&lt;&gt;"Restock",$B911&lt;&gt;"Transfer"),NOT(AND(ISNUMBER(D911),N(D911)&gt;=1,N(D911)&lt;=10000,INT(N(D911))=N(D911))),AND($B911="Used",OR($E911="",$F911&lt;&gt;"")),AND($B911="Restock",OR($F911="",$E911&lt;&gt;"")),AND($B911="Transfer",OR($E911="",$F911="",$E911=$F911))),"Check inputs",IF(OR(AND($E911&lt;&gt;"",SUMPRODUCT(('Van Stock'!$A$2:$A$501=$E911)*('Van Stock'!$B$2:$B$501=$C911))&lt;&gt;1),AND($F911&lt;&gt;"",SUMPRODUCT(('Van Stock'!$A$2:$A$501=$F911)*('Van Stock'!$B$2:$B$501=$C911))&lt;&gt;1)),"No stock line","OK"))))</f>
        <v/>
      </c>
    </row>
    <row r="912" spans="1:8" x14ac:dyDescent="0.25">
      <c r="A912" s="20"/>
      <c r="B912" s="12"/>
      <c r="C912" s="12"/>
      <c r="D912" s="19"/>
      <c r="E912" s="12"/>
      <c r="F912" s="12"/>
      <c r="G912" s="12"/>
      <c r="H912" s="16" t="str">
        <f>IF(COUNTA($A912:$G912)=0,"",IF(OR($C912="",SUMPRODUCT(--(Parts!$A$2:$A$201=$C912))=0,AND($E912&lt;&gt;"",SUMPRODUCT(--(Vans!$A$2:$A$51=$E912))=0),AND($F912&lt;&gt;"",SUMPRODUCT(--(Vans!$A$2:$A$51=$F912))=0)),"Check ID",IF(OR(NOT(AND(ISNUMBER(A912),N(A912)&gt;=18264,N(A912)&lt;=73050)),AND($B912&lt;&gt;"Used",$B912&lt;&gt;"Restock",$B912&lt;&gt;"Transfer"),NOT(AND(ISNUMBER(D912),N(D912)&gt;=1,N(D912)&lt;=10000,INT(N(D912))=N(D912))),AND($B912="Used",OR($E912="",$F912&lt;&gt;"")),AND($B912="Restock",OR($F912="",$E912&lt;&gt;"")),AND($B912="Transfer",OR($E912="",$F912="",$E912=$F912))),"Check inputs",IF(OR(AND($E912&lt;&gt;"",SUMPRODUCT(('Van Stock'!$A$2:$A$501=$E912)*('Van Stock'!$B$2:$B$501=$C912))&lt;&gt;1),AND($F912&lt;&gt;"",SUMPRODUCT(('Van Stock'!$A$2:$A$501=$F912)*('Van Stock'!$B$2:$B$501=$C912))&lt;&gt;1)),"No stock line","OK"))))</f>
        <v/>
      </c>
    </row>
    <row r="913" spans="1:8" x14ac:dyDescent="0.25">
      <c r="A913" s="20"/>
      <c r="B913" s="12"/>
      <c r="C913" s="12"/>
      <c r="D913" s="19"/>
      <c r="E913" s="12"/>
      <c r="F913" s="12"/>
      <c r="G913" s="12"/>
      <c r="H913" s="16" t="str">
        <f>IF(COUNTA($A913:$G913)=0,"",IF(OR($C913="",SUMPRODUCT(--(Parts!$A$2:$A$201=$C913))=0,AND($E913&lt;&gt;"",SUMPRODUCT(--(Vans!$A$2:$A$51=$E913))=0),AND($F913&lt;&gt;"",SUMPRODUCT(--(Vans!$A$2:$A$51=$F913))=0)),"Check ID",IF(OR(NOT(AND(ISNUMBER(A913),N(A913)&gt;=18264,N(A913)&lt;=73050)),AND($B913&lt;&gt;"Used",$B913&lt;&gt;"Restock",$B913&lt;&gt;"Transfer"),NOT(AND(ISNUMBER(D913),N(D913)&gt;=1,N(D913)&lt;=10000,INT(N(D913))=N(D913))),AND($B913="Used",OR($E913="",$F913&lt;&gt;"")),AND($B913="Restock",OR($F913="",$E913&lt;&gt;"")),AND($B913="Transfer",OR($E913="",$F913="",$E913=$F913))),"Check inputs",IF(OR(AND($E913&lt;&gt;"",SUMPRODUCT(('Van Stock'!$A$2:$A$501=$E913)*('Van Stock'!$B$2:$B$501=$C913))&lt;&gt;1),AND($F913&lt;&gt;"",SUMPRODUCT(('Van Stock'!$A$2:$A$501=$F913)*('Van Stock'!$B$2:$B$501=$C913))&lt;&gt;1)),"No stock line","OK"))))</f>
        <v/>
      </c>
    </row>
    <row r="914" spans="1:8" x14ac:dyDescent="0.25">
      <c r="A914" s="20"/>
      <c r="B914" s="12"/>
      <c r="C914" s="12"/>
      <c r="D914" s="19"/>
      <c r="E914" s="12"/>
      <c r="F914" s="12"/>
      <c r="G914" s="12"/>
      <c r="H914" s="16" t="str">
        <f>IF(COUNTA($A914:$G914)=0,"",IF(OR($C914="",SUMPRODUCT(--(Parts!$A$2:$A$201=$C914))=0,AND($E914&lt;&gt;"",SUMPRODUCT(--(Vans!$A$2:$A$51=$E914))=0),AND($F914&lt;&gt;"",SUMPRODUCT(--(Vans!$A$2:$A$51=$F914))=0)),"Check ID",IF(OR(NOT(AND(ISNUMBER(A914),N(A914)&gt;=18264,N(A914)&lt;=73050)),AND($B914&lt;&gt;"Used",$B914&lt;&gt;"Restock",$B914&lt;&gt;"Transfer"),NOT(AND(ISNUMBER(D914),N(D914)&gt;=1,N(D914)&lt;=10000,INT(N(D914))=N(D914))),AND($B914="Used",OR($E914="",$F914&lt;&gt;"")),AND($B914="Restock",OR($F914="",$E914&lt;&gt;"")),AND($B914="Transfer",OR($E914="",$F914="",$E914=$F914))),"Check inputs",IF(OR(AND($E914&lt;&gt;"",SUMPRODUCT(('Van Stock'!$A$2:$A$501=$E914)*('Van Stock'!$B$2:$B$501=$C914))&lt;&gt;1),AND($F914&lt;&gt;"",SUMPRODUCT(('Van Stock'!$A$2:$A$501=$F914)*('Van Stock'!$B$2:$B$501=$C914))&lt;&gt;1)),"No stock line","OK"))))</f>
        <v/>
      </c>
    </row>
    <row r="915" spans="1:8" x14ac:dyDescent="0.25">
      <c r="A915" s="20"/>
      <c r="B915" s="12"/>
      <c r="C915" s="12"/>
      <c r="D915" s="19"/>
      <c r="E915" s="12"/>
      <c r="F915" s="12"/>
      <c r="G915" s="12"/>
      <c r="H915" s="16" t="str">
        <f>IF(COUNTA($A915:$G915)=0,"",IF(OR($C915="",SUMPRODUCT(--(Parts!$A$2:$A$201=$C915))=0,AND($E915&lt;&gt;"",SUMPRODUCT(--(Vans!$A$2:$A$51=$E915))=0),AND($F915&lt;&gt;"",SUMPRODUCT(--(Vans!$A$2:$A$51=$F915))=0)),"Check ID",IF(OR(NOT(AND(ISNUMBER(A915),N(A915)&gt;=18264,N(A915)&lt;=73050)),AND($B915&lt;&gt;"Used",$B915&lt;&gt;"Restock",$B915&lt;&gt;"Transfer"),NOT(AND(ISNUMBER(D915),N(D915)&gt;=1,N(D915)&lt;=10000,INT(N(D915))=N(D915))),AND($B915="Used",OR($E915="",$F915&lt;&gt;"")),AND($B915="Restock",OR($F915="",$E915&lt;&gt;"")),AND($B915="Transfer",OR($E915="",$F915="",$E915=$F915))),"Check inputs",IF(OR(AND($E915&lt;&gt;"",SUMPRODUCT(('Van Stock'!$A$2:$A$501=$E915)*('Van Stock'!$B$2:$B$501=$C915))&lt;&gt;1),AND($F915&lt;&gt;"",SUMPRODUCT(('Van Stock'!$A$2:$A$501=$F915)*('Van Stock'!$B$2:$B$501=$C915))&lt;&gt;1)),"No stock line","OK"))))</f>
        <v/>
      </c>
    </row>
    <row r="916" spans="1:8" x14ac:dyDescent="0.25">
      <c r="A916" s="20"/>
      <c r="B916" s="12"/>
      <c r="C916" s="12"/>
      <c r="D916" s="19"/>
      <c r="E916" s="12"/>
      <c r="F916" s="12"/>
      <c r="G916" s="12"/>
      <c r="H916" s="16" t="str">
        <f>IF(COUNTA($A916:$G916)=0,"",IF(OR($C916="",SUMPRODUCT(--(Parts!$A$2:$A$201=$C916))=0,AND($E916&lt;&gt;"",SUMPRODUCT(--(Vans!$A$2:$A$51=$E916))=0),AND($F916&lt;&gt;"",SUMPRODUCT(--(Vans!$A$2:$A$51=$F916))=0)),"Check ID",IF(OR(NOT(AND(ISNUMBER(A916),N(A916)&gt;=18264,N(A916)&lt;=73050)),AND($B916&lt;&gt;"Used",$B916&lt;&gt;"Restock",$B916&lt;&gt;"Transfer"),NOT(AND(ISNUMBER(D916),N(D916)&gt;=1,N(D916)&lt;=10000,INT(N(D916))=N(D916))),AND($B916="Used",OR($E916="",$F916&lt;&gt;"")),AND($B916="Restock",OR($F916="",$E916&lt;&gt;"")),AND($B916="Transfer",OR($E916="",$F916="",$E916=$F916))),"Check inputs",IF(OR(AND($E916&lt;&gt;"",SUMPRODUCT(('Van Stock'!$A$2:$A$501=$E916)*('Van Stock'!$B$2:$B$501=$C916))&lt;&gt;1),AND($F916&lt;&gt;"",SUMPRODUCT(('Van Stock'!$A$2:$A$501=$F916)*('Van Stock'!$B$2:$B$501=$C916))&lt;&gt;1)),"No stock line","OK"))))</f>
        <v/>
      </c>
    </row>
    <row r="917" spans="1:8" x14ac:dyDescent="0.25">
      <c r="A917" s="20"/>
      <c r="B917" s="12"/>
      <c r="C917" s="12"/>
      <c r="D917" s="19"/>
      <c r="E917" s="12"/>
      <c r="F917" s="12"/>
      <c r="G917" s="12"/>
      <c r="H917" s="16" t="str">
        <f>IF(COUNTA($A917:$G917)=0,"",IF(OR($C917="",SUMPRODUCT(--(Parts!$A$2:$A$201=$C917))=0,AND($E917&lt;&gt;"",SUMPRODUCT(--(Vans!$A$2:$A$51=$E917))=0),AND($F917&lt;&gt;"",SUMPRODUCT(--(Vans!$A$2:$A$51=$F917))=0)),"Check ID",IF(OR(NOT(AND(ISNUMBER(A917),N(A917)&gt;=18264,N(A917)&lt;=73050)),AND($B917&lt;&gt;"Used",$B917&lt;&gt;"Restock",$B917&lt;&gt;"Transfer"),NOT(AND(ISNUMBER(D917),N(D917)&gt;=1,N(D917)&lt;=10000,INT(N(D917))=N(D917))),AND($B917="Used",OR($E917="",$F917&lt;&gt;"")),AND($B917="Restock",OR($F917="",$E917&lt;&gt;"")),AND($B917="Transfer",OR($E917="",$F917="",$E917=$F917))),"Check inputs",IF(OR(AND($E917&lt;&gt;"",SUMPRODUCT(('Van Stock'!$A$2:$A$501=$E917)*('Van Stock'!$B$2:$B$501=$C917))&lt;&gt;1),AND($F917&lt;&gt;"",SUMPRODUCT(('Van Stock'!$A$2:$A$501=$F917)*('Van Stock'!$B$2:$B$501=$C917))&lt;&gt;1)),"No stock line","OK"))))</f>
        <v/>
      </c>
    </row>
    <row r="918" spans="1:8" x14ac:dyDescent="0.25">
      <c r="A918" s="20"/>
      <c r="B918" s="12"/>
      <c r="C918" s="12"/>
      <c r="D918" s="19"/>
      <c r="E918" s="12"/>
      <c r="F918" s="12"/>
      <c r="G918" s="12"/>
      <c r="H918" s="16" t="str">
        <f>IF(COUNTA($A918:$G918)=0,"",IF(OR($C918="",SUMPRODUCT(--(Parts!$A$2:$A$201=$C918))=0,AND($E918&lt;&gt;"",SUMPRODUCT(--(Vans!$A$2:$A$51=$E918))=0),AND($F918&lt;&gt;"",SUMPRODUCT(--(Vans!$A$2:$A$51=$F918))=0)),"Check ID",IF(OR(NOT(AND(ISNUMBER(A918),N(A918)&gt;=18264,N(A918)&lt;=73050)),AND($B918&lt;&gt;"Used",$B918&lt;&gt;"Restock",$B918&lt;&gt;"Transfer"),NOT(AND(ISNUMBER(D918),N(D918)&gt;=1,N(D918)&lt;=10000,INT(N(D918))=N(D918))),AND($B918="Used",OR($E918="",$F918&lt;&gt;"")),AND($B918="Restock",OR($F918="",$E918&lt;&gt;"")),AND($B918="Transfer",OR($E918="",$F918="",$E918=$F918))),"Check inputs",IF(OR(AND($E918&lt;&gt;"",SUMPRODUCT(('Van Stock'!$A$2:$A$501=$E918)*('Van Stock'!$B$2:$B$501=$C918))&lt;&gt;1),AND($F918&lt;&gt;"",SUMPRODUCT(('Van Stock'!$A$2:$A$501=$F918)*('Van Stock'!$B$2:$B$501=$C918))&lt;&gt;1)),"No stock line","OK"))))</f>
        <v/>
      </c>
    </row>
    <row r="919" spans="1:8" x14ac:dyDescent="0.25">
      <c r="A919" s="20"/>
      <c r="B919" s="12"/>
      <c r="C919" s="12"/>
      <c r="D919" s="19"/>
      <c r="E919" s="12"/>
      <c r="F919" s="12"/>
      <c r="G919" s="12"/>
      <c r="H919" s="16" t="str">
        <f>IF(COUNTA($A919:$G919)=0,"",IF(OR($C919="",SUMPRODUCT(--(Parts!$A$2:$A$201=$C919))=0,AND($E919&lt;&gt;"",SUMPRODUCT(--(Vans!$A$2:$A$51=$E919))=0),AND($F919&lt;&gt;"",SUMPRODUCT(--(Vans!$A$2:$A$51=$F919))=0)),"Check ID",IF(OR(NOT(AND(ISNUMBER(A919),N(A919)&gt;=18264,N(A919)&lt;=73050)),AND($B919&lt;&gt;"Used",$B919&lt;&gt;"Restock",$B919&lt;&gt;"Transfer"),NOT(AND(ISNUMBER(D919),N(D919)&gt;=1,N(D919)&lt;=10000,INT(N(D919))=N(D919))),AND($B919="Used",OR($E919="",$F919&lt;&gt;"")),AND($B919="Restock",OR($F919="",$E919&lt;&gt;"")),AND($B919="Transfer",OR($E919="",$F919="",$E919=$F919))),"Check inputs",IF(OR(AND($E919&lt;&gt;"",SUMPRODUCT(('Van Stock'!$A$2:$A$501=$E919)*('Van Stock'!$B$2:$B$501=$C919))&lt;&gt;1),AND($F919&lt;&gt;"",SUMPRODUCT(('Van Stock'!$A$2:$A$501=$F919)*('Van Stock'!$B$2:$B$501=$C919))&lt;&gt;1)),"No stock line","OK"))))</f>
        <v/>
      </c>
    </row>
    <row r="920" spans="1:8" x14ac:dyDescent="0.25">
      <c r="A920" s="20"/>
      <c r="B920" s="12"/>
      <c r="C920" s="12"/>
      <c r="D920" s="19"/>
      <c r="E920" s="12"/>
      <c r="F920" s="12"/>
      <c r="G920" s="12"/>
      <c r="H920" s="16" t="str">
        <f>IF(COUNTA($A920:$G920)=0,"",IF(OR($C920="",SUMPRODUCT(--(Parts!$A$2:$A$201=$C920))=0,AND($E920&lt;&gt;"",SUMPRODUCT(--(Vans!$A$2:$A$51=$E920))=0),AND($F920&lt;&gt;"",SUMPRODUCT(--(Vans!$A$2:$A$51=$F920))=0)),"Check ID",IF(OR(NOT(AND(ISNUMBER(A920),N(A920)&gt;=18264,N(A920)&lt;=73050)),AND($B920&lt;&gt;"Used",$B920&lt;&gt;"Restock",$B920&lt;&gt;"Transfer"),NOT(AND(ISNUMBER(D920),N(D920)&gt;=1,N(D920)&lt;=10000,INT(N(D920))=N(D920))),AND($B920="Used",OR($E920="",$F920&lt;&gt;"")),AND($B920="Restock",OR($F920="",$E920&lt;&gt;"")),AND($B920="Transfer",OR($E920="",$F920="",$E920=$F920))),"Check inputs",IF(OR(AND($E920&lt;&gt;"",SUMPRODUCT(('Van Stock'!$A$2:$A$501=$E920)*('Van Stock'!$B$2:$B$501=$C920))&lt;&gt;1),AND($F920&lt;&gt;"",SUMPRODUCT(('Van Stock'!$A$2:$A$501=$F920)*('Van Stock'!$B$2:$B$501=$C920))&lt;&gt;1)),"No stock line","OK"))))</f>
        <v/>
      </c>
    </row>
    <row r="921" spans="1:8" x14ac:dyDescent="0.25">
      <c r="A921" s="20"/>
      <c r="B921" s="12"/>
      <c r="C921" s="12"/>
      <c r="D921" s="19"/>
      <c r="E921" s="12"/>
      <c r="F921" s="12"/>
      <c r="G921" s="12"/>
      <c r="H921" s="16" t="str">
        <f>IF(COUNTA($A921:$G921)=0,"",IF(OR($C921="",SUMPRODUCT(--(Parts!$A$2:$A$201=$C921))=0,AND($E921&lt;&gt;"",SUMPRODUCT(--(Vans!$A$2:$A$51=$E921))=0),AND($F921&lt;&gt;"",SUMPRODUCT(--(Vans!$A$2:$A$51=$F921))=0)),"Check ID",IF(OR(NOT(AND(ISNUMBER(A921),N(A921)&gt;=18264,N(A921)&lt;=73050)),AND($B921&lt;&gt;"Used",$B921&lt;&gt;"Restock",$B921&lt;&gt;"Transfer"),NOT(AND(ISNUMBER(D921),N(D921)&gt;=1,N(D921)&lt;=10000,INT(N(D921))=N(D921))),AND($B921="Used",OR($E921="",$F921&lt;&gt;"")),AND($B921="Restock",OR($F921="",$E921&lt;&gt;"")),AND($B921="Transfer",OR($E921="",$F921="",$E921=$F921))),"Check inputs",IF(OR(AND($E921&lt;&gt;"",SUMPRODUCT(('Van Stock'!$A$2:$A$501=$E921)*('Van Stock'!$B$2:$B$501=$C921))&lt;&gt;1),AND($F921&lt;&gt;"",SUMPRODUCT(('Van Stock'!$A$2:$A$501=$F921)*('Van Stock'!$B$2:$B$501=$C921))&lt;&gt;1)),"No stock line","OK"))))</f>
        <v/>
      </c>
    </row>
    <row r="922" spans="1:8" x14ac:dyDescent="0.25">
      <c r="A922" s="20"/>
      <c r="B922" s="12"/>
      <c r="C922" s="12"/>
      <c r="D922" s="19"/>
      <c r="E922" s="12"/>
      <c r="F922" s="12"/>
      <c r="G922" s="12"/>
      <c r="H922" s="16" t="str">
        <f>IF(COUNTA($A922:$G922)=0,"",IF(OR($C922="",SUMPRODUCT(--(Parts!$A$2:$A$201=$C922))=0,AND($E922&lt;&gt;"",SUMPRODUCT(--(Vans!$A$2:$A$51=$E922))=0),AND($F922&lt;&gt;"",SUMPRODUCT(--(Vans!$A$2:$A$51=$F922))=0)),"Check ID",IF(OR(NOT(AND(ISNUMBER(A922),N(A922)&gt;=18264,N(A922)&lt;=73050)),AND($B922&lt;&gt;"Used",$B922&lt;&gt;"Restock",$B922&lt;&gt;"Transfer"),NOT(AND(ISNUMBER(D922),N(D922)&gt;=1,N(D922)&lt;=10000,INT(N(D922))=N(D922))),AND($B922="Used",OR($E922="",$F922&lt;&gt;"")),AND($B922="Restock",OR($F922="",$E922&lt;&gt;"")),AND($B922="Transfer",OR($E922="",$F922="",$E922=$F922))),"Check inputs",IF(OR(AND($E922&lt;&gt;"",SUMPRODUCT(('Van Stock'!$A$2:$A$501=$E922)*('Van Stock'!$B$2:$B$501=$C922))&lt;&gt;1),AND($F922&lt;&gt;"",SUMPRODUCT(('Van Stock'!$A$2:$A$501=$F922)*('Van Stock'!$B$2:$B$501=$C922))&lt;&gt;1)),"No stock line","OK"))))</f>
        <v/>
      </c>
    </row>
    <row r="923" spans="1:8" x14ac:dyDescent="0.25">
      <c r="A923" s="20"/>
      <c r="B923" s="12"/>
      <c r="C923" s="12"/>
      <c r="D923" s="19"/>
      <c r="E923" s="12"/>
      <c r="F923" s="12"/>
      <c r="G923" s="12"/>
      <c r="H923" s="16" t="str">
        <f>IF(COUNTA($A923:$G923)=0,"",IF(OR($C923="",SUMPRODUCT(--(Parts!$A$2:$A$201=$C923))=0,AND($E923&lt;&gt;"",SUMPRODUCT(--(Vans!$A$2:$A$51=$E923))=0),AND($F923&lt;&gt;"",SUMPRODUCT(--(Vans!$A$2:$A$51=$F923))=0)),"Check ID",IF(OR(NOT(AND(ISNUMBER(A923),N(A923)&gt;=18264,N(A923)&lt;=73050)),AND($B923&lt;&gt;"Used",$B923&lt;&gt;"Restock",$B923&lt;&gt;"Transfer"),NOT(AND(ISNUMBER(D923),N(D923)&gt;=1,N(D923)&lt;=10000,INT(N(D923))=N(D923))),AND($B923="Used",OR($E923="",$F923&lt;&gt;"")),AND($B923="Restock",OR($F923="",$E923&lt;&gt;"")),AND($B923="Transfer",OR($E923="",$F923="",$E923=$F923))),"Check inputs",IF(OR(AND($E923&lt;&gt;"",SUMPRODUCT(('Van Stock'!$A$2:$A$501=$E923)*('Van Stock'!$B$2:$B$501=$C923))&lt;&gt;1),AND($F923&lt;&gt;"",SUMPRODUCT(('Van Stock'!$A$2:$A$501=$F923)*('Van Stock'!$B$2:$B$501=$C923))&lt;&gt;1)),"No stock line","OK"))))</f>
        <v/>
      </c>
    </row>
    <row r="924" spans="1:8" x14ac:dyDescent="0.25">
      <c r="A924" s="20"/>
      <c r="B924" s="12"/>
      <c r="C924" s="12"/>
      <c r="D924" s="19"/>
      <c r="E924" s="12"/>
      <c r="F924" s="12"/>
      <c r="G924" s="12"/>
      <c r="H924" s="16" t="str">
        <f>IF(COUNTA($A924:$G924)=0,"",IF(OR($C924="",SUMPRODUCT(--(Parts!$A$2:$A$201=$C924))=0,AND($E924&lt;&gt;"",SUMPRODUCT(--(Vans!$A$2:$A$51=$E924))=0),AND($F924&lt;&gt;"",SUMPRODUCT(--(Vans!$A$2:$A$51=$F924))=0)),"Check ID",IF(OR(NOT(AND(ISNUMBER(A924),N(A924)&gt;=18264,N(A924)&lt;=73050)),AND($B924&lt;&gt;"Used",$B924&lt;&gt;"Restock",$B924&lt;&gt;"Transfer"),NOT(AND(ISNUMBER(D924),N(D924)&gt;=1,N(D924)&lt;=10000,INT(N(D924))=N(D924))),AND($B924="Used",OR($E924="",$F924&lt;&gt;"")),AND($B924="Restock",OR($F924="",$E924&lt;&gt;"")),AND($B924="Transfer",OR($E924="",$F924="",$E924=$F924))),"Check inputs",IF(OR(AND($E924&lt;&gt;"",SUMPRODUCT(('Van Stock'!$A$2:$A$501=$E924)*('Van Stock'!$B$2:$B$501=$C924))&lt;&gt;1),AND($F924&lt;&gt;"",SUMPRODUCT(('Van Stock'!$A$2:$A$501=$F924)*('Van Stock'!$B$2:$B$501=$C924))&lt;&gt;1)),"No stock line","OK"))))</f>
        <v/>
      </c>
    </row>
    <row r="925" spans="1:8" x14ac:dyDescent="0.25">
      <c r="A925" s="20"/>
      <c r="B925" s="12"/>
      <c r="C925" s="12"/>
      <c r="D925" s="19"/>
      <c r="E925" s="12"/>
      <c r="F925" s="12"/>
      <c r="G925" s="12"/>
      <c r="H925" s="16" t="str">
        <f>IF(COUNTA($A925:$G925)=0,"",IF(OR($C925="",SUMPRODUCT(--(Parts!$A$2:$A$201=$C925))=0,AND($E925&lt;&gt;"",SUMPRODUCT(--(Vans!$A$2:$A$51=$E925))=0),AND($F925&lt;&gt;"",SUMPRODUCT(--(Vans!$A$2:$A$51=$F925))=0)),"Check ID",IF(OR(NOT(AND(ISNUMBER(A925),N(A925)&gt;=18264,N(A925)&lt;=73050)),AND($B925&lt;&gt;"Used",$B925&lt;&gt;"Restock",$B925&lt;&gt;"Transfer"),NOT(AND(ISNUMBER(D925),N(D925)&gt;=1,N(D925)&lt;=10000,INT(N(D925))=N(D925))),AND($B925="Used",OR($E925="",$F925&lt;&gt;"")),AND($B925="Restock",OR($F925="",$E925&lt;&gt;"")),AND($B925="Transfer",OR($E925="",$F925="",$E925=$F925))),"Check inputs",IF(OR(AND($E925&lt;&gt;"",SUMPRODUCT(('Van Stock'!$A$2:$A$501=$E925)*('Van Stock'!$B$2:$B$501=$C925))&lt;&gt;1),AND($F925&lt;&gt;"",SUMPRODUCT(('Van Stock'!$A$2:$A$501=$F925)*('Van Stock'!$B$2:$B$501=$C925))&lt;&gt;1)),"No stock line","OK"))))</f>
        <v/>
      </c>
    </row>
    <row r="926" spans="1:8" x14ac:dyDescent="0.25">
      <c r="A926" s="20"/>
      <c r="B926" s="12"/>
      <c r="C926" s="12"/>
      <c r="D926" s="19"/>
      <c r="E926" s="12"/>
      <c r="F926" s="12"/>
      <c r="G926" s="12"/>
      <c r="H926" s="16" t="str">
        <f>IF(COUNTA($A926:$G926)=0,"",IF(OR($C926="",SUMPRODUCT(--(Parts!$A$2:$A$201=$C926))=0,AND($E926&lt;&gt;"",SUMPRODUCT(--(Vans!$A$2:$A$51=$E926))=0),AND($F926&lt;&gt;"",SUMPRODUCT(--(Vans!$A$2:$A$51=$F926))=0)),"Check ID",IF(OR(NOT(AND(ISNUMBER(A926),N(A926)&gt;=18264,N(A926)&lt;=73050)),AND($B926&lt;&gt;"Used",$B926&lt;&gt;"Restock",$B926&lt;&gt;"Transfer"),NOT(AND(ISNUMBER(D926),N(D926)&gt;=1,N(D926)&lt;=10000,INT(N(D926))=N(D926))),AND($B926="Used",OR($E926="",$F926&lt;&gt;"")),AND($B926="Restock",OR($F926="",$E926&lt;&gt;"")),AND($B926="Transfer",OR($E926="",$F926="",$E926=$F926))),"Check inputs",IF(OR(AND($E926&lt;&gt;"",SUMPRODUCT(('Van Stock'!$A$2:$A$501=$E926)*('Van Stock'!$B$2:$B$501=$C926))&lt;&gt;1),AND($F926&lt;&gt;"",SUMPRODUCT(('Van Stock'!$A$2:$A$501=$F926)*('Van Stock'!$B$2:$B$501=$C926))&lt;&gt;1)),"No stock line","OK"))))</f>
        <v/>
      </c>
    </row>
    <row r="927" spans="1:8" x14ac:dyDescent="0.25">
      <c r="A927" s="20"/>
      <c r="B927" s="12"/>
      <c r="C927" s="12"/>
      <c r="D927" s="19"/>
      <c r="E927" s="12"/>
      <c r="F927" s="12"/>
      <c r="G927" s="12"/>
      <c r="H927" s="16" t="str">
        <f>IF(COUNTA($A927:$G927)=0,"",IF(OR($C927="",SUMPRODUCT(--(Parts!$A$2:$A$201=$C927))=0,AND($E927&lt;&gt;"",SUMPRODUCT(--(Vans!$A$2:$A$51=$E927))=0),AND($F927&lt;&gt;"",SUMPRODUCT(--(Vans!$A$2:$A$51=$F927))=0)),"Check ID",IF(OR(NOT(AND(ISNUMBER(A927),N(A927)&gt;=18264,N(A927)&lt;=73050)),AND($B927&lt;&gt;"Used",$B927&lt;&gt;"Restock",$B927&lt;&gt;"Transfer"),NOT(AND(ISNUMBER(D927),N(D927)&gt;=1,N(D927)&lt;=10000,INT(N(D927))=N(D927))),AND($B927="Used",OR($E927="",$F927&lt;&gt;"")),AND($B927="Restock",OR($F927="",$E927&lt;&gt;"")),AND($B927="Transfer",OR($E927="",$F927="",$E927=$F927))),"Check inputs",IF(OR(AND($E927&lt;&gt;"",SUMPRODUCT(('Van Stock'!$A$2:$A$501=$E927)*('Van Stock'!$B$2:$B$501=$C927))&lt;&gt;1),AND($F927&lt;&gt;"",SUMPRODUCT(('Van Stock'!$A$2:$A$501=$F927)*('Van Stock'!$B$2:$B$501=$C927))&lt;&gt;1)),"No stock line","OK"))))</f>
        <v/>
      </c>
    </row>
    <row r="928" spans="1:8" x14ac:dyDescent="0.25">
      <c r="A928" s="20"/>
      <c r="B928" s="12"/>
      <c r="C928" s="12"/>
      <c r="D928" s="19"/>
      <c r="E928" s="12"/>
      <c r="F928" s="12"/>
      <c r="G928" s="12"/>
      <c r="H928" s="16" t="str">
        <f>IF(COUNTA($A928:$G928)=0,"",IF(OR($C928="",SUMPRODUCT(--(Parts!$A$2:$A$201=$C928))=0,AND($E928&lt;&gt;"",SUMPRODUCT(--(Vans!$A$2:$A$51=$E928))=0),AND($F928&lt;&gt;"",SUMPRODUCT(--(Vans!$A$2:$A$51=$F928))=0)),"Check ID",IF(OR(NOT(AND(ISNUMBER(A928),N(A928)&gt;=18264,N(A928)&lt;=73050)),AND($B928&lt;&gt;"Used",$B928&lt;&gt;"Restock",$B928&lt;&gt;"Transfer"),NOT(AND(ISNUMBER(D928),N(D928)&gt;=1,N(D928)&lt;=10000,INT(N(D928))=N(D928))),AND($B928="Used",OR($E928="",$F928&lt;&gt;"")),AND($B928="Restock",OR($F928="",$E928&lt;&gt;"")),AND($B928="Transfer",OR($E928="",$F928="",$E928=$F928))),"Check inputs",IF(OR(AND($E928&lt;&gt;"",SUMPRODUCT(('Van Stock'!$A$2:$A$501=$E928)*('Van Stock'!$B$2:$B$501=$C928))&lt;&gt;1),AND($F928&lt;&gt;"",SUMPRODUCT(('Van Stock'!$A$2:$A$501=$F928)*('Van Stock'!$B$2:$B$501=$C928))&lt;&gt;1)),"No stock line","OK"))))</f>
        <v/>
      </c>
    </row>
    <row r="929" spans="1:8" x14ac:dyDescent="0.25">
      <c r="A929" s="20"/>
      <c r="B929" s="12"/>
      <c r="C929" s="12"/>
      <c r="D929" s="19"/>
      <c r="E929" s="12"/>
      <c r="F929" s="12"/>
      <c r="G929" s="12"/>
      <c r="H929" s="16" t="str">
        <f>IF(COUNTA($A929:$G929)=0,"",IF(OR($C929="",SUMPRODUCT(--(Parts!$A$2:$A$201=$C929))=0,AND($E929&lt;&gt;"",SUMPRODUCT(--(Vans!$A$2:$A$51=$E929))=0),AND($F929&lt;&gt;"",SUMPRODUCT(--(Vans!$A$2:$A$51=$F929))=0)),"Check ID",IF(OR(NOT(AND(ISNUMBER(A929),N(A929)&gt;=18264,N(A929)&lt;=73050)),AND($B929&lt;&gt;"Used",$B929&lt;&gt;"Restock",$B929&lt;&gt;"Transfer"),NOT(AND(ISNUMBER(D929),N(D929)&gt;=1,N(D929)&lt;=10000,INT(N(D929))=N(D929))),AND($B929="Used",OR($E929="",$F929&lt;&gt;"")),AND($B929="Restock",OR($F929="",$E929&lt;&gt;"")),AND($B929="Transfer",OR($E929="",$F929="",$E929=$F929))),"Check inputs",IF(OR(AND($E929&lt;&gt;"",SUMPRODUCT(('Van Stock'!$A$2:$A$501=$E929)*('Van Stock'!$B$2:$B$501=$C929))&lt;&gt;1),AND($F929&lt;&gt;"",SUMPRODUCT(('Van Stock'!$A$2:$A$501=$F929)*('Van Stock'!$B$2:$B$501=$C929))&lt;&gt;1)),"No stock line","OK"))))</f>
        <v/>
      </c>
    </row>
    <row r="930" spans="1:8" x14ac:dyDescent="0.25">
      <c r="A930" s="20"/>
      <c r="B930" s="12"/>
      <c r="C930" s="12"/>
      <c r="D930" s="19"/>
      <c r="E930" s="12"/>
      <c r="F930" s="12"/>
      <c r="G930" s="12"/>
      <c r="H930" s="16" t="str">
        <f>IF(COUNTA($A930:$G930)=0,"",IF(OR($C930="",SUMPRODUCT(--(Parts!$A$2:$A$201=$C930))=0,AND($E930&lt;&gt;"",SUMPRODUCT(--(Vans!$A$2:$A$51=$E930))=0),AND($F930&lt;&gt;"",SUMPRODUCT(--(Vans!$A$2:$A$51=$F930))=0)),"Check ID",IF(OR(NOT(AND(ISNUMBER(A930),N(A930)&gt;=18264,N(A930)&lt;=73050)),AND($B930&lt;&gt;"Used",$B930&lt;&gt;"Restock",$B930&lt;&gt;"Transfer"),NOT(AND(ISNUMBER(D930),N(D930)&gt;=1,N(D930)&lt;=10000,INT(N(D930))=N(D930))),AND($B930="Used",OR($E930="",$F930&lt;&gt;"")),AND($B930="Restock",OR($F930="",$E930&lt;&gt;"")),AND($B930="Transfer",OR($E930="",$F930="",$E930=$F930))),"Check inputs",IF(OR(AND($E930&lt;&gt;"",SUMPRODUCT(('Van Stock'!$A$2:$A$501=$E930)*('Van Stock'!$B$2:$B$501=$C930))&lt;&gt;1),AND($F930&lt;&gt;"",SUMPRODUCT(('Van Stock'!$A$2:$A$501=$F930)*('Van Stock'!$B$2:$B$501=$C930))&lt;&gt;1)),"No stock line","OK"))))</f>
        <v/>
      </c>
    </row>
    <row r="931" spans="1:8" x14ac:dyDescent="0.25">
      <c r="A931" s="20"/>
      <c r="B931" s="12"/>
      <c r="C931" s="12"/>
      <c r="D931" s="19"/>
      <c r="E931" s="12"/>
      <c r="F931" s="12"/>
      <c r="G931" s="12"/>
      <c r="H931" s="16" t="str">
        <f>IF(COUNTA($A931:$G931)=0,"",IF(OR($C931="",SUMPRODUCT(--(Parts!$A$2:$A$201=$C931))=0,AND($E931&lt;&gt;"",SUMPRODUCT(--(Vans!$A$2:$A$51=$E931))=0),AND($F931&lt;&gt;"",SUMPRODUCT(--(Vans!$A$2:$A$51=$F931))=0)),"Check ID",IF(OR(NOT(AND(ISNUMBER(A931),N(A931)&gt;=18264,N(A931)&lt;=73050)),AND($B931&lt;&gt;"Used",$B931&lt;&gt;"Restock",$B931&lt;&gt;"Transfer"),NOT(AND(ISNUMBER(D931),N(D931)&gt;=1,N(D931)&lt;=10000,INT(N(D931))=N(D931))),AND($B931="Used",OR($E931="",$F931&lt;&gt;"")),AND($B931="Restock",OR($F931="",$E931&lt;&gt;"")),AND($B931="Transfer",OR($E931="",$F931="",$E931=$F931))),"Check inputs",IF(OR(AND($E931&lt;&gt;"",SUMPRODUCT(('Van Stock'!$A$2:$A$501=$E931)*('Van Stock'!$B$2:$B$501=$C931))&lt;&gt;1),AND($F931&lt;&gt;"",SUMPRODUCT(('Van Stock'!$A$2:$A$501=$F931)*('Van Stock'!$B$2:$B$501=$C931))&lt;&gt;1)),"No stock line","OK"))))</f>
        <v/>
      </c>
    </row>
    <row r="932" spans="1:8" x14ac:dyDescent="0.25">
      <c r="A932" s="20"/>
      <c r="B932" s="12"/>
      <c r="C932" s="12"/>
      <c r="D932" s="19"/>
      <c r="E932" s="12"/>
      <c r="F932" s="12"/>
      <c r="G932" s="12"/>
      <c r="H932" s="16" t="str">
        <f>IF(COUNTA($A932:$G932)=0,"",IF(OR($C932="",SUMPRODUCT(--(Parts!$A$2:$A$201=$C932))=0,AND($E932&lt;&gt;"",SUMPRODUCT(--(Vans!$A$2:$A$51=$E932))=0),AND($F932&lt;&gt;"",SUMPRODUCT(--(Vans!$A$2:$A$51=$F932))=0)),"Check ID",IF(OR(NOT(AND(ISNUMBER(A932),N(A932)&gt;=18264,N(A932)&lt;=73050)),AND($B932&lt;&gt;"Used",$B932&lt;&gt;"Restock",$B932&lt;&gt;"Transfer"),NOT(AND(ISNUMBER(D932),N(D932)&gt;=1,N(D932)&lt;=10000,INT(N(D932))=N(D932))),AND($B932="Used",OR($E932="",$F932&lt;&gt;"")),AND($B932="Restock",OR($F932="",$E932&lt;&gt;"")),AND($B932="Transfer",OR($E932="",$F932="",$E932=$F932))),"Check inputs",IF(OR(AND($E932&lt;&gt;"",SUMPRODUCT(('Van Stock'!$A$2:$A$501=$E932)*('Van Stock'!$B$2:$B$501=$C932))&lt;&gt;1),AND($F932&lt;&gt;"",SUMPRODUCT(('Van Stock'!$A$2:$A$501=$F932)*('Van Stock'!$B$2:$B$501=$C932))&lt;&gt;1)),"No stock line","OK"))))</f>
        <v/>
      </c>
    </row>
    <row r="933" spans="1:8" x14ac:dyDescent="0.25">
      <c r="A933" s="20"/>
      <c r="B933" s="12"/>
      <c r="C933" s="12"/>
      <c r="D933" s="19"/>
      <c r="E933" s="12"/>
      <c r="F933" s="12"/>
      <c r="G933" s="12"/>
      <c r="H933" s="16" t="str">
        <f>IF(COUNTA($A933:$G933)=0,"",IF(OR($C933="",SUMPRODUCT(--(Parts!$A$2:$A$201=$C933))=0,AND($E933&lt;&gt;"",SUMPRODUCT(--(Vans!$A$2:$A$51=$E933))=0),AND($F933&lt;&gt;"",SUMPRODUCT(--(Vans!$A$2:$A$51=$F933))=0)),"Check ID",IF(OR(NOT(AND(ISNUMBER(A933),N(A933)&gt;=18264,N(A933)&lt;=73050)),AND($B933&lt;&gt;"Used",$B933&lt;&gt;"Restock",$B933&lt;&gt;"Transfer"),NOT(AND(ISNUMBER(D933),N(D933)&gt;=1,N(D933)&lt;=10000,INT(N(D933))=N(D933))),AND($B933="Used",OR($E933="",$F933&lt;&gt;"")),AND($B933="Restock",OR($F933="",$E933&lt;&gt;"")),AND($B933="Transfer",OR($E933="",$F933="",$E933=$F933))),"Check inputs",IF(OR(AND($E933&lt;&gt;"",SUMPRODUCT(('Van Stock'!$A$2:$A$501=$E933)*('Van Stock'!$B$2:$B$501=$C933))&lt;&gt;1),AND($F933&lt;&gt;"",SUMPRODUCT(('Van Stock'!$A$2:$A$501=$F933)*('Van Stock'!$B$2:$B$501=$C933))&lt;&gt;1)),"No stock line","OK"))))</f>
        <v/>
      </c>
    </row>
    <row r="934" spans="1:8" x14ac:dyDescent="0.25">
      <c r="A934" s="20"/>
      <c r="B934" s="12"/>
      <c r="C934" s="12"/>
      <c r="D934" s="19"/>
      <c r="E934" s="12"/>
      <c r="F934" s="12"/>
      <c r="G934" s="12"/>
      <c r="H934" s="16" t="str">
        <f>IF(COUNTA($A934:$G934)=0,"",IF(OR($C934="",SUMPRODUCT(--(Parts!$A$2:$A$201=$C934))=0,AND($E934&lt;&gt;"",SUMPRODUCT(--(Vans!$A$2:$A$51=$E934))=0),AND($F934&lt;&gt;"",SUMPRODUCT(--(Vans!$A$2:$A$51=$F934))=0)),"Check ID",IF(OR(NOT(AND(ISNUMBER(A934),N(A934)&gt;=18264,N(A934)&lt;=73050)),AND($B934&lt;&gt;"Used",$B934&lt;&gt;"Restock",$B934&lt;&gt;"Transfer"),NOT(AND(ISNUMBER(D934),N(D934)&gt;=1,N(D934)&lt;=10000,INT(N(D934))=N(D934))),AND($B934="Used",OR($E934="",$F934&lt;&gt;"")),AND($B934="Restock",OR($F934="",$E934&lt;&gt;"")),AND($B934="Transfer",OR($E934="",$F934="",$E934=$F934))),"Check inputs",IF(OR(AND($E934&lt;&gt;"",SUMPRODUCT(('Van Stock'!$A$2:$A$501=$E934)*('Van Stock'!$B$2:$B$501=$C934))&lt;&gt;1),AND($F934&lt;&gt;"",SUMPRODUCT(('Van Stock'!$A$2:$A$501=$F934)*('Van Stock'!$B$2:$B$501=$C934))&lt;&gt;1)),"No stock line","OK"))))</f>
        <v/>
      </c>
    </row>
    <row r="935" spans="1:8" x14ac:dyDescent="0.25">
      <c r="A935" s="20"/>
      <c r="B935" s="12"/>
      <c r="C935" s="12"/>
      <c r="D935" s="19"/>
      <c r="E935" s="12"/>
      <c r="F935" s="12"/>
      <c r="G935" s="12"/>
      <c r="H935" s="16" t="str">
        <f>IF(COUNTA($A935:$G935)=0,"",IF(OR($C935="",SUMPRODUCT(--(Parts!$A$2:$A$201=$C935))=0,AND($E935&lt;&gt;"",SUMPRODUCT(--(Vans!$A$2:$A$51=$E935))=0),AND($F935&lt;&gt;"",SUMPRODUCT(--(Vans!$A$2:$A$51=$F935))=0)),"Check ID",IF(OR(NOT(AND(ISNUMBER(A935),N(A935)&gt;=18264,N(A935)&lt;=73050)),AND($B935&lt;&gt;"Used",$B935&lt;&gt;"Restock",$B935&lt;&gt;"Transfer"),NOT(AND(ISNUMBER(D935),N(D935)&gt;=1,N(D935)&lt;=10000,INT(N(D935))=N(D935))),AND($B935="Used",OR($E935="",$F935&lt;&gt;"")),AND($B935="Restock",OR($F935="",$E935&lt;&gt;"")),AND($B935="Transfer",OR($E935="",$F935="",$E935=$F935))),"Check inputs",IF(OR(AND($E935&lt;&gt;"",SUMPRODUCT(('Van Stock'!$A$2:$A$501=$E935)*('Van Stock'!$B$2:$B$501=$C935))&lt;&gt;1),AND($F935&lt;&gt;"",SUMPRODUCT(('Van Stock'!$A$2:$A$501=$F935)*('Van Stock'!$B$2:$B$501=$C935))&lt;&gt;1)),"No stock line","OK"))))</f>
        <v/>
      </c>
    </row>
    <row r="936" spans="1:8" x14ac:dyDescent="0.25">
      <c r="A936" s="20"/>
      <c r="B936" s="12"/>
      <c r="C936" s="12"/>
      <c r="D936" s="19"/>
      <c r="E936" s="12"/>
      <c r="F936" s="12"/>
      <c r="G936" s="12"/>
      <c r="H936" s="16" t="str">
        <f>IF(COUNTA($A936:$G936)=0,"",IF(OR($C936="",SUMPRODUCT(--(Parts!$A$2:$A$201=$C936))=0,AND($E936&lt;&gt;"",SUMPRODUCT(--(Vans!$A$2:$A$51=$E936))=0),AND($F936&lt;&gt;"",SUMPRODUCT(--(Vans!$A$2:$A$51=$F936))=0)),"Check ID",IF(OR(NOT(AND(ISNUMBER(A936),N(A936)&gt;=18264,N(A936)&lt;=73050)),AND($B936&lt;&gt;"Used",$B936&lt;&gt;"Restock",$B936&lt;&gt;"Transfer"),NOT(AND(ISNUMBER(D936),N(D936)&gt;=1,N(D936)&lt;=10000,INT(N(D936))=N(D936))),AND($B936="Used",OR($E936="",$F936&lt;&gt;"")),AND($B936="Restock",OR($F936="",$E936&lt;&gt;"")),AND($B936="Transfer",OR($E936="",$F936="",$E936=$F936))),"Check inputs",IF(OR(AND($E936&lt;&gt;"",SUMPRODUCT(('Van Stock'!$A$2:$A$501=$E936)*('Van Stock'!$B$2:$B$501=$C936))&lt;&gt;1),AND($F936&lt;&gt;"",SUMPRODUCT(('Van Stock'!$A$2:$A$501=$F936)*('Van Stock'!$B$2:$B$501=$C936))&lt;&gt;1)),"No stock line","OK"))))</f>
        <v/>
      </c>
    </row>
    <row r="937" spans="1:8" x14ac:dyDescent="0.25">
      <c r="A937" s="20"/>
      <c r="B937" s="12"/>
      <c r="C937" s="12"/>
      <c r="D937" s="19"/>
      <c r="E937" s="12"/>
      <c r="F937" s="12"/>
      <c r="G937" s="12"/>
      <c r="H937" s="16" t="str">
        <f>IF(COUNTA($A937:$G937)=0,"",IF(OR($C937="",SUMPRODUCT(--(Parts!$A$2:$A$201=$C937))=0,AND($E937&lt;&gt;"",SUMPRODUCT(--(Vans!$A$2:$A$51=$E937))=0),AND($F937&lt;&gt;"",SUMPRODUCT(--(Vans!$A$2:$A$51=$F937))=0)),"Check ID",IF(OR(NOT(AND(ISNUMBER(A937),N(A937)&gt;=18264,N(A937)&lt;=73050)),AND($B937&lt;&gt;"Used",$B937&lt;&gt;"Restock",$B937&lt;&gt;"Transfer"),NOT(AND(ISNUMBER(D937),N(D937)&gt;=1,N(D937)&lt;=10000,INT(N(D937))=N(D937))),AND($B937="Used",OR($E937="",$F937&lt;&gt;"")),AND($B937="Restock",OR($F937="",$E937&lt;&gt;"")),AND($B937="Transfer",OR($E937="",$F937="",$E937=$F937))),"Check inputs",IF(OR(AND($E937&lt;&gt;"",SUMPRODUCT(('Van Stock'!$A$2:$A$501=$E937)*('Van Stock'!$B$2:$B$501=$C937))&lt;&gt;1),AND($F937&lt;&gt;"",SUMPRODUCT(('Van Stock'!$A$2:$A$501=$F937)*('Van Stock'!$B$2:$B$501=$C937))&lt;&gt;1)),"No stock line","OK"))))</f>
        <v/>
      </c>
    </row>
    <row r="938" spans="1:8" x14ac:dyDescent="0.25">
      <c r="A938" s="20"/>
      <c r="B938" s="12"/>
      <c r="C938" s="12"/>
      <c r="D938" s="19"/>
      <c r="E938" s="12"/>
      <c r="F938" s="12"/>
      <c r="G938" s="12"/>
      <c r="H938" s="16" t="str">
        <f>IF(COUNTA($A938:$G938)=0,"",IF(OR($C938="",SUMPRODUCT(--(Parts!$A$2:$A$201=$C938))=0,AND($E938&lt;&gt;"",SUMPRODUCT(--(Vans!$A$2:$A$51=$E938))=0),AND($F938&lt;&gt;"",SUMPRODUCT(--(Vans!$A$2:$A$51=$F938))=0)),"Check ID",IF(OR(NOT(AND(ISNUMBER(A938),N(A938)&gt;=18264,N(A938)&lt;=73050)),AND($B938&lt;&gt;"Used",$B938&lt;&gt;"Restock",$B938&lt;&gt;"Transfer"),NOT(AND(ISNUMBER(D938),N(D938)&gt;=1,N(D938)&lt;=10000,INT(N(D938))=N(D938))),AND($B938="Used",OR($E938="",$F938&lt;&gt;"")),AND($B938="Restock",OR($F938="",$E938&lt;&gt;"")),AND($B938="Transfer",OR($E938="",$F938="",$E938=$F938))),"Check inputs",IF(OR(AND($E938&lt;&gt;"",SUMPRODUCT(('Van Stock'!$A$2:$A$501=$E938)*('Van Stock'!$B$2:$B$501=$C938))&lt;&gt;1),AND($F938&lt;&gt;"",SUMPRODUCT(('Van Stock'!$A$2:$A$501=$F938)*('Van Stock'!$B$2:$B$501=$C938))&lt;&gt;1)),"No stock line","OK"))))</f>
        <v/>
      </c>
    </row>
    <row r="939" spans="1:8" x14ac:dyDescent="0.25">
      <c r="A939" s="20"/>
      <c r="B939" s="12"/>
      <c r="C939" s="12"/>
      <c r="D939" s="19"/>
      <c r="E939" s="12"/>
      <c r="F939" s="12"/>
      <c r="G939" s="12"/>
      <c r="H939" s="16" t="str">
        <f>IF(COUNTA($A939:$G939)=0,"",IF(OR($C939="",SUMPRODUCT(--(Parts!$A$2:$A$201=$C939))=0,AND($E939&lt;&gt;"",SUMPRODUCT(--(Vans!$A$2:$A$51=$E939))=0),AND($F939&lt;&gt;"",SUMPRODUCT(--(Vans!$A$2:$A$51=$F939))=0)),"Check ID",IF(OR(NOT(AND(ISNUMBER(A939),N(A939)&gt;=18264,N(A939)&lt;=73050)),AND($B939&lt;&gt;"Used",$B939&lt;&gt;"Restock",$B939&lt;&gt;"Transfer"),NOT(AND(ISNUMBER(D939),N(D939)&gt;=1,N(D939)&lt;=10000,INT(N(D939))=N(D939))),AND($B939="Used",OR($E939="",$F939&lt;&gt;"")),AND($B939="Restock",OR($F939="",$E939&lt;&gt;"")),AND($B939="Transfer",OR($E939="",$F939="",$E939=$F939))),"Check inputs",IF(OR(AND($E939&lt;&gt;"",SUMPRODUCT(('Van Stock'!$A$2:$A$501=$E939)*('Van Stock'!$B$2:$B$501=$C939))&lt;&gt;1),AND($F939&lt;&gt;"",SUMPRODUCT(('Van Stock'!$A$2:$A$501=$F939)*('Van Stock'!$B$2:$B$501=$C939))&lt;&gt;1)),"No stock line","OK"))))</f>
        <v/>
      </c>
    </row>
    <row r="940" spans="1:8" x14ac:dyDescent="0.25">
      <c r="A940" s="20"/>
      <c r="B940" s="12"/>
      <c r="C940" s="12"/>
      <c r="D940" s="19"/>
      <c r="E940" s="12"/>
      <c r="F940" s="12"/>
      <c r="G940" s="12"/>
      <c r="H940" s="16" t="str">
        <f>IF(COUNTA($A940:$G940)=0,"",IF(OR($C940="",SUMPRODUCT(--(Parts!$A$2:$A$201=$C940))=0,AND($E940&lt;&gt;"",SUMPRODUCT(--(Vans!$A$2:$A$51=$E940))=0),AND($F940&lt;&gt;"",SUMPRODUCT(--(Vans!$A$2:$A$51=$F940))=0)),"Check ID",IF(OR(NOT(AND(ISNUMBER(A940),N(A940)&gt;=18264,N(A940)&lt;=73050)),AND($B940&lt;&gt;"Used",$B940&lt;&gt;"Restock",$B940&lt;&gt;"Transfer"),NOT(AND(ISNUMBER(D940),N(D940)&gt;=1,N(D940)&lt;=10000,INT(N(D940))=N(D940))),AND($B940="Used",OR($E940="",$F940&lt;&gt;"")),AND($B940="Restock",OR($F940="",$E940&lt;&gt;"")),AND($B940="Transfer",OR($E940="",$F940="",$E940=$F940))),"Check inputs",IF(OR(AND($E940&lt;&gt;"",SUMPRODUCT(('Van Stock'!$A$2:$A$501=$E940)*('Van Stock'!$B$2:$B$501=$C940))&lt;&gt;1),AND($F940&lt;&gt;"",SUMPRODUCT(('Van Stock'!$A$2:$A$501=$F940)*('Van Stock'!$B$2:$B$501=$C940))&lt;&gt;1)),"No stock line","OK"))))</f>
        <v/>
      </c>
    </row>
    <row r="941" spans="1:8" x14ac:dyDescent="0.25">
      <c r="A941" s="20"/>
      <c r="B941" s="12"/>
      <c r="C941" s="12"/>
      <c r="D941" s="19"/>
      <c r="E941" s="12"/>
      <c r="F941" s="12"/>
      <c r="G941" s="12"/>
      <c r="H941" s="16" t="str">
        <f>IF(COUNTA($A941:$G941)=0,"",IF(OR($C941="",SUMPRODUCT(--(Parts!$A$2:$A$201=$C941))=0,AND($E941&lt;&gt;"",SUMPRODUCT(--(Vans!$A$2:$A$51=$E941))=0),AND($F941&lt;&gt;"",SUMPRODUCT(--(Vans!$A$2:$A$51=$F941))=0)),"Check ID",IF(OR(NOT(AND(ISNUMBER(A941),N(A941)&gt;=18264,N(A941)&lt;=73050)),AND($B941&lt;&gt;"Used",$B941&lt;&gt;"Restock",$B941&lt;&gt;"Transfer"),NOT(AND(ISNUMBER(D941),N(D941)&gt;=1,N(D941)&lt;=10000,INT(N(D941))=N(D941))),AND($B941="Used",OR($E941="",$F941&lt;&gt;"")),AND($B941="Restock",OR($F941="",$E941&lt;&gt;"")),AND($B941="Transfer",OR($E941="",$F941="",$E941=$F941))),"Check inputs",IF(OR(AND($E941&lt;&gt;"",SUMPRODUCT(('Van Stock'!$A$2:$A$501=$E941)*('Van Stock'!$B$2:$B$501=$C941))&lt;&gt;1),AND($F941&lt;&gt;"",SUMPRODUCT(('Van Stock'!$A$2:$A$501=$F941)*('Van Stock'!$B$2:$B$501=$C941))&lt;&gt;1)),"No stock line","OK"))))</f>
        <v/>
      </c>
    </row>
    <row r="942" spans="1:8" x14ac:dyDescent="0.25">
      <c r="A942" s="20"/>
      <c r="B942" s="12"/>
      <c r="C942" s="12"/>
      <c r="D942" s="19"/>
      <c r="E942" s="12"/>
      <c r="F942" s="12"/>
      <c r="G942" s="12"/>
      <c r="H942" s="16" t="str">
        <f>IF(COUNTA($A942:$G942)=0,"",IF(OR($C942="",SUMPRODUCT(--(Parts!$A$2:$A$201=$C942))=0,AND($E942&lt;&gt;"",SUMPRODUCT(--(Vans!$A$2:$A$51=$E942))=0),AND($F942&lt;&gt;"",SUMPRODUCT(--(Vans!$A$2:$A$51=$F942))=0)),"Check ID",IF(OR(NOT(AND(ISNUMBER(A942),N(A942)&gt;=18264,N(A942)&lt;=73050)),AND($B942&lt;&gt;"Used",$B942&lt;&gt;"Restock",$B942&lt;&gt;"Transfer"),NOT(AND(ISNUMBER(D942),N(D942)&gt;=1,N(D942)&lt;=10000,INT(N(D942))=N(D942))),AND($B942="Used",OR($E942="",$F942&lt;&gt;"")),AND($B942="Restock",OR($F942="",$E942&lt;&gt;"")),AND($B942="Transfer",OR($E942="",$F942="",$E942=$F942))),"Check inputs",IF(OR(AND($E942&lt;&gt;"",SUMPRODUCT(('Van Stock'!$A$2:$A$501=$E942)*('Van Stock'!$B$2:$B$501=$C942))&lt;&gt;1),AND($F942&lt;&gt;"",SUMPRODUCT(('Van Stock'!$A$2:$A$501=$F942)*('Van Stock'!$B$2:$B$501=$C942))&lt;&gt;1)),"No stock line","OK"))))</f>
        <v/>
      </c>
    </row>
    <row r="943" spans="1:8" x14ac:dyDescent="0.25">
      <c r="A943" s="20"/>
      <c r="B943" s="12"/>
      <c r="C943" s="12"/>
      <c r="D943" s="19"/>
      <c r="E943" s="12"/>
      <c r="F943" s="12"/>
      <c r="G943" s="12"/>
      <c r="H943" s="16" t="str">
        <f>IF(COUNTA($A943:$G943)=0,"",IF(OR($C943="",SUMPRODUCT(--(Parts!$A$2:$A$201=$C943))=0,AND($E943&lt;&gt;"",SUMPRODUCT(--(Vans!$A$2:$A$51=$E943))=0),AND($F943&lt;&gt;"",SUMPRODUCT(--(Vans!$A$2:$A$51=$F943))=0)),"Check ID",IF(OR(NOT(AND(ISNUMBER(A943),N(A943)&gt;=18264,N(A943)&lt;=73050)),AND($B943&lt;&gt;"Used",$B943&lt;&gt;"Restock",$B943&lt;&gt;"Transfer"),NOT(AND(ISNUMBER(D943),N(D943)&gt;=1,N(D943)&lt;=10000,INT(N(D943))=N(D943))),AND($B943="Used",OR($E943="",$F943&lt;&gt;"")),AND($B943="Restock",OR($F943="",$E943&lt;&gt;"")),AND($B943="Transfer",OR($E943="",$F943="",$E943=$F943))),"Check inputs",IF(OR(AND($E943&lt;&gt;"",SUMPRODUCT(('Van Stock'!$A$2:$A$501=$E943)*('Van Stock'!$B$2:$B$501=$C943))&lt;&gt;1),AND($F943&lt;&gt;"",SUMPRODUCT(('Van Stock'!$A$2:$A$501=$F943)*('Van Stock'!$B$2:$B$501=$C943))&lt;&gt;1)),"No stock line","OK"))))</f>
        <v/>
      </c>
    </row>
    <row r="944" spans="1:8" x14ac:dyDescent="0.25">
      <c r="A944" s="20"/>
      <c r="B944" s="12"/>
      <c r="C944" s="12"/>
      <c r="D944" s="19"/>
      <c r="E944" s="12"/>
      <c r="F944" s="12"/>
      <c r="G944" s="12"/>
      <c r="H944" s="16" t="str">
        <f>IF(COUNTA($A944:$G944)=0,"",IF(OR($C944="",SUMPRODUCT(--(Parts!$A$2:$A$201=$C944))=0,AND($E944&lt;&gt;"",SUMPRODUCT(--(Vans!$A$2:$A$51=$E944))=0),AND($F944&lt;&gt;"",SUMPRODUCT(--(Vans!$A$2:$A$51=$F944))=0)),"Check ID",IF(OR(NOT(AND(ISNUMBER(A944),N(A944)&gt;=18264,N(A944)&lt;=73050)),AND($B944&lt;&gt;"Used",$B944&lt;&gt;"Restock",$B944&lt;&gt;"Transfer"),NOT(AND(ISNUMBER(D944),N(D944)&gt;=1,N(D944)&lt;=10000,INT(N(D944))=N(D944))),AND($B944="Used",OR($E944="",$F944&lt;&gt;"")),AND($B944="Restock",OR($F944="",$E944&lt;&gt;"")),AND($B944="Transfer",OR($E944="",$F944="",$E944=$F944))),"Check inputs",IF(OR(AND($E944&lt;&gt;"",SUMPRODUCT(('Van Stock'!$A$2:$A$501=$E944)*('Van Stock'!$B$2:$B$501=$C944))&lt;&gt;1),AND($F944&lt;&gt;"",SUMPRODUCT(('Van Stock'!$A$2:$A$501=$F944)*('Van Stock'!$B$2:$B$501=$C944))&lt;&gt;1)),"No stock line","OK"))))</f>
        <v/>
      </c>
    </row>
    <row r="945" spans="1:8" x14ac:dyDescent="0.25">
      <c r="A945" s="20"/>
      <c r="B945" s="12"/>
      <c r="C945" s="12"/>
      <c r="D945" s="19"/>
      <c r="E945" s="12"/>
      <c r="F945" s="12"/>
      <c r="G945" s="12"/>
      <c r="H945" s="16" t="str">
        <f>IF(COUNTA($A945:$G945)=0,"",IF(OR($C945="",SUMPRODUCT(--(Parts!$A$2:$A$201=$C945))=0,AND($E945&lt;&gt;"",SUMPRODUCT(--(Vans!$A$2:$A$51=$E945))=0),AND($F945&lt;&gt;"",SUMPRODUCT(--(Vans!$A$2:$A$51=$F945))=0)),"Check ID",IF(OR(NOT(AND(ISNUMBER(A945),N(A945)&gt;=18264,N(A945)&lt;=73050)),AND($B945&lt;&gt;"Used",$B945&lt;&gt;"Restock",$B945&lt;&gt;"Transfer"),NOT(AND(ISNUMBER(D945),N(D945)&gt;=1,N(D945)&lt;=10000,INT(N(D945))=N(D945))),AND($B945="Used",OR($E945="",$F945&lt;&gt;"")),AND($B945="Restock",OR($F945="",$E945&lt;&gt;"")),AND($B945="Transfer",OR($E945="",$F945="",$E945=$F945))),"Check inputs",IF(OR(AND($E945&lt;&gt;"",SUMPRODUCT(('Van Stock'!$A$2:$A$501=$E945)*('Van Stock'!$B$2:$B$501=$C945))&lt;&gt;1),AND($F945&lt;&gt;"",SUMPRODUCT(('Van Stock'!$A$2:$A$501=$F945)*('Van Stock'!$B$2:$B$501=$C945))&lt;&gt;1)),"No stock line","OK"))))</f>
        <v/>
      </c>
    </row>
    <row r="946" spans="1:8" x14ac:dyDescent="0.25">
      <c r="A946" s="20"/>
      <c r="B946" s="12"/>
      <c r="C946" s="12"/>
      <c r="D946" s="19"/>
      <c r="E946" s="12"/>
      <c r="F946" s="12"/>
      <c r="G946" s="12"/>
      <c r="H946" s="16" t="str">
        <f>IF(COUNTA($A946:$G946)=0,"",IF(OR($C946="",SUMPRODUCT(--(Parts!$A$2:$A$201=$C946))=0,AND($E946&lt;&gt;"",SUMPRODUCT(--(Vans!$A$2:$A$51=$E946))=0),AND($F946&lt;&gt;"",SUMPRODUCT(--(Vans!$A$2:$A$51=$F946))=0)),"Check ID",IF(OR(NOT(AND(ISNUMBER(A946),N(A946)&gt;=18264,N(A946)&lt;=73050)),AND($B946&lt;&gt;"Used",$B946&lt;&gt;"Restock",$B946&lt;&gt;"Transfer"),NOT(AND(ISNUMBER(D946),N(D946)&gt;=1,N(D946)&lt;=10000,INT(N(D946))=N(D946))),AND($B946="Used",OR($E946="",$F946&lt;&gt;"")),AND($B946="Restock",OR($F946="",$E946&lt;&gt;"")),AND($B946="Transfer",OR($E946="",$F946="",$E946=$F946))),"Check inputs",IF(OR(AND($E946&lt;&gt;"",SUMPRODUCT(('Van Stock'!$A$2:$A$501=$E946)*('Van Stock'!$B$2:$B$501=$C946))&lt;&gt;1),AND($F946&lt;&gt;"",SUMPRODUCT(('Van Stock'!$A$2:$A$501=$F946)*('Van Stock'!$B$2:$B$501=$C946))&lt;&gt;1)),"No stock line","OK"))))</f>
        <v/>
      </c>
    </row>
    <row r="947" spans="1:8" x14ac:dyDescent="0.25">
      <c r="A947" s="20"/>
      <c r="B947" s="12"/>
      <c r="C947" s="12"/>
      <c r="D947" s="19"/>
      <c r="E947" s="12"/>
      <c r="F947" s="12"/>
      <c r="G947" s="12"/>
      <c r="H947" s="16" t="str">
        <f>IF(COUNTA($A947:$G947)=0,"",IF(OR($C947="",SUMPRODUCT(--(Parts!$A$2:$A$201=$C947))=0,AND($E947&lt;&gt;"",SUMPRODUCT(--(Vans!$A$2:$A$51=$E947))=0),AND($F947&lt;&gt;"",SUMPRODUCT(--(Vans!$A$2:$A$51=$F947))=0)),"Check ID",IF(OR(NOT(AND(ISNUMBER(A947),N(A947)&gt;=18264,N(A947)&lt;=73050)),AND($B947&lt;&gt;"Used",$B947&lt;&gt;"Restock",$B947&lt;&gt;"Transfer"),NOT(AND(ISNUMBER(D947),N(D947)&gt;=1,N(D947)&lt;=10000,INT(N(D947))=N(D947))),AND($B947="Used",OR($E947="",$F947&lt;&gt;"")),AND($B947="Restock",OR($F947="",$E947&lt;&gt;"")),AND($B947="Transfer",OR($E947="",$F947="",$E947=$F947))),"Check inputs",IF(OR(AND($E947&lt;&gt;"",SUMPRODUCT(('Van Stock'!$A$2:$A$501=$E947)*('Van Stock'!$B$2:$B$501=$C947))&lt;&gt;1),AND($F947&lt;&gt;"",SUMPRODUCT(('Van Stock'!$A$2:$A$501=$F947)*('Van Stock'!$B$2:$B$501=$C947))&lt;&gt;1)),"No stock line","OK"))))</f>
        <v/>
      </c>
    </row>
    <row r="948" spans="1:8" x14ac:dyDescent="0.25">
      <c r="A948" s="20"/>
      <c r="B948" s="12"/>
      <c r="C948" s="12"/>
      <c r="D948" s="19"/>
      <c r="E948" s="12"/>
      <c r="F948" s="12"/>
      <c r="G948" s="12"/>
      <c r="H948" s="16" t="str">
        <f>IF(COUNTA($A948:$G948)=0,"",IF(OR($C948="",SUMPRODUCT(--(Parts!$A$2:$A$201=$C948))=0,AND($E948&lt;&gt;"",SUMPRODUCT(--(Vans!$A$2:$A$51=$E948))=0),AND($F948&lt;&gt;"",SUMPRODUCT(--(Vans!$A$2:$A$51=$F948))=0)),"Check ID",IF(OR(NOT(AND(ISNUMBER(A948),N(A948)&gt;=18264,N(A948)&lt;=73050)),AND($B948&lt;&gt;"Used",$B948&lt;&gt;"Restock",$B948&lt;&gt;"Transfer"),NOT(AND(ISNUMBER(D948),N(D948)&gt;=1,N(D948)&lt;=10000,INT(N(D948))=N(D948))),AND($B948="Used",OR($E948="",$F948&lt;&gt;"")),AND($B948="Restock",OR($F948="",$E948&lt;&gt;"")),AND($B948="Transfer",OR($E948="",$F948="",$E948=$F948))),"Check inputs",IF(OR(AND($E948&lt;&gt;"",SUMPRODUCT(('Van Stock'!$A$2:$A$501=$E948)*('Van Stock'!$B$2:$B$501=$C948))&lt;&gt;1),AND($F948&lt;&gt;"",SUMPRODUCT(('Van Stock'!$A$2:$A$501=$F948)*('Van Stock'!$B$2:$B$501=$C948))&lt;&gt;1)),"No stock line","OK"))))</f>
        <v/>
      </c>
    </row>
    <row r="949" spans="1:8" x14ac:dyDescent="0.25">
      <c r="A949" s="20"/>
      <c r="B949" s="12"/>
      <c r="C949" s="12"/>
      <c r="D949" s="19"/>
      <c r="E949" s="12"/>
      <c r="F949" s="12"/>
      <c r="G949" s="12"/>
      <c r="H949" s="16" t="str">
        <f>IF(COUNTA($A949:$G949)=0,"",IF(OR($C949="",SUMPRODUCT(--(Parts!$A$2:$A$201=$C949))=0,AND($E949&lt;&gt;"",SUMPRODUCT(--(Vans!$A$2:$A$51=$E949))=0),AND($F949&lt;&gt;"",SUMPRODUCT(--(Vans!$A$2:$A$51=$F949))=0)),"Check ID",IF(OR(NOT(AND(ISNUMBER(A949),N(A949)&gt;=18264,N(A949)&lt;=73050)),AND($B949&lt;&gt;"Used",$B949&lt;&gt;"Restock",$B949&lt;&gt;"Transfer"),NOT(AND(ISNUMBER(D949),N(D949)&gt;=1,N(D949)&lt;=10000,INT(N(D949))=N(D949))),AND($B949="Used",OR($E949="",$F949&lt;&gt;"")),AND($B949="Restock",OR($F949="",$E949&lt;&gt;"")),AND($B949="Transfer",OR($E949="",$F949="",$E949=$F949))),"Check inputs",IF(OR(AND($E949&lt;&gt;"",SUMPRODUCT(('Van Stock'!$A$2:$A$501=$E949)*('Van Stock'!$B$2:$B$501=$C949))&lt;&gt;1),AND($F949&lt;&gt;"",SUMPRODUCT(('Van Stock'!$A$2:$A$501=$F949)*('Van Stock'!$B$2:$B$501=$C949))&lt;&gt;1)),"No stock line","OK"))))</f>
        <v/>
      </c>
    </row>
    <row r="950" spans="1:8" x14ac:dyDescent="0.25">
      <c r="A950" s="20"/>
      <c r="B950" s="12"/>
      <c r="C950" s="12"/>
      <c r="D950" s="19"/>
      <c r="E950" s="12"/>
      <c r="F950" s="12"/>
      <c r="G950" s="12"/>
      <c r="H950" s="16" t="str">
        <f>IF(COUNTA($A950:$G950)=0,"",IF(OR($C950="",SUMPRODUCT(--(Parts!$A$2:$A$201=$C950))=0,AND($E950&lt;&gt;"",SUMPRODUCT(--(Vans!$A$2:$A$51=$E950))=0),AND($F950&lt;&gt;"",SUMPRODUCT(--(Vans!$A$2:$A$51=$F950))=0)),"Check ID",IF(OR(NOT(AND(ISNUMBER(A950),N(A950)&gt;=18264,N(A950)&lt;=73050)),AND($B950&lt;&gt;"Used",$B950&lt;&gt;"Restock",$B950&lt;&gt;"Transfer"),NOT(AND(ISNUMBER(D950),N(D950)&gt;=1,N(D950)&lt;=10000,INT(N(D950))=N(D950))),AND($B950="Used",OR($E950="",$F950&lt;&gt;"")),AND($B950="Restock",OR($F950="",$E950&lt;&gt;"")),AND($B950="Transfer",OR($E950="",$F950="",$E950=$F950))),"Check inputs",IF(OR(AND($E950&lt;&gt;"",SUMPRODUCT(('Van Stock'!$A$2:$A$501=$E950)*('Van Stock'!$B$2:$B$501=$C950))&lt;&gt;1),AND($F950&lt;&gt;"",SUMPRODUCT(('Van Stock'!$A$2:$A$501=$F950)*('Van Stock'!$B$2:$B$501=$C950))&lt;&gt;1)),"No stock line","OK"))))</f>
        <v/>
      </c>
    </row>
    <row r="951" spans="1:8" x14ac:dyDescent="0.25">
      <c r="A951" s="20"/>
      <c r="B951" s="12"/>
      <c r="C951" s="12"/>
      <c r="D951" s="19"/>
      <c r="E951" s="12"/>
      <c r="F951" s="12"/>
      <c r="G951" s="12"/>
      <c r="H951" s="16" t="str">
        <f>IF(COUNTA($A951:$G951)=0,"",IF(OR($C951="",SUMPRODUCT(--(Parts!$A$2:$A$201=$C951))=0,AND($E951&lt;&gt;"",SUMPRODUCT(--(Vans!$A$2:$A$51=$E951))=0),AND($F951&lt;&gt;"",SUMPRODUCT(--(Vans!$A$2:$A$51=$F951))=0)),"Check ID",IF(OR(NOT(AND(ISNUMBER(A951),N(A951)&gt;=18264,N(A951)&lt;=73050)),AND($B951&lt;&gt;"Used",$B951&lt;&gt;"Restock",$B951&lt;&gt;"Transfer"),NOT(AND(ISNUMBER(D951),N(D951)&gt;=1,N(D951)&lt;=10000,INT(N(D951))=N(D951))),AND($B951="Used",OR($E951="",$F951&lt;&gt;"")),AND($B951="Restock",OR($F951="",$E951&lt;&gt;"")),AND($B951="Transfer",OR($E951="",$F951="",$E951=$F951))),"Check inputs",IF(OR(AND($E951&lt;&gt;"",SUMPRODUCT(('Van Stock'!$A$2:$A$501=$E951)*('Van Stock'!$B$2:$B$501=$C951))&lt;&gt;1),AND($F951&lt;&gt;"",SUMPRODUCT(('Van Stock'!$A$2:$A$501=$F951)*('Van Stock'!$B$2:$B$501=$C951))&lt;&gt;1)),"No stock line","OK"))))</f>
        <v/>
      </c>
    </row>
    <row r="952" spans="1:8" x14ac:dyDescent="0.25">
      <c r="A952" s="20"/>
      <c r="B952" s="12"/>
      <c r="C952" s="12"/>
      <c r="D952" s="19"/>
      <c r="E952" s="12"/>
      <c r="F952" s="12"/>
      <c r="G952" s="12"/>
      <c r="H952" s="16" t="str">
        <f>IF(COUNTA($A952:$G952)=0,"",IF(OR($C952="",SUMPRODUCT(--(Parts!$A$2:$A$201=$C952))=0,AND($E952&lt;&gt;"",SUMPRODUCT(--(Vans!$A$2:$A$51=$E952))=0),AND($F952&lt;&gt;"",SUMPRODUCT(--(Vans!$A$2:$A$51=$F952))=0)),"Check ID",IF(OR(NOT(AND(ISNUMBER(A952),N(A952)&gt;=18264,N(A952)&lt;=73050)),AND($B952&lt;&gt;"Used",$B952&lt;&gt;"Restock",$B952&lt;&gt;"Transfer"),NOT(AND(ISNUMBER(D952),N(D952)&gt;=1,N(D952)&lt;=10000,INT(N(D952))=N(D952))),AND($B952="Used",OR($E952="",$F952&lt;&gt;"")),AND($B952="Restock",OR($F952="",$E952&lt;&gt;"")),AND($B952="Transfer",OR($E952="",$F952="",$E952=$F952))),"Check inputs",IF(OR(AND($E952&lt;&gt;"",SUMPRODUCT(('Van Stock'!$A$2:$A$501=$E952)*('Van Stock'!$B$2:$B$501=$C952))&lt;&gt;1),AND($F952&lt;&gt;"",SUMPRODUCT(('Van Stock'!$A$2:$A$501=$F952)*('Van Stock'!$B$2:$B$501=$C952))&lt;&gt;1)),"No stock line","OK"))))</f>
        <v/>
      </c>
    </row>
    <row r="953" spans="1:8" x14ac:dyDescent="0.25">
      <c r="A953" s="20"/>
      <c r="B953" s="12"/>
      <c r="C953" s="12"/>
      <c r="D953" s="19"/>
      <c r="E953" s="12"/>
      <c r="F953" s="12"/>
      <c r="G953" s="12"/>
      <c r="H953" s="16" t="str">
        <f>IF(COUNTA($A953:$G953)=0,"",IF(OR($C953="",SUMPRODUCT(--(Parts!$A$2:$A$201=$C953))=0,AND($E953&lt;&gt;"",SUMPRODUCT(--(Vans!$A$2:$A$51=$E953))=0),AND($F953&lt;&gt;"",SUMPRODUCT(--(Vans!$A$2:$A$51=$F953))=0)),"Check ID",IF(OR(NOT(AND(ISNUMBER(A953),N(A953)&gt;=18264,N(A953)&lt;=73050)),AND($B953&lt;&gt;"Used",$B953&lt;&gt;"Restock",$B953&lt;&gt;"Transfer"),NOT(AND(ISNUMBER(D953),N(D953)&gt;=1,N(D953)&lt;=10000,INT(N(D953))=N(D953))),AND($B953="Used",OR($E953="",$F953&lt;&gt;"")),AND($B953="Restock",OR($F953="",$E953&lt;&gt;"")),AND($B953="Transfer",OR($E953="",$F953="",$E953=$F953))),"Check inputs",IF(OR(AND($E953&lt;&gt;"",SUMPRODUCT(('Van Stock'!$A$2:$A$501=$E953)*('Van Stock'!$B$2:$B$501=$C953))&lt;&gt;1),AND($F953&lt;&gt;"",SUMPRODUCT(('Van Stock'!$A$2:$A$501=$F953)*('Van Stock'!$B$2:$B$501=$C953))&lt;&gt;1)),"No stock line","OK"))))</f>
        <v/>
      </c>
    </row>
    <row r="954" spans="1:8" x14ac:dyDescent="0.25">
      <c r="A954" s="20"/>
      <c r="B954" s="12"/>
      <c r="C954" s="12"/>
      <c r="D954" s="19"/>
      <c r="E954" s="12"/>
      <c r="F954" s="12"/>
      <c r="G954" s="12"/>
      <c r="H954" s="16" t="str">
        <f>IF(COUNTA($A954:$G954)=0,"",IF(OR($C954="",SUMPRODUCT(--(Parts!$A$2:$A$201=$C954))=0,AND($E954&lt;&gt;"",SUMPRODUCT(--(Vans!$A$2:$A$51=$E954))=0),AND($F954&lt;&gt;"",SUMPRODUCT(--(Vans!$A$2:$A$51=$F954))=0)),"Check ID",IF(OR(NOT(AND(ISNUMBER(A954),N(A954)&gt;=18264,N(A954)&lt;=73050)),AND($B954&lt;&gt;"Used",$B954&lt;&gt;"Restock",$B954&lt;&gt;"Transfer"),NOT(AND(ISNUMBER(D954),N(D954)&gt;=1,N(D954)&lt;=10000,INT(N(D954))=N(D954))),AND($B954="Used",OR($E954="",$F954&lt;&gt;"")),AND($B954="Restock",OR($F954="",$E954&lt;&gt;"")),AND($B954="Transfer",OR($E954="",$F954="",$E954=$F954))),"Check inputs",IF(OR(AND($E954&lt;&gt;"",SUMPRODUCT(('Van Stock'!$A$2:$A$501=$E954)*('Van Stock'!$B$2:$B$501=$C954))&lt;&gt;1),AND($F954&lt;&gt;"",SUMPRODUCT(('Van Stock'!$A$2:$A$501=$F954)*('Van Stock'!$B$2:$B$501=$C954))&lt;&gt;1)),"No stock line","OK"))))</f>
        <v/>
      </c>
    </row>
    <row r="955" spans="1:8" x14ac:dyDescent="0.25">
      <c r="A955" s="20"/>
      <c r="B955" s="12"/>
      <c r="C955" s="12"/>
      <c r="D955" s="19"/>
      <c r="E955" s="12"/>
      <c r="F955" s="12"/>
      <c r="G955" s="12"/>
      <c r="H955" s="16" t="str">
        <f>IF(COUNTA($A955:$G955)=0,"",IF(OR($C955="",SUMPRODUCT(--(Parts!$A$2:$A$201=$C955))=0,AND($E955&lt;&gt;"",SUMPRODUCT(--(Vans!$A$2:$A$51=$E955))=0),AND($F955&lt;&gt;"",SUMPRODUCT(--(Vans!$A$2:$A$51=$F955))=0)),"Check ID",IF(OR(NOT(AND(ISNUMBER(A955),N(A955)&gt;=18264,N(A955)&lt;=73050)),AND($B955&lt;&gt;"Used",$B955&lt;&gt;"Restock",$B955&lt;&gt;"Transfer"),NOT(AND(ISNUMBER(D955),N(D955)&gt;=1,N(D955)&lt;=10000,INT(N(D955))=N(D955))),AND($B955="Used",OR($E955="",$F955&lt;&gt;"")),AND($B955="Restock",OR($F955="",$E955&lt;&gt;"")),AND($B955="Transfer",OR($E955="",$F955="",$E955=$F955))),"Check inputs",IF(OR(AND($E955&lt;&gt;"",SUMPRODUCT(('Van Stock'!$A$2:$A$501=$E955)*('Van Stock'!$B$2:$B$501=$C955))&lt;&gt;1),AND($F955&lt;&gt;"",SUMPRODUCT(('Van Stock'!$A$2:$A$501=$F955)*('Van Stock'!$B$2:$B$501=$C955))&lt;&gt;1)),"No stock line","OK"))))</f>
        <v/>
      </c>
    </row>
    <row r="956" spans="1:8" x14ac:dyDescent="0.25">
      <c r="A956" s="20"/>
      <c r="B956" s="12"/>
      <c r="C956" s="12"/>
      <c r="D956" s="19"/>
      <c r="E956" s="12"/>
      <c r="F956" s="12"/>
      <c r="G956" s="12"/>
      <c r="H956" s="16" t="str">
        <f>IF(COUNTA($A956:$G956)=0,"",IF(OR($C956="",SUMPRODUCT(--(Parts!$A$2:$A$201=$C956))=0,AND($E956&lt;&gt;"",SUMPRODUCT(--(Vans!$A$2:$A$51=$E956))=0),AND($F956&lt;&gt;"",SUMPRODUCT(--(Vans!$A$2:$A$51=$F956))=0)),"Check ID",IF(OR(NOT(AND(ISNUMBER(A956),N(A956)&gt;=18264,N(A956)&lt;=73050)),AND($B956&lt;&gt;"Used",$B956&lt;&gt;"Restock",$B956&lt;&gt;"Transfer"),NOT(AND(ISNUMBER(D956),N(D956)&gt;=1,N(D956)&lt;=10000,INT(N(D956))=N(D956))),AND($B956="Used",OR($E956="",$F956&lt;&gt;"")),AND($B956="Restock",OR($F956="",$E956&lt;&gt;"")),AND($B956="Transfer",OR($E956="",$F956="",$E956=$F956))),"Check inputs",IF(OR(AND($E956&lt;&gt;"",SUMPRODUCT(('Van Stock'!$A$2:$A$501=$E956)*('Van Stock'!$B$2:$B$501=$C956))&lt;&gt;1),AND($F956&lt;&gt;"",SUMPRODUCT(('Van Stock'!$A$2:$A$501=$F956)*('Van Stock'!$B$2:$B$501=$C956))&lt;&gt;1)),"No stock line","OK"))))</f>
        <v/>
      </c>
    </row>
    <row r="957" spans="1:8" x14ac:dyDescent="0.25">
      <c r="A957" s="20"/>
      <c r="B957" s="12"/>
      <c r="C957" s="12"/>
      <c r="D957" s="19"/>
      <c r="E957" s="12"/>
      <c r="F957" s="12"/>
      <c r="G957" s="12"/>
      <c r="H957" s="16" t="str">
        <f>IF(COUNTA($A957:$G957)=0,"",IF(OR($C957="",SUMPRODUCT(--(Parts!$A$2:$A$201=$C957))=0,AND($E957&lt;&gt;"",SUMPRODUCT(--(Vans!$A$2:$A$51=$E957))=0),AND($F957&lt;&gt;"",SUMPRODUCT(--(Vans!$A$2:$A$51=$F957))=0)),"Check ID",IF(OR(NOT(AND(ISNUMBER(A957),N(A957)&gt;=18264,N(A957)&lt;=73050)),AND($B957&lt;&gt;"Used",$B957&lt;&gt;"Restock",$B957&lt;&gt;"Transfer"),NOT(AND(ISNUMBER(D957),N(D957)&gt;=1,N(D957)&lt;=10000,INT(N(D957))=N(D957))),AND($B957="Used",OR($E957="",$F957&lt;&gt;"")),AND($B957="Restock",OR($F957="",$E957&lt;&gt;"")),AND($B957="Transfer",OR($E957="",$F957="",$E957=$F957))),"Check inputs",IF(OR(AND($E957&lt;&gt;"",SUMPRODUCT(('Van Stock'!$A$2:$A$501=$E957)*('Van Stock'!$B$2:$B$501=$C957))&lt;&gt;1),AND($F957&lt;&gt;"",SUMPRODUCT(('Van Stock'!$A$2:$A$501=$F957)*('Van Stock'!$B$2:$B$501=$C957))&lt;&gt;1)),"No stock line","OK"))))</f>
        <v/>
      </c>
    </row>
    <row r="958" spans="1:8" x14ac:dyDescent="0.25">
      <c r="A958" s="20"/>
      <c r="B958" s="12"/>
      <c r="C958" s="12"/>
      <c r="D958" s="19"/>
      <c r="E958" s="12"/>
      <c r="F958" s="12"/>
      <c r="G958" s="12"/>
      <c r="H958" s="16" t="str">
        <f>IF(COUNTA($A958:$G958)=0,"",IF(OR($C958="",SUMPRODUCT(--(Parts!$A$2:$A$201=$C958))=0,AND($E958&lt;&gt;"",SUMPRODUCT(--(Vans!$A$2:$A$51=$E958))=0),AND($F958&lt;&gt;"",SUMPRODUCT(--(Vans!$A$2:$A$51=$F958))=0)),"Check ID",IF(OR(NOT(AND(ISNUMBER(A958),N(A958)&gt;=18264,N(A958)&lt;=73050)),AND($B958&lt;&gt;"Used",$B958&lt;&gt;"Restock",$B958&lt;&gt;"Transfer"),NOT(AND(ISNUMBER(D958),N(D958)&gt;=1,N(D958)&lt;=10000,INT(N(D958))=N(D958))),AND($B958="Used",OR($E958="",$F958&lt;&gt;"")),AND($B958="Restock",OR($F958="",$E958&lt;&gt;"")),AND($B958="Transfer",OR($E958="",$F958="",$E958=$F958))),"Check inputs",IF(OR(AND($E958&lt;&gt;"",SUMPRODUCT(('Van Stock'!$A$2:$A$501=$E958)*('Van Stock'!$B$2:$B$501=$C958))&lt;&gt;1),AND($F958&lt;&gt;"",SUMPRODUCT(('Van Stock'!$A$2:$A$501=$F958)*('Van Stock'!$B$2:$B$501=$C958))&lt;&gt;1)),"No stock line","OK"))))</f>
        <v/>
      </c>
    </row>
    <row r="959" spans="1:8" x14ac:dyDescent="0.25">
      <c r="A959" s="20"/>
      <c r="B959" s="12"/>
      <c r="C959" s="12"/>
      <c r="D959" s="19"/>
      <c r="E959" s="12"/>
      <c r="F959" s="12"/>
      <c r="G959" s="12"/>
      <c r="H959" s="16" t="str">
        <f>IF(COUNTA($A959:$G959)=0,"",IF(OR($C959="",SUMPRODUCT(--(Parts!$A$2:$A$201=$C959))=0,AND($E959&lt;&gt;"",SUMPRODUCT(--(Vans!$A$2:$A$51=$E959))=0),AND($F959&lt;&gt;"",SUMPRODUCT(--(Vans!$A$2:$A$51=$F959))=0)),"Check ID",IF(OR(NOT(AND(ISNUMBER(A959),N(A959)&gt;=18264,N(A959)&lt;=73050)),AND($B959&lt;&gt;"Used",$B959&lt;&gt;"Restock",$B959&lt;&gt;"Transfer"),NOT(AND(ISNUMBER(D959),N(D959)&gt;=1,N(D959)&lt;=10000,INT(N(D959))=N(D959))),AND($B959="Used",OR($E959="",$F959&lt;&gt;"")),AND($B959="Restock",OR($F959="",$E959&lt;&gt;"")),AND($B959="Transfer",OR($E959="",$F959="",$E959=$F959))),"Check inputs",IF(OR(AND($E959&lt;&gt;"",SUMPRODUCT(('Van Stock'!$A$2:$A$501=$E959)*('Van Stock'!$B$2:$B$501=$C959))&lt;&gt;1),AND($F959&lt;&gt;"",SUMPRODUCT(('Van Stock'!$A$2:$A$501=$F959)*('Van Stock'!$B$2:$B$501=$C959))&lt;&gt;1)),"No stock line","OK"))))</f>
        <v/>
      </c>
    </row>
    <row r="960" spans="1:8" x14ac:dyDescent="0.25">
      <c r="A960" s="20"/>
      <c r="B960" s="12"/>
      <c r="C960" s="12"/>
      <c r="D960" s="19"/>
      <c r="E960" s="12"/>
      <c r="F960" s="12"/>
      <c r="G960" s="12"/>
      <c r="H960" s="16" t="str">
        <f>IF(COUNTA($A960:$G960)=0,"",IF(OR($C960="",SUMPRODUCT(--(Parts!$A$2:$A$201=$C960))=0,AND($E960&lt;&gt;"",SUMPRODUCT(--(Vans!$A$2:$A$51=$E960))=0),AND($F960&lt;&gt;"",SUMPRODUCT(--(Vans!$A$2:$A$51=$F960))=0)),"Check ID",IF(OR(NOT(AND(ISNUMBER(A960),N(A960)&gt;=18264,N(A960)&lt;=73050)),AND($B960&lt;&gt;"Used",$B960&lt;&gt;"Restock",$B960&lt;&gt;"Transfer"),NOT(AND(ISNUMBER(D960),N(D960)&gt;=1,N(D960)&lt;=10000,INT(N(D960))=N(D960))),AND($B960="Used",OR($E960="",$F960&lt;&gt;"")),AND($B960="Restock",OR($F960="",$E960&lt;&gt;"")),AND($B960="Transfer",OR($E960="",$F960="",$E960=$F960))),"Check inputs",IF(OR(AND($E960&lt;&gt;"",SUMPRODUCT(('Van Stock'!$A$2:$A$501=$E960)*('Van Stock'!$B$2:$B$501=$C960))&lt;&gt;1),AND($F960&lt;&gt;"",SUMPRODUCT(('Van Stock'!$A$2:$A$501=$F960)*('Van Stock'!$B$2:$B$501=$C960))&lt;&gt;1)),"No stock line","OK"))))</f>
        <v/>
      </c>
    </row>
    <row r="961" spans="1:8" x14ac:dyDescent="0.25">
      <c r="A961" s="20"/>
      <c r="B961" s="12"/>
      <c r="C961" s="12"/>
      <c r="D961" s="19"/>
      <c r="E961" s="12"/>
      <c r="F961" s="12"/>
      <c r="G961" s="12"/>
      <c r="H961" s="16" t="str">
        <f>IF(COUNTA($A961:$G961)=0,"",IF(OR($C961="",SUMPRODUCT(--(Parts!$A$2:$A$201=$C961))=0,AND($E961&lt;&gt;"",SUMPRODUCT(--(Vans!$A$2:$A$51=$E961))=0),AND($F961&lt;&gt;"",SUMPRODUCT(--(Vans!$A$2:$A$51=$F961))=0)),"Check ID",IF(OR(NOT(AND(ISNUMBER(A961),N(A961)&gt;=18264,N(A961)&lt;=73050)),AND($B961&lt;&gt;"Used",$B961&lt;&gt;"Restock",$B961&lt;&gt;"Transfer"),NOT(AND(ISNUMBER(D961),N(D961)&gt;=1,N(D961)&lt;=10000,INT(N(D961))=N(D961))),AND($B961="Used",OR($E961="",$F961&lt;&gt;"")),AND($B961="Restock",OR($F961="",$E961&lt;&gt;"")),AND($B961="Transfer",OR($E961="",$F961="",$E961=$F961))),"Check inputs",IF(OR(AND($E961&lt;&gt;"",SUMPRODUCT(('Van Stock'!$A$2:$A$501=$E961)*('Van Stock'!$B$2:$B$501=$C961))&lt;&gt;1),AND($F961&lt;&gt;"",SUMPRODUCT(('Van Stock'!$A$2:$A$501=$F961)*('Van Stock'!$B$2:$B$501=$C961))&lt;&gt;1)),"No stock line","OK"))))</f>
        <v/>
      </c>
    </row>
    <row r="962" spans="1:8" x14ac:dyDescent="0.25">
      <c r="A962" s="20"/>
      <c r="B962" s="12"/>
      <c r="C962" s="12"/>
      <c r="D962" s="19"/>
      <c r="E962" s="12"/>
      <c r="F962" s="12"/>
      <c r="G962" s="12"/>
      <c r="H962" s="16" t="str">
        <f>IF(COUNTA($A962:$G962)=0,"",IF(OR($C962="",SUMPRODUCT(--(Parts!$A$2:$A$201=$C962))=0,AND($E962&lt;&gt;"",SUMPRODUCT(--(Vans!$A$2:$A$51=$E962))=0),AND($F962&lt;&gt;"",SUMPRODUCT(--(Vans!$A$2:$A$51=$F962))=0)),"Check ID",IF(OR(NOT(AND(ISNUMBER(A962),N(A962)&gt;=18264,N(A962)&lt;=73050)),AND($B962&lt;&gt;"Used",$B962&lt;&gt;"Restock",$B962&lt;&gt;"Transfer"),NOT(AND(ISNUMBER(D962),N(D962)&gt;=1,N(D962)&lt;=10000,INT(N(D962))=N(D962))),AND($B962="Used",OR($E962="",$F962&lt;&gt;"")),AND($B962="Restock",OR($F962="",$E962&lt;&gt;"")),AND($B962="Transfer",OR($E962="",$F962="",$E962=$F962))),"Check inputs",IF(OR(AND($E962&lt;&gt;"",SUMPRODUCT(('Van Stock'!$A$2:$A$501=$E962)*('Van Stock'!$B$2:$B$501=$C962))&lt;&gt;1),AND($F962&lt;&gt;"",SUMPRODUCT(('Van Stock'!$A$2:$A$501=$F962)*('Van Stock'!$B$2:$B$501=$C962))&lt;&gt;1)),"No stock line","OK"))))</f>
        <v/>
      </c>
    </row>
    <row r="963" spans="1:8" x14ac:dyDescent="0.25">
      <c r="A963" s="20"/>
      <c r="B963" s="12"/>
      <c r="C963" s="12"/>
      <c r="D963" s="19"/>
      <c r="E963" s="12"/>
      <c r="F963" s="12"/>
      <c r="G963" s="12"/>
      <c r="H963" s="16" t="str">
        <f>IF(COUNTA($A963:$G963)=0,"",IF(OR($C963="",SUMPRODUCT(--(Parts!$A$2:$A$201=$C963))=0,AND($E963&lt;&gt;"",SUMPRODUCT(--(Vans!$A$2:$A$51=$E963))=0),AND($F963&lt;&gt;"",SUMPRODUCT(--(Vans!$A$2:$A$51=$F963))=0)),"Check ID",IF(OR(NOT(AND(ISNUMBER(A963),N(A963)&gt;=18264,N(A963)&lt;=73050)),AND($B963&lt;&gt;"Used",$B963&lt;&gt;"Restock",$B963&lt;&gt;"Transfer"),NOT(AND(ISNUMBER(D963),N(D963)&gt;=1,N(D963)&lt;=10000,INT(N(D963))=N(D963))),AND($B963="Used",OR($E963="",$F963&lt;&gt;"")),AND($B963="Restock",OR($F963="",$E963&lt;&gt;"")),AND($B963="Transfer",OR($E963="",$F963="",$E963=$F963))),"Check inputs",IF(OR(AND($E963&lt;&gt;"",SUMPRODUCT(('Van Stock'!$A$2:$A$501=$E963)*('Van Stock'!$B$2:$B$501=$C963))&lt;&gt;1),AND($F963&lt;&gt;"",SUMPRODUCT(('Van Stock'!$A$2:$A$501=$F963)*('Van Stock'!$B$2:$B$501=$C963))&lt;&gt;1)),"No stock line","OK"))))</f>
        <v/>
      </c>
    </row>
    <row r="964" spans="1:8" x14ac:dyDescent="0.25">
      <c r="A964" s="20"/>
      <c r="B964" s="12"/>
      <c r="C964" s="12"/>
      <c r="D964" s="19"/>
      <c r="E964" s="12"/>
      <c r="F964" s="12"/>
      <c r="G964" s="12"/>
      <c r="H964" s="16" t="str">
        <f>IF(COUNTA($A964:$G964)=0,"",IF(OR($C964="",SUMPRODUCT(--(Parts!$A$2:$A$201=$C964))=0,AND($E964&lt;&gt;"",SUMPRODUCT(--(Vans!$A$2:$A$51=$E964))=0),AND($F964&lt;&gt;"",SUMPRODUCT(--(Vans!$A$2:$A$51=$F964))=0)),"Check ID",IF(OR(NOT(AND(ISNUMBER(A964),N(A964)&gt;=18264,N(A964)&lt;=73050)),AND($B964&lt;&gt;"Used",$B964&lt;&gt;"Restock",$B964&lt;&gt;"Transfer"),NOT(AND(ISNUMBER(D964),N(D964)&gt;=1,N(D964)&lt;=10000,INT(N(D964))=N(D964))),AND($B964="Used",OR($E964="",$F964&lt;&gt;"")),AND($B964="Restock",OR($F964="",$E964&lt;&gt;"")),AND($B964="Transfer",OR($E964="",$F964="",$E964=$F964))),"Check inputs",IF(OR(AND($E964&lt;&gt;"",SUMPRODUCT(('Van Stock'!$A$2:$A$501=$E964)*('Van Stock'!$B$2:$B$501=$C964))&lt;&gt;1),AND($F964&lt;&gt;"",SUMPRODUCT(('Van Stock'!$A$2:$A$501=$F964)*('Van Stock'!$B$2:$B$501=$C964))&lt;&gt;1)),"No stock line","OK"))))</f>
        <v/>
      </c>
    </row>
    <row r="965" spans="1:8" x14ac:dyDescent="0.25">
      <c r="A965" s="20"/>
      <c r="B965" s="12"/>
      <c r="C965" s="12"/>
      <c r="D965" s="19"/>
      <c r="E965" s="12"/>
      <c r="F965" s="12"/>
      <c r="G965" s="12"/>
      <c r="H965" s="16" t="str">
        <f>IF(COUNTA($A965:$G965)=0,"",IF(OR($C965="",SUMPRODUCT(--(Parts!$A$2:$A$201=$C965))=0,AND($E965&lt;&gt;"",SUMPRODUCT(--(Vans!$A$2:$A$51=$E965))=0),AND($F965&lt;&gt;"",SUMPRODUCT(--(Vans!$A$2:$A$51=$F965))=0)),"Check ID",IF(OR(NOT(AND(ISNUMBER(A965),N(A965)&gt;=18264,N(A965)&lt;=73050)),AND($B965&lt;&gt;"Used",$B965&lt;&gt;"Restock",$B965&lt;&gt;"Transfer"),NOT(AND(ISNUMBER(D965),N(D965)&gt;=1,N(D965)&lt;=10000,INT(N(D965))=N(D965))),AND($B965="Used",OR($E965="",$F965&lt;&gt;"")),AND($B965="Restock",OR($F965="",$E965&lt;&gt;"")),AND($B965="Transfer",OR($E965="",$F965="",$E965=$F965))),"Check inputs",IF(OR(AND($E965&lt;&gt;"",SUMPRODUCT(('Van Stock'!$A$2:$A$501=$E965)*('Van Stock'!$B$2:$B$501=$C965))&lt;&gt;1),AND($F965&lt;&gt;"",SUMPRODUCT(('Van Stock'!$A$2:$A$501=$F965)*('Van Stock'!$B$2:$B$501=$C965))&lt;&gt;1)),"No stock line","OK"))))</f>
        <v/>
      </c>
    </row>
    <row r="966" spans="1:8" x14ac:dyDescent="0.25">
      <c r="A966" s="20"/>
      <c r="B966" s="12"/>
      <c r="C966" s="12"/>
      <c r="D966" s="19"/>
      <c r="E966" s="12"/>
      <c r="F966" s="12"/>
      <c r="G966" s="12"/>
      <c r="H966" s="16" t="str">
        <f>IF(COUNTA($A966:$G966)=0,"",IF(OR($C966="",SUMPRODUCT(--(Parts!$A$2:$A$201=$C966))=0,AND($E966&lt;&gt;"",SUMPRODUCT(--(Vans!$A$2:$A$51=$E966))=0),AND($F966&lt;&gt;"",SUMPRODUCT(--(Vans!$A$2:$A$51=$F966))=0)),"Check ID",IF(OR(NOT(AND(ISNUMBER(A966),N(A966)&gt;=18264,N(A966)&lt;=73050)),AND($B966&lt;&gt;"Used",$B966&lt;&gt;"Restock",$B966&lt;&gt;"Transfer"),NOT(AND(ISNUMBER(D966),N(D966)&gt;=1,N(D966)&lt;=10000,INT(N(D966))=N(D966))),AND($B966="Used",OR($E966="",$F966&lt;&gt;"")),AND($B966="Restock",OR($F966="",$E966&lt;&gt;"")),AND($B966="Transfer",OR($E966="",$F966="",$E966=$F966))),"Check inputs",IF(OR(AND($E966&lt;&gt;"",SUMPRODUCT(('Van Stock'!$A$2:$A$501=$E966)*('Van Stock'!$B$2:$B$501=$C966))&lt;&gt;1),AND($F966&lt;&gt;"",SUMPRODUCT(('Van Stock'!$A$2:$A$501=$F966)*('Van Stock'!$B$2:$B$501=$C966))&lt;&gt;1)),"No stock line","OK"))))</f>
        <v/>
      </c>
    </row>
    <row r="967" spans="1:8" x14ac:dyDescent="0.25">
      <c r="A967" s="20"/>
      <c r="B967" s="12"/>
      <c r="C967" s="12"/>
      <c r="D967" s="19"/>
      <c r="E967" s="12"/>
      <c r="F967" s="12"/>
      <c r="G967" s="12"/>
      <c r="H967" s="16" t="str">
        <f>IF(COUNTA($A967:$G967)=0,"",IF(OR($C967="",SUMPRODUCT(--(Parts!$A$2:$A$201=$C967))=0,AND($E967&lt;&gt;"",SUMPRODUCT(--(Vans!$A$2:$A$51=$E967))=0),AND($F967&lt;&gt;"",SUMPRODUCT(--(Vans!$A$2:$A$51=$F967))=0)),"Check ID",IF(OR(NOT(AND(ISNUMBER(A967),N(A967)&gt;=18264,N(A967)&lt;=73050)),AND($B967&lt;&gt;"Used",$B967&lt;&gt;"Restock",$B967&lt;&gt;"Transfer"),NOT(AND(ISNUMBER(D967),N(D967)&gt;=1,N(D967)&lt;=10000,INT(N(D967))=N(D967))),AND($B967="Used",OR($E967="",$F967&lt;&gt;"")),AND($B967="Restock",OR($F967="",$E967&lt;&gt;"")),AND($B967="Transfer",OR($E967="",$F967="",$E967=$F967))),"Check inputs",IF(OR(AND($E967&lt;&gt;"",SUMPRODUCT(('Van Stock'!$A$2:$A$501=$E967)*('Van Stock'!$B$2:$B$501=$C967))&lt;&gt;1),AND($F967&lt;&gt;"",SUMPRODUCT(('Van Stock'!$A$2:$A$501=$F967)*('Van Stock'!$B$2:$B$501=$C967))&lt;&gt;1)),"No stock line","OK"))))</f>
        <v/>
      </c>
    </row>
    <row r="968" spans="1:8" x14ac:dyDescent="0.25">
      <c r="A968" s="20"/>
      <c r="B968" s="12"/>
      <c r="C968" s="12"/>
      <c r="D968" s="19"/>
      <c r="E968" s="12"/>
      <c r="F968" s="12"/>
      <c r="G968" s="12"/>
      <c r="H968" s="16" t="str">
        <f>IF(COUNTA($A968:$G968)=0,"",IF(OR($C968="",SUMPRODUCT(--(Parts!$A$2:$A$201=$C968))=0,AND($E968&lt;&gt;"",SUMPRODUCT(--(Vans!$A$2:$A$51=$E968))=0),AND($F968&lt;&gt;"",SUMPRODUCT(--(Vans!$A$2:$A$51=$F968))=0)),"Check ID",IF(OR(NOT(AND(ISNUMBER(A968),N(A968)&gt;=18264,N(A968)&lt;=73050)),AND($B968&lt;&gt;"Used",$B968&lt;&gt;"Restock",$B968&lt;&gt;"Transfer"),NOT(AND(ISNUMBER(D968),N(D968)&gt;=1,N(D968)&lt;=10000,INT(N(D968))=N(D968))),AND($B968="Used",OR($E968="",$F968&lt;&gt;"")),AND($B968="Restock",OR($F968="",$E968&lt;&gt;"")),AND($B968="Transfer",OR($E968="",$F968="",$E968=$F968))),"Check inputs",IF(OR(AND($E968&lt;&gt;"",SUMPRODUCT(('Van Stock'!$A$2:$A$501=$E968)*('Van Stock'!$B$2:$B$501=$C968))&lt;&gt;1),AND($F968&lt;&gt;"",SUMPRODUCT(('Van Stock'!$A$2:$A$501=$F968)*('Van Stock'!$B$2:$B$501=$C968))&lt;&gt;1)),"No stock line","OK"))))</f>
        <v/>
      </c>
    </row>
    <row r="969" spans="1:8" x14ac:dyDescent="0.25">
      <c r="A969" s="20"/>
      <c r="B969" s="12"/>
      <c r="C969" s="12"/>
      <c r="D969" s="19"/>
      <c r="E969" s="12"/>
      <c r="F969" s="12"/>
      <c r="G969" s="12"/>
      <c r="H969" s="16" t="str">
        <f>IF(COUNTA($A969:$G969)=0,"",IF(OR($C969="",SUMPRODUCT(--(Parts!$A$2:$A$201=$C969))=0,AND($E969&lt;&gt;"",SUMPRODUCT(--(Vans!$A$2:$A$51=$E969))=0),AND($F969&lt;&gt;"",SUMPRODUCT(--(Vans!$A$2:$A$51=$F969))=0)),"Check ID",IF(OR(NOT(AND(ISNUMBER(A969),N(A969)&gt;=18264,N(A969)&lt;=73050)),AND($B969&lt;&gt;"Used",$B969&lt;&gt;"Restock",$B969&lt;&gt;"Transfer"),NOT(AND(ISNUMBER(D969),N(D969)&gt;=1,N(D969)&lt;=10000,INT(N(D969))=N(D969))),AND($B969="Used",OR($E969="",$F969&lt;&gt;"")),AND($B969="Restock",OR($F969="",$E969&lt;&gt;"")),AND($B969="Transfer",OR($E969="",$F969="",$E969=$F969))),"Check inputs",IF(OR(AND($E969&lt;&gt;"",SUMPRODUCT(('Van Stock'!$A$2:$A$501=$E969)*('Van Stock'!$B$2:$B$501=$C969))&lt;&gt;1),AND($F969&lt;&gt;"",SUMPRODUCT(('Van Stock'!$A$2:$A$501=$F969)*('Van Stock'!$B$2:$B$501=$C969))&lt;&gt;1)),"No stock line","OK"))))</f>
        <v/>
      </c>
    </row>
    <row r="970" spans="1:8" x14ac:dyDescent="0.25">
      <c r="A970" s="20"/>
      <c r="B970" s="12"/>
      <c r="C970" s="12"/>
      <c r="D970" s="19"/>
      <c r="E970" s="12"/>
      <c r="F970" s="12"/>
      <c r="G970" s="12"/>
      <c r="H970" s="16" t="str">
        <f>IF(COUNTA($A970:$G970)=0,"",IF(OR($C970="",SUMPRODUCT(--(Parts!$A$2:$A$201=$C970))=0,AND($E970&lt;&gt;"",SUMPRODUCT(--(Vans!$A$2:$A$51=$E970))=0),AND($F970&lt;&gt;"",SUMPRODUCT(--(Vans!$A$2:$A$51=$F970))=0)),"Check ID",IF(OR(NOT(AND(ISNUMBER(A970),N(A970)&gt;=18264,N(A970)&lt;=73050)),AND($B970&lt;&gt;"Used",$B970&lt;&gt;"Restock",$B970&lt;&gt;"Transfer"),NOT(AND(ISNUMBER(D970),N(D970)&gt;=1,N(D970)&lt;=10000,INT(N(D970))=N(D970))),AND($B970="Used",OR($E970="",$F970&lt;&gt;"")),AND($B970="Restock",OR($F970="",$E970&lt;&gt;"")),AND($B970="Transfer",OR($E970="",$F970="",$E970=$F970))),"Check inputs",IF(OR(AND($E970&lt;&gt;"",SUMPRODUCT(('Van Stock'!$A$2:$A$501=$E970)*('Van Stock'!$B$2:$B$501=$C970))&lt;&gt;1),AND($F970&lt;&gt;"",SUMPRODUCT(('Van Stock'!$A$2:$A$501=$F970)*('Van Stock'!$B$2:$B$501=$C970))&lt;&gt;1)),"No stock line","OK"))))</f>
        <v/>
      </c>
    </row>
    <row r="971" spans="1:8" x14ac:dyDescent="0.25">
      <c r="A971" s="20"/>
      <c r="B971" s="12"/>
      <c r="C971" s="12"/>
      <c r="D971" s="19"/>
      <c r="E971" s="12"/>
      <c r="F971" s="12"/>
      <c r="G971" s="12"/>
      <c r="H971" s="16" t="str">
        <f>IF(COUNTA($A971:$G971)=0,"",IF(OR($C971="",SUMPRODUCT(--(Parts!$A$2:$A$201=$C971))=0,AND($E971&lt;&gt;"",SUMPRODUCT(--(Vans!$A$2:$A$51=$E971))=0),AND($F971&lt;&gt;"",SUMPRODUCT(--(Vans!$A$2:$A$51=$F971))=0)),"Check ID",IF(OR(NOT(AND(ISNUMBER(A971),N(A971)&gt;=18264,N(A971)&lt;=73050)),AND($B971&lt;&gt;"Used",$B971&lt;&gt;"Restock",$B971&lt;&gt;"Transfer"),NOT(AND(ISNUMBER(D971),N(D971)&gt;=1,N(D971)&lt;=10000,INT(N(D971))=N(D971))),AND($B971="Used",OR($E971="",$F971&lt;&gt;"")),AND($B971="Restock",OR($F971="",$E971&lt;&gt;"")),AND($B971="Transfer",OR($E971="",$F971="",$E971=$F971))),"Check inputs",IF(OR(AND($E971&lt;&gt;"",SUMPRODUCT(('Van Stock'!$A$2:$A$501=$E971)*('Van Stock'!$B$2:$B$501=$C971))&lt;&gt;1),AND($F971&lt;&gt;"",SUMPRODUCT(('Van Stock'!$A$2:$A$501=$F971)*('Van Stock'!$B$2:$B$501=$C971))&lt;&gt;1)),"No stock line","OK"))))</f>
        <v/>
      </c>
    </row>
    <row r="972" spans="1:8" x14ac:dyDescent="0.25">
      <c r="A972" s="20"/>
      <c r="B972" s="12"/>
      <c r="C972" s="12"/>
      <c r="D972" s="19"/>
      <c r="E972" s="12"/>
      <c r="F972" s="12"/>
      <c r="G972" s="12"/>
      <c r="H972" s="16" t="str">
        <f>IF(COUNTA($A972:$G972)=0,"",IF(OR($C972="",SUMPRODUCT(--(Parts!$A$2:$A$201=$C972))=0,AND($E972&lt;&gt;"",SUMPRODUCT(--(Vans!$A$2:$A$51=$E972))=0),AND($F972&lt;&gt;"",SUMPRODUCT(--(Vans!$A$2:$A$51=$F972))=0)),"Check ID",IF(OR(NOT(AND(ISNUMBER(A972),N(A972)&gt;=18264,N(A972)&lt;=73050)),AND($B972&lt;&gt;"Used",$B972&lt;&gt;"Restock",$B972&lt;&gt;"Transfer"),NOT(AND(ISNUMBER(D972),N(D972)&gt;=1,N(D972)&lt;=10000,INT(N(D972))=N(D972))),AND($B972="Used",OR($E972="",$F972&lt;&gt;"")),AND($B972="Restock",OR($F972="",$E972&lt;&gt;"")),AND($B972="Transfer",OR($E972="",$F972="",$E972=$F972))),"Check inputs",IF(OR(AND($E972&lt;&gt;"",SUMPRODUCT(('Van Stock'!$A$2:$A$501=$E972)*('Van Stock'!$B$2:$B$501=$C972))&lt;&gt;1),AND($F972&lt;&gt;"",SUMPRODUCT(('Van Stock'!$A$2:$A$501=$F972)*('Van Stock'!$B$2:$B$501=$C972))&lt;&gt;1)),"No stock line","OK"))))</f>
        <v/>
      </c>
    </row>
    <row r="973" spans="1:8" x14ac:dyDescent="0.25">
      <c r="A973" s="20"/>
      <c r="B973" s="12"/>
      <c r="C973" s="12"/>
      <c r="D973" s="19"/>
      <c r="E973" s="12"/>
      <c r="F973" s="12"/>
      <c r="G973" s="12"/>
      <c r="H973" s="16" t="str">
        <f>IF(COUNTA($A973:$G973)=0,"",IF(OR($C973="",SUMPRODUCT(--(Parts!$A$2:$A$201=$C973))=0,AND($E973&lt;&gt;"",SUMPRODUCT(--(Vans!$A$2:$A$51=$E973))=0),AND($F973&lt;&gt;"",SUMPRODUCT(--(Vans!$A$2:$A$51=$F973))=0)),"Check ID",IF(OR(NOT(AND(ISNUMBER(A973),N(A973)&gt;=18264,N(A973)&lt;=73050)),AND($B973&lt;&gt;"Used",$B973&lt;&gt;"Restock",$B973&lt;&gt;"Transfer"),NOT(AND(ISNUMBER(D973),N(D973)&gt;=1,N(D973)&lt;=10000,INT(N(D973))=N(D973))),AND($B973="Used",OR($E973="",$F973&lt;&gt;"")),AND($B973="Restock",OR($F973="",$E973&lt;&gt;"")),AND($B973="Transfer",OR($E973="",$F973="",$E973=$F973))),"Check inputs",IF(OR(AND($E973&lt;&gt;"",SUMPRODUCT(('Van Stock'!$A$2:$A$501=$E973)*('Van Stock'!$B$2:$B$501=$C973))&lt;&gt;1),AND($F973&lt;&gt;"",SUMPRODUCT(('Van Stock'!$A$2:$A$501=$F973)*('Van Stock'!$B$2:$B$501=$C973))&lt;&gt;1)),"No stock line","OK"))))</f>
        <v/>
      </c>
    </row>
    <row r="974" spans="1:8" x14ac:dyDescent="0.25">
      <c r="A974" s="20"/>
      <c r="B974" s="12"/>
      <c r="C974" s="12"/>
      <c r="D974" s="19"/>
      <c r="E974" s="12"/>
      <c r="F974" s="12"/>
      <c r="G974" s="12"/>
      <c r="H974" s="16" t="str">
        <f>IF(COUNTA($A974:$G974)=0,"",IF(OR($C974="",SUMPRODUCT(--(Parts!$A$2:$A$201=$C974))=0,AND($E974&lt;&gt;"",SUMPRODUCT(--(Vans!$A$2:$A$51=$E974))=0),AND($F974&lt;&gt;"",SUMPRODUCT(--(Vans!$A$2:$A$51=$F974))=0)),"Check ID",IF(OR(NOT(AND(ISNUMBER(A974),N(A974)&gt;=18264,N(A974)&lt;=73050)),AND($B974&lt;&gt;"Used",$B974&lt;&gt;"Restock",$B974&lt;&gt;"Transfer"),NOT(AND(ISNUMBER(D974),N(D974)&gt;=1,N(D974)&lt;=10000,INT(N(D974))=N(D974))),AND($B974="Used",OR($E974="",$F974&lt;&gt;"")),AND($B974="Restock",OR($F974="",$E974&lt;&gt;"")),AND($B974="Transfer",OR($E974="",$F974="",$E974=$F974))),"Check inputs",IF(OR(AND($E974&lt;&gt;"",SUMPRODUCT(('Van Stock'!$A$2:$A$501=$E974)*('Van Stock'!$B$2:$B$501=$C974))&lt;&gt;1),AND($F974&lt;&gt;"",SUMPRODUCT(('Van Stock'!$A$2:$A$501=$F974)*('Van Stock'!$B$2:$B$501=$C974))&lt;&gt;1)),"No stock line","OK"))))</f>
        <v/>
      </c>
    </row>
    <row r="975" spans="1:8" x14ac:dyDescent="0.25">
      <c r="A975" s="20"/>
      <c r="B975" s="12"/>
      <c r="C975" s="12"/>
      <c r="D975" s="19"/>
      <c r="E975" s="12"/>
      <c r="F975" s="12"/>
      <c r="G975" s="12"/>
      <c r="H975" s="16" t="str">
        <f>IF(COUNTA($A975:$G975)=0,"",IF(OR($C975="",SUMPRODUCT(--(Parts!$A$2:$A$201=$C975))=0,AND($E975&lt;&gt;"",SUMPRODUCT(--(Vans!$A$2:$A$51=$E975))=0),AND($F975&lt;&gt;"",SUMPRODUCT(--(Vans!$A$2:$A$51=$F975))=0)),"Check ID",IF(OR(NOT(AND(ISNUMBER(A975),N(A975)&gt;=18264,N(A975)&lt;=73050)),AND($B975&lt;&gt;"Used",$B975&lt;&gt;"Restock",$B975&lt;&gt;"Transfer"),NOT(AND(ISNUMBER(D975),N(D975)&gt;=1,N(D975)&lt;=10000,INT(N(D975))=N(D975))),AND($B975="Used",OR($E975="",$F975&lt;&gt;"")),AND($B975="Restock",OR($F975="",$E975&lt;&gt;"")),AND($B975="Transfer",OR($E975="",$F975="",$E975=$F975))),"Check inputs",IF(OR(AND($E975&lt;&gt;"",SUMPRODUCT(('Van Stock'!$A$2:$A$501=$E975)*('Van Stock'!$B$2:$B$501=$C975))&lt;&gt;1),AND($F975&lt;&gt;"",SUMPRODUCT(('Van Stock'!$A$2:$A$501=$F975)*('Van Stock'!$B$2:$B$501=$C975))&lt;&gt;1)),"No stock line","OK"))))</f>
        <v/>
      </c>
    </row>
    <row r="976" spans="1:8" x14ac:dyDescent="0.25">
      <c r="A976" s="20"/>
      <c r="B976" s="12"/>
      <c r="C976" s="12"/>
      <c r="D976" s="19"/>
      <c r="E976" s="12"/>
      <c r="F976" s="12"/>
      <c r="G976" s="12"/>
      <c r="H976" s="16" t="str">
        <f>IF(COUNTA($A976:$G976)=0,"",IF(OR($C976="",SUMPRODUCT(--(Parts!$A$2:$A$201=$C976))=0,AND($E976&lt;&gt;"",SUMPRODUCT(--(Vans!$A$2:$A$51=$E976))=0),AND($F976&lt;&gt;"",SUMPRODUCT(--(Vans!$A$2:$A$51=$F976))=0)),"Check ID",IF(OR(NOT(AND(ISNUMBER(A976),N(A976)&gt;=18264,N(A976)&lt;=73050)),AND($B976&lt;&gt;"Used",$B976&lt;&gt;"Restock",$B976&lt;&gt;"Transfer"),NOT(AND(ISNUMBER(D976),N(D976)&gt;=1,N(D976)&lt;=10000,INT(N(D976))=N(D976))),AND($B976="Used",OR($E976="",$F976&lt;&gt;"")),AND($B976="Restock",OR($F976="",$E976&lt;&gt;"")),AND($B976="Transfer",OR($E976="",$F976="",$E976=$F976))),"Check inputs",IF(OR(AND($E976&lt;&gt;"",SUMPRODUCT(('Van Stock'!$A$2:$A$501=$E976)*('Van Stock'!$B$2:$B$501=$C976))&lt;&gt;1),AND($F976&lt;&gt;"",SUMPRODUCT(('Van Stock'!$A$2:$A$501=$F976)*('Van Stock'!$B$2:$B$501=$C976))&lt;&gt;1)),"No stock line","OK"))))</f>
        <v/>
      </c>
    </row>
    <row r="977" spans="1:8" x14ac:dyDescent="0.25">
      <c r="A977" s="20"/>
      <c r="B977" s="12"/>
      <c r="C977" s="12"/>
      <c r="D977" s="19"/>
      <c r="E977" s="12"/>
      <c r="F977" s="12"/>
      <c r="G977" s="12"/>
      <c r="H977" s="16" t="str">
        <f>IF(COUNTA($A977:$G977)=0,"",IF(OR($C977="",SUMPRODUCT(--(Parts!$A$2:$A$201=$C977))=0,AND($E977&lt;&gt;"",SUMPRODUCT(--(Vans!$A$2:$A$51=$E977))=0),AND($F977&lt;&gt;"",SUMPRODUCT(--(Vans!$A$2:$A$51=$F977))=0)),"Check ID",IF(OR(NOT(AND(ISNUMBER(A977),N(A977)&gt;=18264,N(A977)&lt;=73050)),AND($B977&lt;&gt;"Used",$B977&lt;&gt;"Restock",$B977&lt;&gt;"Transfer"),NOT(AND(ISNUMBER(D977),N(D977)&gt;=1,N(D977)&lt;=10000,INT(N(D977))=N(D977))),AND($B977="Used",OR($E977="",$F977&lt;&gt;"")),AND($B977="Restock",OR($F977="",$E977&lt;&gt;"")),AND($B977="Transfer",OR($E977="",$F977="",$E977=$F977))),"Check inputs",IF(OR(AND($E977&lt;&gt;"",SUMPRODUCT(('Van Stock'!$A$2:$A$501=$E977)*('Van Stock'!$B$2:$B$501=$C977))&lt;&gt;1),AND($F977&lt;&gt;"",SUMPRODUCT(('Van Stock'!$A$2:$A$501=$F977)*('Van Stock'!$B$2:$B$501=$C977))&lt;&gt;1)),"No stock line","OK"))))</f>
        <v/>
      </c>
    </row>
    <row r="978" spans="1:8" x14ac:dyDescent="0.25">
      <c r="A978" s="20"/>
      <c r="B978" s="12"/>
      <c r="C978" s="12"/>
      <c r="D978" s="19"/>
      <c r="E978" s="12"/>
      <c r="F978" s="12"/>
      <c r="G978" s="12"/>
      <c r="H978" s="16" t="str">
        <f>IF(COUNTA($A978:$G978)=0,"",IF(OR($C978="",SUMPRODUCT(--(Parts!$A$2:$A$201=$C978))=0,AND($E978&lt;&gt;"",SUMPRODUCT(--(Vans!$A$2:$A$51=$E978))=0),AND($F978&lt;&gt;"",SUMPRODUCT(--(Vans!$A$2:$A$51=$F978))=0)),"Check ID",IF(OR(NOT(AND(ISNUMBER(A978),N(A978)&gt;=18264,N(A978)&lt;=73050)),AND($B978&lt;&gt;"Used",$B978&lt;&gt;"Restock",$B978&lt;&gt;"Transfer"),NOT(AND(ISNUMBER(D978),N(D978)&gt;=1,N(D978)&lt;=10000,INT(N(D978))=N(D978))),AND($B978="Used",OR($E978="",$F978&lt;&gt;"")),AND($B978="Restock",OR($F978="",$E978&lt;&gt;"")),AND($B978="Transfer",OR($E978="",$F978="",$E978=$F978))),"Check inputs",IF(OR(AND($E978&lt;&gt;"",SUMPRODUCT(('Van Stock'!$A$2:$A$501=$E978)*('Van Stock'!$B$2:$B$501=$C978))&lt;&gt;1),AND($F978&lt;&gt;"",SUMPRODUCT(('Van Stock'!$A$2:$A$501=$F978)*('Van Stock'!$B$2:$B$501=$C978))&lt;&gt;1)),"No stock line","OK"))))</f>
        <v/>
      </c>
    </row>
    <row r="979" spans="1:8" x14ac:dyDescent="0.25">
      <c r="A979" s="20"/>
      <c r="B979" s="12"/>
      <c r="C979" s="12"/>
      <c r="D979" s="19"/>
      <c r="E979" s="12"/>
      <c r="F979" s="12"/>
      <c r="G979" s="12"/>
      <c r="H979" s="16" t="str">
        <f>IF(COUNTA($A979:$G979)=0,"",IF(OR($C979="",SUMPRODUCT(--(Parts!$A$2:$A$201=$C979))=0,AND($E979&lt;&gt;"",SUMPRODUCT(--(Vans!$A$2:$A$51=$E979))=0),AND($F979&lt;&gt;"",SUMPRODUCT(--(Vans!$A$2:$A$51=$F979))=0)),"Check ID",IF(OR(NOT(AND(ISNUMBER(A979),N(A979)&gt;=18264,N(A979)&lt;=73050)),AND($B979&lt;&gt;"Used",$B979&lt;&gt;"Restock",$B979&lt;&gt;"Transfer"),NOT(AND(ISNUMBER(D979),N(D979)&gt;=1,N(D979)&lt;=10000,INT(N(D979))=N(D979))),AND($B979="Used",OR($E979="",$F979&lt;&gt;"")),AND($B979="Restock",OR($F979="",$E979&lt;&gt;"")),AND($B979="Transfer",OR($E979="",$F979="",$E979=$F979))),"Check inputs",IF(OR(AND($E979&lt;&gt;"",SUMPRODUCT(('Van Stock'!$A$2:$A$501=$E979)*('Van Stock'!$B$2:$B$501=$C979))&lt;&gt;1),AND($F979&lt;&gt;"",SUMPRODUCT(('Van Stock'!$A$2:$A$501=$F979)*('Van Stock'!$B$2:$B$501=$C979))&lt;&gt;1)),"No stock line","OK"))))</f>
        <v/>
      </c>
    </row>
    <row r="980" spans="1:8" x14ac:dyDescent="0.25">
      <c r="A980" s="20"/>
      <c r="B980" s="12"/>
      <c r="C980" s="12"/>
      <c r="D980" s="19"/>
      <c r="E980" s="12"/>
      <c r="F980" s="12"/>
      <c r="G980" s="12"/>
      <c r="H980" s="16" t="str">
        <f>IF(COUNTA($A980:$G980)=0,"",IF(OR($C980="",SUMPRODUCT(--(Parts!$A$2:$A$201=$C980))=0,AND($E980&lt;&gt;"",SUMPRODUCT(--(Vans!$A$2:$A$51=$E980))=0),AND($F980&lt;&gt;"",SUMPRODUCT(--(Vans!$A$2:$A$51=$F980))=0)),"Check ID",IF(OR(NOT(AND(ISNUMBER(A980),N(A980)&gt;=18264,N(A980)&lt;=73050)),AND($B980&lt;&gt;"Used",$B980&lt;&gt;"Restock",$B980&lt;&gt;"Transfer"),NOT(AND(ISNUMBER(D980),N(D980)&gt;=1,N(D980)&lt;=10000,INT(N(D980))=N(D980))),AND($B980="Used",OR($E980="",$F980&lt;&gt;"")),AND($B980="Restock",OR($F980="",$E980&lt;&gt;"")),AND($B980="Transfer",OR($E980="",$F980="",$E980=$F980))),"Check inputs",IF(OR(AND($E980&lt;&gt;"",SUMPRODUCT(('Van Stock'!$A$2:$A$501=$E980)*('Van Stock'!$B$2:$B$501=$C980))&lt;&gt;1),AND($F980&lt;&gt;"",SUMPRODUCT(('Van Stock'!$A$2:$A$501=$F980)*('Van Stock'!$B$2:$B$501=$C980))&lt;&gt;1)),"No stock line","OK"))))</f>
        <v/>
      </c>
    </row>
    <row r="981" spans="1:8" x14ac:dyDescent="0.25">
      <c r="A981" s="20"/>
      <c r="B981" s="12"/>
      <c r="C981" s="12"/>
      <c r="D981" s="19"/>
      <c r="E981" s="12"/>
      <c r="F981" s="12"/>
      <c r="G981" s="12"/>
      <c r="H981" s="16" t="str">
        <f>IF(COUNTA($A981:$G981)=0,"",IF(OR($C981="",SUMPRODUCT(--(Parts!$A$2:$A$201=$C981))=0,AND($E981&lt;&gt;"",SUMPRODUCT(--(Vans!$A$2:$A$51=$E981))=0),AND($F981&lt;&gt;"",SUMPRODUCT(--(Vans!$A$2:$A$51=$F981))=0)),"Check ID",IF(OR(NOT(AND(ISNUMBER(A981),N(A981)&gt;=18264,N(A981)&lt;=73050)),AND($B981&lt;&gt;"Used",$B981&lt;&gt;"Restock",$B981&lt;&gt;"Transfer"),NOT(AND(ISNUMBER(D981),N(D981)&gt;=1,N(D981)&lt;=10000,INT(N(D981))=N(D981))),AND($B981="Used",OR($E981="",$F981&lt;&gt;"")),AND($B981="Restock",OR($F981="",$E981&lt;&gt;"")),AND($B981="Transfer",OR($E981="",$F981="",$E981=$F981))),"Check inputs",IF(OR(AND($E981&lt;&gt;"",SUMPRODUCT(('Van Stock'!$A$2:$A$501=$E981)*('Van Stock'!$B$2:$B$501=$C981))&lt;&gt;1),AND($F981&lt;&gt;"",SUMPRODUCT(('Van Stock'!$A$2:$A$501=$F981)*('Van Stock'!$B$2:$B$501=$C981))&lt;&gt;1)),"No stock line","OK"))))</f>
        <v/>
      </c>
    </row>
    <row r="982" spans="1:8" x14ac:dyDescent="0.25">
      <c r="A982" s="20"/>
      <c r="B982" s="12"/>
      <c r="C982" s="12"/>
      <c r="D982" s="19"/>
      <c r="E982" s="12"/>
      <c r="F982" s="12"/>
      <c r="G982" s="12"/>
      <c r="H982" s="16" t="str">
        <f>IF(COUNTA($A982:$G982)=0,"",IF(OR($C982="",SUMPRODUCT(--(Parts!$A$2:$A$201=$C982))=0,AND($E982&lt;&gt;"",SUMPRODUCT(--(Vans!$A$2:$A$51=$E982))=0),AND($F982&lt;&gt;"",SUMPRODUCT(--(Vans!$A$2:$A$51=$F982))=0)),"Check ID",IF(OR(NOT(AND(ISNUMBER(A982),N(A982)&gt;=18264,N(A982)&lt;=73050)),AND($B982&lt;&gt;"Used",$B982&lt;&gt;"Restock",$B982&lt;&gt;"Transfer"),NOT(AND(ISNUMBER(D982),N(D982)&gt;=1,N(D982)&lt;=10000,INT(N(D982))=N(D982))),AND($B982="Used",OR($E982="",$F982&lt;&gt;"")),AND($B982="Restock",OR($F982="",$E982&lt;&gt;"")),AND($B982="Transfer",OR($E982="",$F982="",$E982=$F982))),"Check inputs",IF(OR(AND($E982&lt;&gt;"",SUMPRODUCT(('Van Stock'!$A$2:$A$501=$E982)*('Van Stock'!$B$2:$B$501=$C982))&lt;&gt;1),AND($F982&lt;&gt;"",SUMPRODUCT(('Van Stock'!$A$2:$A$501=$F982)*('Van Stock'!$B$2:$B$501=$C982))&lt;&gt;1)),"No stock line","OK"))))</f>
        <v/>
      </c>
    </row>
    <row r="983" spans="1:8" x14ac:dyDescent="0.25">
      <c r="A983" s="20"/>
      <c r="B983" s="12"/>
      <c r="C983" s="12"/>
      <c r="D983" s="19"/>
      <c r="E983" s="12"/>
      <c r="F983" s="12"/>
      <c r="G983" s="12"/>
      <c r="H983" s="16" t="str">
        <f>IF(COUNTA($A983:$G983)=0,"",IF(OR($C983="",SUMPRODUCT(--(Parts!$A$2:$A$201=$C983))=0,AND($E983&lt;&gt;"",SUMPRODUCT(--(Vans!$A$2:$A$51=$E983))=0),AND($F983&lt;&gt;"",SUMPRODUCT(--(Vans!$A$2:$A$51=$F983))=0)),"Check ID",IF(OR(NOT(AND(ISNUMBER(A983),N(A983)&gt;=18264,N(A983)&lt;=73050)),AND($B983&lt;&gt;"Used",$B983&lt;&gt;"Restock",$B983&lt;&gt;"Transfer"),NOT(AND(ISNUMBER(D983),N(D983)&gt;=1,N(D983)&lt;=10000,INT(N(D983))=N(D983))),AND($B983="Used",OR($E983="",$F983&lt;&gt;"")),AND($B983="Restock",OR($F983="",$E983&lt;&gt;"")),AND($B983="Transfer",OR($E983="",$F983="",$E983=$F983))),"Check inputs",IF(OR(AND($E983&lt;&gt;"",SUMPRODUCT(('Van Stock'!$A$2:$A$501=$E983)*('Van Stock'!$B$2:$B$501=$C983))&lt;&gt;1),AND($F983&lt;&gt;"",SUMPRODUCT(('Van Stock'!$A$2:$A$501=$F983)*('Van Stock'!$B$2:$B$501=$C983))&lt;&gt;1)),"No stock line","OK"))))</f>
        <v/>
      </c>
    </row>
    <row r="984" spans="1:8" x14ac:dyDescent="0.25">
      <c r="A984" s="20"/>
      <c r="B984" s="12"/>
      <c r="C984" s="12"/>
      <c r="D984" s="19"/>
      <c r="E984" s="12"/>
      <c r="F984" s="12"/>
      <c r="G984" s="12"/>
      <c r="H984" s="16" t="str">
        <f>IF(COUNTA($A984:$G984)=0,"",IF(OR($C984="",SUMPRODUCT(--(Parts!$A$2:$A$201=$C984))=0,AND($E984&lt;&gt;"",SUMPRODUCT(--(Vans!$A$2:$A$51=$E984))=0),AND($F984&lt;&gt;"",SUMPRODUCT(--(Vans!$A$2:$A$51=$F984))=0)),"Check ID",IF(OR(NOT(AND(ISNUMBER(A984),N(A984)&gt;=18264,N(A984)&lt;=73050)),AND($B984&lt;&gt;"Used",$B984&lt;&gt;"Restock",$B984&lt;&gt;"Transfer"),NOT(AND(ISNUMBER(D984),N(D984)&gt;=1,N(D984)&lt;=10000,INT(N(D984))=N(D984))),AND($B984="Used",OR($E984="",$F984&lt;&gt;"")),AND($B984="Restock",OR($F984="",$E984&lt;&gt;"")),AND($B984="Transfer",OR($E984="",$F984="",$E984=$F984))),"Check inputs",IF(OR(AND($E984&lt;&gt;"",SUMPRODUCT(('Van Stock'!$A$2:$A$501=$E984)*('Van Stock'!$B$2:$B$501=$C984))&lt;&gt;1),AND($F984&lt;&gt;"",SUMPRODUCT(('Van Stock'!$A$2:$A$501=$F984)*('Van Stock'!$B$2:$B$501=$C984))&lt;&gt;1)),"No stock line","OK"))))</f>
        <v/>
      </c>
    </row>
    <row r="985" spans="1:8" x14ac:dyDescent="0.25">
      <c r="A985" s="20"/>
      <c r="B985" s="12"/>
      <c r="C985" s="12"/>
      <c r="D985" s="19"/>
      <c r="E985" s="12"/>
      <c r="F985" s="12"/>
      <c r="G985" s="12"/>
      <c r="H985" s="16" t="str">
        <f>IF(COUNTA($A985:$G985)=0,"",IF(OR($C985="",SUMPRODUCT(--(Parts!$A$2:$A$201=$C985))=0,AND($E985&lt;&gt;"",SUMPRODUCT(--(Vans!$A$2:$A$51=$E985))=0),AND($F985&lt;&gt;"",SUMPRODUCT(--(Vans!$A$2:$A$51=$F985))=0)),"Check ID",IF(OR(NOT(AND(ISNUMBER(A985),N(A985)&gt;=18264,N(A985)&lt;=73050)),AND($B985&lt;&gt;"Used",$B985&lt;&gt;"Restock",$B985&lt;&gt;"Transfer"),NOT(AND(ISNUMBER(D985),N(D985)&gt;=1,N(D985)&lt;=10000,INT(N(D985))=N(D985))),AND($B985="Used",OR($E985="",$F985&lt;&gt;"")),AND($B985="Restock",OR($F985="",$E985&lt;&gt;"")),AND($B985="Transfer",OR($E985="",$F985="",$E985=$F985))),"Check inputs",IF(OR(AND($E985&lt;&gt;"",SUMPRODUCT(('Van Stock'!$A$2:$A$501=$E985)*('Van Stock'!$B$2:$B$501=$C985))&lt;&gt;1),AND($F985&lt;&gt;"",SUMPRODUCT(('Van Stock'!$A$2:$A$501=$F985)*('Van Stock'!$B$2:$B$501=$C985))&lt;&gt;1)),"No stock line","OK"))))</f>
        <v/>
      </c>
    </row>
    <row r="986" spans="1:8" x14ac:dyDescent="0.25">
      <c r="A986" s="20"/>
      <c r="B986" s="12"/>
      <c r="C986" s="12"/>
      <c r="D986" s="19"/>
      <c r="E986" s="12"/>
      <c r="F986" s="12"/>
      <c r="G986" s="12"/>
      <c r="H986" s="16" t="str">
        <f>IF(COUNTA($A986:$G986)=0,"",IF(OR($C986="",SUMPRODUCT(--(Parts!$A$2:$A$201=$C986))=0,AND($E986&lt;&gt;"",SUMPRODUCT(--(Vans!$A$2:$A$51=$E986))=0),AND($F986&lt;&gt;"",SUMPRODUCT(--(Vans!$A$2:$A$51=$F986))=0)),"Check ID",IF(OR(NOT(AND(ISNUMBER(A986),N(A986)&gt;=18264,N(A986)&lt;=73050)),AND($B986&lt;&gt;"Used",$B986&lt;&gt;"Restock",$B986&lt;&gt;"Transfer"),NOT(AND(ISNUMBER(D986),N(D986)&gt;=1,N(D986)&lt;=10000,INT(N(D986))=N(D986))),AND($B986="Used",OR($E986="",$F986&lt;&gt;"")),AND($B986="Restock",OR($F986="",$E986&lt;&gt;"")),AND($B986="Transfer",OR($E986="",$F986="",$E986=$F986))),"Check inputs",IF(OR(AND($E986&lt;&gt;"",SUMPRODUCT(('Van Stock'!$A$2:$A$501=$E986)*('Van Stock'!$B$2:$B$501=$C986))&lt;&gt;1),AND($F986&lt;&gt;"",SUMPRODUCT(('Van Stock'!$A$2:$A$501=$F986)*('Van Stock'!$B$2:$B$501=$C986))&lt;&gt;1)),"No stock line","OK"))))</f>
        <v/>
      </c>
    </row>
    <row r="987" spans="1:8" x14ac:dyDescent="0.25">
      <c r="A987" s="20"/>
      <c r="B987" s="12"/>
      <c r="C987" s="12"/>
      <c r="D987" s="19"/>
      <c r="E987" s="12"/>
      <c r="F987" s="12"/>
      <c r="G987" s="12"/>
      <c r="H987" s="16" t="str">
        <f>IF(COUNTA($A987:$G987)=0,"",IF(OR($C987="",SUMPRODUCT(--(Parts!$A$2:$A$201=$C987))=0,AND($E987&lt;&gt;"",SUMPRODUCT(--(Vans!$A$2:$A$51=$E987))=0),AND($F987&lt;&gt;"",SUMPRODUCT(--(Vans!$A$2:$A$51=$F987))=0)),"Check ID",IF(OR(NOT(AND(ISNUMBER(A987),N(A987)&gt;=18264,N(A987)&lt;=73050)),AND($B987&lt;&gt;"Used",$B987&lt;&gt;"Restock",$B987&lt;&gt;"Transfer"),NOT(AND(ISNUMBER(D987),N(D987)&gt;=1,N(D987)&lt;=10000,INT(N(D987))=N(D987))),AND($B987="Used",OR($E987="",$F987&lt;&gt;"")),AND($B987="Restock",OR($F987="",$E987&lt;&gt;"")),AND($B987="Transfer",OR($E987="",$F987="",$E987=$F987))),"Check inputs",IF(OR(AND($E987&lt;&gt;"",SUMPRODUCT(('Van Stock'!$A$2:$A$501=$E987)*('Van Stock'!$B$2:$B$501=$C987))&lt;&gt;1),AND($F987&lt;&gt;"",SUMPRODUCT(('Van Stock'!$A$2:$A$501=$F987)*('Van Stock'!$B$2:$B$501=$C987))&lt;&gt;1)),"No stock line","OK"))))</f>
        <v/>
      </c>
    </row>
    <row r="988" spans="1:8" x14ac:dyDescent="0.25">
      <c r="A988" s="20"/>
      <c r="B988" s="12"/>
      <c r="C988" s="12"/>
      <c r="D988" s="19"/>
      <c r="E988" s="12"/>
      <c r="F988" s="12"/>
      <c r="G988" s="12"/>
      <c r="H988" s="16" t="str">
        <f>IF(COUNTA($A988:$G988)=0,"",IF(OR($C988="",SUMPRODUCT(--(Parts!$A$2:$A$201=$C988))=0,AND($E988&lt;&gt;"",SUMPRODUCT(--(Vans!$A$2:$A$51=$E988))=0),AND($F988&lt;&gt;"",SUMPRODUCT(--(Vans!$A$2:$A$51=$F988))=0)),"Check ID",IF(OR(NOT(AND(ISNUMBER(A988),N(A988)&gt;=18264,N(A988)&lt;=73050)),AND($B988&lt;&gt;"Used",$B988&lt;&gt;"Restock",$B988&lt;&gt;"Transfer"),NOT(AND(ISNUMBER(D988),N(D988)&gt;=1,N(D988)&lt;=10000,INT(N(D988))=N(D988))),AND($B988="Used",OR($E988="",$F988&lt;&gt;"")),AND($B988="Restock",OR($F988="",$E988&lt;&gt;"")),AND($B988="Transfer",OR($E988="",$F988="",$E988=$F988))),"Check inputs",IF(OR(AND($E988&lt;&gt;"",SUMPRODUCT(('Van Stock'!$A$2:$A$501=$E988)*('Van Stock'!$B$2:$B$501=$C988))&lt;&gt;1),AND($F988&lt;&gt;"",SUMPRODUCT(('Van Stock'!$A$2:$A$501=$F988)*('Van Stock'!$B$2:$B$501=$C988))&lt;&gt;1)),"No stock line","OK"))))</f>
        <v/>
      </c>
    </row>
    <row r="989" spans="1:8" x14ac:dyDescent="0.25">
      <c r="A989" s="20"/>
      <c r="B989" s="12"/>
      <c r="C989" s="12"/>
      <c r="D989" s="19"/>
      <c r="E989" s="12"/>
      <c r="F989" s="12"/>
      <c r="G989" s="12"/>
      <c r="H989" s="16" t="str">
        <f>IF(COUNTA($A989:$G989)=0,"",IF(OR($C989="",SUMPRODUCT(--(Parts!$A$2:$A$201=$C989))=0,AND($E989&lt;&gt;"",SUMPRODUCT(--(Vans!$A$2:$A$51=$E989))=0),AND($F989&lt;&gt;"",SUMPRODUCT(--(Vans!$A$2:$A$51=$F989))=0)),"Check ID",IF(OR(NOT(AND(ISNUMBER(A989),N(A989)&gt;=18264,N(A989)&lt;=73050)),AND($B989&lt;&gt;"Used",$B989&lt;&gt;"Restock",$B989&lt;&gt;"Transfer"),NOT(AND(ISNUMBER(D989),N(D989)&gt;=1,N(D989)&lt;=10000,INT(N(D989))=N(D989))),AND($B989="Used",OR($E989="",$F989&lt;&gt;"")),AND($B989="Restock",OR($F989="",$E989&lt;&gt;"")),AND($B989="Transfer",OR($E989="",$F989="",$E989=$F989))),"Check inputs",IF(OR(AND($E989&lt;&gt;"",SUMPRODUCT(('Van Stock'!$A$2:$A$501=$E989)*('Van Stock'!$B$2:$B$501=$C989))&lt;&gt;1),AND($F989&lt;&gt;"",SUMPRODUCT(('Van Stock'!$A$2:$A$501=$F989)*('Van Stock'!$B$2:$B$501=$C989))&lt;&gt;1)),"No stock line","OK"))))</f>
        <v/>
      </c>
    </row>
    <row r="990" spans="1:8" x14ac:dyDescent="0.25">
      <c r="A990" s="20"/>
      <c r="B990" s="12"/>
      <c r="C990" s="12"/>
      <c r="D990" s="19"/>
      <c r="E990" s="12"/>
      <c r="F990" s="12"/>
      <c r="G990" s="12"/>
      <c r="H990" s="16" t="str">
        <f>IF(COUNTA($A990:$G990)=0,"",IF(OR($C990="",SUMPRODUCT(--(Parts!$A$2:$A$201=$C990))=0,AND($E990&lt;&gt;"",SUMPRODUCT(--(Vans!$A$2:$A$51=$E990))=0),AND($F990&lt;&gt;"",SUMPRODUCT(--(Vans!$A$2:$A$51=$F990))=0)),"Check ID",IF(OR(NOT(AND(ISNUMBER(A990),N(A990)&gt;=18264,N(A990)&lt;=73050)),AND($B990&lt;&gt;"Used",$B990&lt;&gt;"Restock",$B990&lt;&gt;"Transfer"),NOT(AND(ISNUMBER(D990),N(D990)&gt;=1,N(D990)&lt;=10000,INT(N(D990))=N(D990))),AND($B990="Used",OR($E990="",$F990&lt;&gt;"")),AND($B990="Restock",OR($F990="",$E990&lt;&gt;"")),AND($B990="Transfer",OR($E990="",$F990="",$E990=$F990))),"Check inputs",IF(OR(AND($E990&lt;&gt;"",SUMPRODUCT(('Van Stock'!$A$2:$A$501=$E990)*('Van Stock'!$B$2:$B$501=$C990))&lt;&gt;1),AND($F990&lt;&gt;"",SUMPRODUCT(('Van Stock'!$A$2:$A$501=$F990)*('Van Stock'!$B$2:$B$501=$C990))&lt;&gt;1)),"No stock line","OK"))))</f>
        <v/>
      </c>
    </row>
    <row r="991" spans="1:8" x14ac:dyDescent="0.25">
      <c r="A991" s="20"/>
      <c r="B991" s="12"/>
      <c r="C991" s="12"/>
      <c r="D991" s="19"/>
      <c r="E991" s="12"/>
      <c r="F991" s="12"/>
      <c r="G991" s="12"/>
      <c r="H991" s="16" t="str">
        <f>IF(COUNTA($A991:$G991)=0,"",IF(OR($C991="",SUMPRODUCT(--(Parts!$A$2:$A$201=$C991))=0,AND($E991&lt;&gt;"",SUMPRODUCT(--(Vans!$A$2:$A$51=$E991))=0),AND($F991&lt;&gt;"",SUMPRODUCT(--(Vans!$A$2:$A$51=$F991))=0)),"Check ID",IF(OR(NOT(AND(ISNUMBER(A991),N(A991)&gt;=18264,N(A991)&lt;=73050)),AND($B991&lt;&gt;"Used",$B991&lt;&gt;"Restock",$B991&lt;&gt;"Transfer"),NOT(AND(ISNUMBER(D991),N(D991)&gt;=1,N(D991)&lt;=10000,INT(N(D991))=N(D991))),AND($B991="Used",OR($E991="",$F991&lt;&gt;"")),AND($B991="Restock",OR($F991="",$E991&lt;&gt;"")),AND($B991="Transfer",OR($E991="",$F991="",$E991=$F991))),"Check inputs",IF(OR(AND($E991&lt;&gt;"",SUMPRODUCT(('Van Stock'!$A$2:$A$501=$E991)*('Van Stock'!$B$2:$B$501=$C991))&lt;&gt;1),AND($F991&lt;&gt;"",SUMPRODUCT(('Van Stock'!$A$2:$A$501=$F991)*('Van Stock'!$B$2:$B$501=$C991))&lt;&gt;1)),"No stock line","OK"))))</f>
        <v/>
      </c>
    </row>
    <row r="992" spans="1:8" x14ac:dyDescent="0.25">
      <c r="A992" s="20"/>
      <c r="B992" s="12"/>
      <c r="C992" s="12"/>
      <c r="D992" s="19"/>
      <c r="E992" s="12"/>
      <c r="F992" s="12"/>
      <c r="G992" s="12"/>
      <c r="H992" s="16" t="str">
        <f>IF(COUNTA($A992:$G992)=0,"",IF(OR($C992="",SUMPRODUCT(--(Parts!$A$2:$A$201=$C992))=0,AND($E992&lt;&gt;"",SUMPRODUCT(--(Vans!$A$2:$A$51=$E992))=0),AND($F992&lt;&gt;"",SUMPRODUCT(--(Vans!$A$2:$A$51=$F992))=0)),"Check ID",IF(OR(NOT(AND(ISNUMBER(A992),N(A992)&gt;=18264,N(A992)&lt;=73050)),AND($B992&lt;&gt;"Used",$B992&lt;&gt;"Restock",$B992&lt;&gt;"Transfer"),NOT(AND(ISNUMBER(D992),N(D992)&gt;=1,N(D992)&lt;=10000,INT(N(D992))=N(D992))),AND($B992="Used",OR($E992="",$F992&lt;&gt;"")),AND($B992="Restock",OR($F992="",$E992&lt;&gt;"")),AND($B992="Transfer",OR($E992="",$F992="",$E992=$F992))),"Check inputs",IF(OR(AND($E992&lt;&gt;"",SUMPRODUCT(('Van Stock'!$A$2:$A$501=$E992)*('Van Stock'!$B$2:$B$501=$C992))&lt;&gt;1),AND($F992&lt;&gt;"",SUMPRODUCT(('Van Stock'!$A$2:$A$501=$F992)*('Van Stock'!$B$2:$B$501=$C992))&lt;&gt;1)),"No stock line","OK"))))</f>
        <v/>
      </c>
    </row>
    <row r="993" spans="1:8" x14ac:dyDescent="0.25">
      <c r="A993" s="20"/>
      <c r="B993" s="12"/>
      <c r="C993" s="12"/>
      <c r="D993" s="19"/>
      <c r="E993" s="12"/>
      <c r="F993" s="12"/>
      <c r="G993" s="12"/>
      <c r="H993" s="16" t="str">
        <f>IF(COUNTA($A993:$G993)=0,"",IF(OR($C993="",SUMPRODUCT(--(Parts!$A$2:$A$201=$C993))=0,AND($E993&lt;&gt;"",SUMPRODUCT(--(Vans!$A$2:$A$51=$E993))=0),AND($F993&lt;&gt;"",SUMPRODUCT(--(Vans!$A$2:$A$51=$F993))=0)),"Check ID",IF(OR(NOT(AND(ISNUMBER(A993),N(A993)&gt;=18264,N(A993)&lt;=73050)),AND($B993&lt;&gt;"Used",$B993&lt;&gt;"Restock",$B993&lt;&gt;"Transfer"),NOT(AND(ISNUMBER(D993),N(D993)&gt;=1,N(D993)&lt;=10000,INT(N(D993))=N(D993))),AND($B993="Used",OR($E993="",$F993&lt;&gt;"")),AND($B993="Restock",OR($F993="",$E993&lt;&gt;"")),AND($B993="Transfer",OR($E993="",$F993="",$E993=$F993))),"Check inputs",IF(OR(AND($E993&lt;&gt;"",SUMPRODUCT(('Van Stock'!$A$2:$A$501=$E993)*('Van Stock'!$B$2:$B$501=$C993))&lt;&gt;1),AND($F993&lt;&gt;"",SUMPRODUCT(('Van Stock'!$A$2:$A$501=$F993)*('Van Stock'!$B$2:$B$501=$C993))&lt;&gt;1)),"No stock line","OK"))))</f>
        <v/>
      </c>
    </row>
    <row r="994" spans="1:8" x14ac:dyDescent="0.25">
      <c r="A994" s="20"/>
      <c r="B994" s="12"/>
      <c r="C994" s="12"/>
      <c r="D994" s="19"/>
      <c r="E994" s="12"/>
      <c r="F994" s="12"/>
      <c r="G994" s="12"/>
      <c r="H994" s="16" t="str">
        <f>IF(COUNTA($A994:$G994)=0,"",IF(OR($C994="",SUMPRODUCT(--(Parts!$A$2:$A$201=$C994))=0,AND($E994&lt;&gt;"",SUMPRODUCT(--(Vans!$A$2:$A$51=$E994))=0),AND($F994&lt;&gt;"",SUMPRODUCT(--(Vans!$A$2:$A$51=$F994))=0)),"Check ID",IF(OR(NOT(AND(ISNUMBER(A994),N(A994)&gt;=18264,N(A994)&lt;=73050)),AND($B994&lt;&gt;"Used",$B994&lt;&gt;"Restock",$B994&lt;&gt;"Transfer"),NOT(AND(ISNUMBER(D994),N(D994)&gt;=1,N(D994)&lt;=10000,INT(N(D994))=N(D994))),AND($B994="Used",OR($E994="",$F994&lt;&gt;"")),AND($B994="Restock",OR($F994="",$E994&lt;&gt;"")),AND($B994="Transfer",OR($E994="",$F994="",$E994=$F994))),"Check inputs",IF(OR(AND($E994&lt;&gt;"",SUMPRODUCT(('Van Stock'!$A$2:$A$501=$E994)*('Van Stock'!$B$2:$B$501=$C994))&lt;&gt;1),AND($F994&lt;&gt;"",SUMPRODUCT(('Van Stock'!$A$2:$A$501=$F994)*('Van Stock'!$B$2:$B$501=$C994))&lt;&gt;1)),"No stock line","OK"))))</f>
        <v/>
      </c>
    </row>
    <row r="995" spans="1:8" x14ac:dyDescent="0.25">
      <c r="A995" s="20"/>
      <c r="B995" s="12"/>
      <c r="C995" s="12"/>
      <c r="D995" s="19"/>
      <c r="E995" s="12"/>
      <c r="F995" s="12"/>
      <c r="G995" s="12"/>
      <c r="H995" s="16" t="str">
        <f>IF(COUNTA($A995:$G995)=0,"",IF(OR($C995="",SUMPRODUCT(--(Parts!$A$2:$A$201=$C995))=0,AND($E995&lt;&gt;"",SUMPRODUCT(--(Vans!$A$2:$A$51=$E995))=0),AND($F995&lt;&gt;"",SUMPRODUCT(--(Vans!$A$2:$A$51=$F995))=0)),"Check ID",IF(OR(NOT(AND(ISNUMBER(A995),N(A995)&gt;=18264,N(A995)&lt;=73050)),AND($B995&lt;&gt;"Used",$B995&lt;&gt;"Restock",$B995&lt;&gt;"Transfer"),NOT(AND(ISNUMBER(D995),N(D995)&gt;=1,N(D995)&lt;=10000,INT(N(D995))=N(D995))),AND($B995="Used",OR($E995="",$F995&lt;&gt;"")),AND($B995="Restock",OR($F995="",$E995&lt;&gt;"")),AND($B995="Transfer",OR($E995="",$F995="",$E995=$F995))),"Check inputs",IF(OR(AND($E995&lt;&gt;"",SUMPRODUCT(('Van Stock'!$A$2:$A$501=$E995)*('Van Stock'!$B$2:$B$501=$C995))&lt;&gt;1),AND($F995&lt;&gt;"",SUMPRODUCT(('Van Stock'!$A$2:$A$501=$F995)*('Van Stock'!$B$2:$B$501=$C995))&lt;&gt;1)),"No stock line","OK"))))</f>
        <v/>
      </c>
    </row>
    <row r="996" spans="1:8" x14ac:dyDescent="0.25">
      <c r="A996" s="20"/>
      <c r="B996" s="12"/>
      <c r="C996" s="12"/>
      <c r="D996" s="19"/>
      <c r="E996" s="12"/>
      <c r="F996" s="12"/>
      <c r="G996" s="12"/>
      <c r="H996" s="16" t="str">
        <f>IF(COUNTA($A996:$G996)=0,"",IF(OR($C996="",SUMPRODUCT(--(Parts!$A$2:$A$201=$C996))=0,AND($E996&lt;&gt;"",SUMPRODUCT(--(Vans!$A$2:$A$51=$E996))=0),AND($F996&lt;&gt;"",SUMPRODUCT(--(Vans!$A$2:$A$51=$F996))=0)),"Check ID",IF(OR(NOT(AND(ISNUMBER(A996),N(A996)&gt;=18264,N(A996)&lt;=73050)),AND($B996&lt;&gt;"Used",$B996&lt;&gt;"Restock",$B996&lt;&gt;"Transfer"),NOT(AND(ISNUMBER(D996),N(D996)&gt;=1,N(D996)&lt;=10000,INT(N(D996))=N(D996))),AND($B996="Used",OR($E996="",$F996&lt;&gt;"")),AND($B996="Restock",OR($F996="",$E996&lt;&gt;"")),AND($B996="Transfer",OR($E996="",$F996="",$E996=$F996))),"Check inputs",IF(OR(AND($E996&lt;&gt;"",SUMPRODUCT(('Van Stock'!$A$2:$A$501=$E996)*('Van Stock'!$B$2:$B$501=$C996))&lt;&gt;1),AND($F996&lt;&gt;"",SUMPRODUCT(('Van Stock'!$A$2:$A$501=$F996)*('Van Stock'!$B$2:$B$501=$C996))&lt;&gt;1)),"No stock line","OK"))))</f>
        <v/>
      </c>
    </row>
    <row r="997" spans="1:8" x14ac:dyDescent="0.25">
      <c r="A997" s="20"/>
      <c r="B997" s="12"/>
      <c r="C997" s="12"/>
      <c r="D997" s="19"/>
      <c r="E997" s="12"/>
      <c r="F997" s="12"/>
      <c r="G997" s="12"/>
      <c r="H997" s="16" t="str">
        <f>IF(COUNTA($A997:$G997)=0,"",IF(OR($C997="",SUMPRODUCT(--(Parts!$A$2:$A$201=$C997))=0,AND($E997&lt;&gt;"",SUMPRODUCT(--(Vans!$A$2:$A$51=$E997))=0),AND($F997&lt;&gt;"",SUMPRODUCT(--(Vans!$A$2:$A$51=$F997))=0)),"Check ID",IF(OR(NOT(AND(ISNUMBER(A997),N(A997)&gt;=18264,N(A997)&lt;=73050)),AND($B997&lt;&gt;"Used",$B997&lt;&gt;"Restock",$B997&lt;&gt;"Transfer"),NOT(AND(ISNUMBER(D997),N(D997)&gt;=1,N(D997)&lt;=10000,INT(N(D997))=N(D997))),AND($B997="Used",OR($E997="",$F997&lt;&gt;"")),AND($B997="Restock",OR($F997="",$E997&lt;&gt;"")),AND($B997="Transfer",OR($E997="",$F997="",$E997=$F997))),"Check inputs",IF(OR(AND($E997&lt;&gt;"",SUMPRODUCT(('Van Stock'!$A$2:$A$501=$E997)*('Van Stock'!$B$2:$B$501=$C997))&lt;&gt;1),AND($F997&lt;&gt;"",SUMPRODUCT(('Van Stock'!$A$2:$A$501=$F997)*('Van Stock'!$B$2:$B$501=$C997))&lt;&gt;1)),"No stock line","OK"))))</f>
        <v/>
      </c>
    </row>
    <row r="998" spans="1:8" x14ac:dyDescent="0.25">
      <c r="A998" s="20"/>
      <c r="B998" s="12"/>
      <c r="C998" s="12"/>
      <c r="D998" s="19"/>
      <c r="E998" s="12"/>
      <c r="F998" s="12"/>
      <c r="G998" s="12"/>
      <c r="H998" s="16" t="str">
        <f>IF(COUNTA($A998:$G998)=0,"",IF(OR($C998="",SUMPRODUCT(--(Parts!$A$2:$A$201=$C998))=0,AND($E998&lt;&gt;"",SUMPRODUCT(--(Vans!$A$2:$A$51=$E998))=0),AND($F998&lt;&gt;"",SUMPRODUCT(--(Vans!$A$2:$A$51=$F998))=0)),"Check ID",IF(OR(NOT(AND(ISNUMBER(A998),N(A998)&gt;=18264,N(A998)&lt;=73050)),AND($B998&lt;&gt;"Used",$B998&lt;&gt;"Restock",$B998&lt;&gt;"Transfer"),NOT(AND(ISNUMBER(D998),N(D998)&gt;=1,N(D998)&lt;=10000,INT(N(D998))=N(D998))),AND($B998="Used",OR($E998="",$F998&lt;&gt;"")),AND($B998="Restock",OR($F998="",$E998&lt;&gt;"")),AND($B998="Transfer",OR($E998="",$F998="",$E998=$F998))),"Check inputs",IF(OR(AND($E998&lt;&gt;"",SUMPRODUCT(('Van Stock'!$A$2:$A$501=$E998)*('Van Stock'!$B$2:$B$501=$C998))&lt;&gt;1),AND($F998&lt;&gt;"",SUMPRODUCT(('Van Stock'!$A$2:$A$501=$F998)*('Van Stock'!$B$2:$B$501=$C998))&lt;&gt;1)),"No stock line","OK"))))</f>
        <v/>
      </c>
    </row>
    <row r="999" spans="1:8" x14ac:dyDescent="0.25">
      <c r="A999" s="20"/>
      <c r="B999" s="12"/>
      <c r="C999" s="12"/>
      <c r="D999" s="19"/>
      <c r="E999" s="12"/>
      <c r="F999" s="12"/>
      <c r="G999" s="12"/>
      <c r="H999" s="16" t="str">
        <f>IF(COUNTA($A999:$G999)=0,"",IF(OR($C999="",SUMPRODUCT(--(Parts!$A$2:$A$201=$C999))=0,AND($E999&lt;&gt;"",SUMPRODUCT(--(Vans!$A$2:$A$51=$E999))=0),AND($F999&lt;&gt;"",SUMPRODUCT(--(Vans!$A$2:$A$51=$F999))=0)),"Check ID",IF(OR(NOT(AND(ISNUMBER(A999),N(A999)&gt;=18264,N(A999)&lt;=73050)),AND($B999&lt;&gt;"Used",$B999&lt;&gt;"Restock",$B999&lt;&gt;"Transfer"),NOT(AND(ISNUMBER(D999),N(D999)&gt;=1,N(D999)&lt;=10000,INT(N(D999))=N(D999))),AND($B999="Used",OR($E999="",$F999&lt;&gt;"")),AND($B999="Restock",OR($F999="",$E999&lt;&gt;"")),AND($B999="Transfer",OR($E999="",$F999="",$E999=$F999))),"Check inputs",IF(OR(AND($E999&lt;&gt;"",SUMPRODUCT(('Van Stock'!$A$2:$A$501=$E999)*('Van Stock'!$B$2:$B$501=$C999))&lt;&gt;1),AND($F999&lt;&gt;"",SUMPRODUCT(('Van Stock'!$A$2:$A$501=$F999)*('Van Stock'!$B$2:$B$501=$C999))&lt;&gt;1)),"No stock line","OK"))))</f>
        <v/>
      </c>
    </row>
    <row r="1000" spans="1:8" x14ac:dyDescent="0.25">
      <c r="A1000" s="20"/>
      <c r="B1000" s="12"/>
      <c r="C1000" s="12"/>
      <c r="D1000" s="19"/>
      <c r="E1000" s="12"/>
      <c r="F1000" s="12"/>
      <c r="G1000" s="12"/>
      <c r="H1000" s="16" t="str">
        <f>IF(COUNTA($A1000:$G1000)=0,"",IF(OR($C1000="",SUMPRODUCT(--(Parts!$A$2:$A$201=$C1000))=0,AND($E1000&lt;&gt;"",SUMPRODUCT(--(Vans!$A$2:$A$51=$E1000))=0),AND($F1000&lt;&gt;"",SUMPRODUCT(--(Vans!$A$2:$A$51=$F1000))=0)),"Check ID",IF(OR(NOT(AND(ISNUMBER(A1000),N(A1000)&gt;=18264,N(A1000)&lt;=73050)),AND($B1000&lt;&gt;"Used",$B1000&lt;&gt;"Restock",$B1000&lt;&gt;"Transfer"),NOT(AND(ISNUMBER(D1000),N(D1000)&gt;=1,N(D1000)&lt;=10000,INT(N(D1000))=N(D1000))),AND($B1000="Used",OR($E1000="",$F1000&lt;&gt;"")),AND($B1000="Restock",OR($F1000="",$E1000&lt;&gt;"")),AND($B1000="Transfer",OR($E1000="",$F1000="",$E1000=$F1000))),"Check inputs",IF(OR(AND($E1000&lt;&gt;"",SUMPRODUCT(('Van Stock'!$A$2:$A$501=$E1000)*('Van Stock'!$B$2:$B$501=$C1000))&lt;&gt;1),AND($F1000&lt;&gt;"",SUMPRODUCT(('Van Stock'!$A$2:$A$501=$F1000)*('Van Stock'!$B$2:$B$501=$C1000))&lt;&gt;1)),"No stock line","OK"))))</f>
        <v/>
      </c>
    </row>
    <row r="1001" spans="1:8" x14ac:dyDescent="0.25">
      <c r="A1001" s="20"/>
      <c r="B1001" s="12"/>
      <c r="C1001" s="12"/>
      <c r="D1001" s="19"/>
      <c r="E1001" s="12"/>
      <c r="F1001" s="12"/>
      <c r="G1001" s="12"/>
      <c r="H1001" s="16" t="str">
        <f>IF(COUNTA($A1001:$G1001)=0,"",IF(OR($C1001="",SUMPRODUCT(--(Parts!$A$2:$A$201=$C1001))=0,AND($E1001&lt;&gt;"",SUMPRODUCT(--(Vans!$A$2:$A$51=$E1001))=0),AND($F1001&lt;&gt;"",SUMPRODUCT(--(Vans!$A$2:$A$51=$F1001))=0)),"Check ID",IF(OR(NOT(AND(ISNUMBER(A1001),N(A1001)&gt;=18264,N(A1001)&lt;=73050)),AND($B1001&lt;&gt;"Used",$B1001&lt;&gt;"Restock",$B1001&lt;&gt;"Transfer"),NOT(AND(ISNUMBER(D1001),N(D1001)&gt;=1,N(D1001)&lt;=10000,INT(N(D1001))=N(D1001))),AND($B1001="Used",OR($E1001="",$F1001&lt;&gt;"")),AND($B1001="Restock",OR($F1001="",$E1001&lt;&gt;"")),AND($B1001="Transfer",OR($E1001="",$F1001="",$E1001=$F1001))),"Check inputs",IF(OR(AND($E1001&lt;&gt;"",SUMPRODUCT(('Van Stock'!$A$2:$A$501=$E1001)*('Van Stock'!$B$2:$B$501=$C1001))&lt;&gt;1),AND($F1001&lt;&gt;"",SUMPRODUCT(('Van Stock'!$A$2:$A$501=$F1001)*('Van Stock'!$B$2:$B$501=$C1001))&lt;&gt;1)),"No stock line","OK"))))</f>
        <v/>
      </c>
    </row>
  </sheetData>
  <conditionalFormatting sqref="H2:H1001">
    <cfRule type="expression" dxfId="10" priority="20">
      <formula>AND($H2&lt;&gt;"",$H2&lt;&gt;"OK")</formula>
    </cfRule>
  </conditionalFormatting>
  <dataValidations count="7">
    <dataValidation type="decimal" allowBlank="1" showErrorMessage="1" errorTitle="Invalid date" error="Enter a number between 18264 and 73050" sqref="A10:A1001">
      <formula1>18264</formula1>
      <formula2>73050</formula2>
    </dataValidation>
    <dataValidation type="decimal" allowBlank="1" showErrorMessage="1" errorTitle="Invalid date" error="Enter a number between 18264 and 73050" sqref="A2:A1001">
      <formula1>18264</formula1>
      <formula2>73050</formula2>
    </dataValidation>
    <dataValidation type="list" allowBlank="1" showErrorMessage="1" errorTitle="Unknown type" error="Pick Used, Restock or Transfer." sqref="B2:B1001">
      <formula1>"Used,Restock,Transfer"</formula1>
    </dataValidation>
    <dataValidation type="list" allowBlank="1" showErrorMessage="1" errorTitle="Unknown part" error="Pick a Part # listed on the Parts sheet, or add the part there first." sqref="C2:C1001">
      <formula1>Parts!$A$2:$A$201</formula1>
    </dataValidation>
    <dataValidation type="decimal" allowBlank="1" showErrorMessage="1" errorTitle="Invalid quantity" error="Enter a number between 1 and 10000" sqref="D10:D1001">
      <formula1>1</formula1>
      <formula2>10000</formula2>
    </dataValidation>
    <dataValidation type="decimal" allowBlank="1" showErrorMessage="1" errorTitle="Invalid quantity" error="Enter a number between 1 and 10000" sqref="D2:D1001">
      <formula1>1</formula1>
      <formula2>10000</formula2>
    </dataValidation>
    <dataValidation type="list" allowBlank="1" showErrorMessage="1" errorTitle="Unknown van" error="Pick a Van ID listed on the Vans sheet, or add the van there first." sqref="E2:F1001">
      <formula1>Vans!$A$2:$A$51</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owGridLines="0"/>
  </sheetViews>
  <sheetFormatPr defaultRowHeight="15" outlineLevelRow="0" outlineLevelCol="0" x14ac:dyDescent="55"/>
  <cols>
    <col min="1" max="1" width="28" customWidth="1"/>
    <col min="2" max="2" width="14" customWidth="1"/>
    <col min="3" max="6" width="20" customWidth="1"/>
  </cols>
  <sheetData>
    <row r="1" spans="1:6" x14ac:dyDescent="0.25">
      <c r="A1" s="1" t="s">
        <v>0</v>
      </c>
      <c r="B1" s="1"/>
      <c r="C1" s="1"/>
      <c r="D1" s="1"/>
      <c r="E1" s="1"/>
      <c r="F1" s="1"/>
    </row>
    <row r="2" spans="1:6" x14ac:dyDescent="0.25">
      <c r="A2" s="2"/>
      <c r="F2" s="2"/>
    </row>
    <row r="3" spans="1:6" x14ac:dyDescent="0.25">
      <c r="A3" s="7" t="s">
        <v>82</v>
      </c>
      <c r="B3" s="7"/>
      <c r="C3" s="7"/>
      <c r="D3" s="7"/>
      <c r="E3" s="7"/>
      <c r="F3" s="7"/>
    </row>
    <row r="4" spans="1:6" x14ac:dyDescent="0.25">
      <c r="A4" s="2"/>
      <c r="F4" s="2"/>
    </row>
    <row r="5" ht="30" customHeight="1" spans="1:6" x14ac:dyDescent="0.25">
      <c r="A5" s="11" t="s">
        <v>83</v>
      </c>
      <c r="B5" s="11" t="s">
        <v>84</v>
      </c>
      <c r="C5" s="11" t="s">
        <v>85</v>
      </c>
      <c r="D5" s="11"/>
      <c r="E5" s="11"/>
      <c r="F5" s="11"/>
    </row>
    <row r="6" ht="30" customHeight="1" spans="1:6" x14ac:dyDescent="0.25">
      <c r="A6" s="22" t="s">
        <v>86</v>
      </c>
      <c r="B6" s="23">
        <f>SUMPRODUCT(--('Van Stock'!$O$2:$O$501&lt;&gt;""))</f>
        <v>12</v>
      </c>
      <c r="C6" s="7" t="s">
        <v>87</v>
      </c>
      <c r="D6" s="7"/>
      <c r="E6" s="7"/>
      <c r="F6" s="7"/>
    </row>
    <row r="7" ht="30" customHeight="1" spans="1:6" x14ac:dyDescent="0.25">
      <c r="A7" s="22" t="s">
        <v>37</v>
      </c>
      <c r="B7" s="23">
        <f>IF($B$15&gt;0,"Check data",COUNTIF('Van Stock'!$L$2:$L$501,"Reorder"))</f>
        <v>4</v>
      </c>
      <c r="C7" s="7" t="s">
        <v>88</v>
      </c>
      <c r="D7" s="7"/>
      <c r="E7" s="7"/>
      <c r="F7" s="7"/>
    </row>
    <row r="8" ht="30" customHeight="1" spans="1:6" x14ac:dyDescent="0.25">
      <c r="A8" s="22" t="s">
        <v>89</v>
      </c>
      <c r="B8" s="23">
        <f>IF($B$15&gt;0,"Check data",SUM('Van Stock'!$K$2:$K$501))</f>
        <v>34</v>
      </c>
      <c r="C8" s="7" t="s">
        <v>90</v>
      </c>
      <c r="D8" s="7"/>
      <c r="E8" s="7"/>
      <c r="F8" s="7"/>
    </row>
    <row r="9" ht="30" customHeight="1" spans="1:6" x14ac:dyDescent="0.25">
      <c r="A9" s="22" t="s">
        <v>91</v>
      </c>
      <c r="B9" s="24">
        <f>IF($B$15&gt;0,"Check data",SUMPRODUCT('Van Stock'!$K$2:$K$501,'Van Stock'!$M$2:$M$501))</f>
        <v>580</v>
      </c>
      <c r="C9" s="7" t="s">
        <v>92</v>
      </c>
      <c r="D9" s="7"/>
      <c r="E9" s="7"/>
      <c r="F9" s="7"/>
    </row>
    <row r="10" ht="30" customHeight="1" spans="1:6" x14ac:dyDescent="0.25">
      <c r="A10" s="22" t="s">
        <v>93</v>
      </c>
      <c r="B10" s="23">
        <f>IF($B$15&gt;0,"Check data",COUNTIF('Van Stock'!$L$2:$L$501,"Over max"))</f>
        <v>0</v>
      </c>
      <c r="C10" s="7" t="s">
        <v>94</v>
      </c>
      <c r="D10" s="7"/>
      <c r="E10" s="7"/>
      <c r="F10" s="7"/>
    </row>
    <row r="11" ht="30" customHeight="1" spans="1:6" x14ac:dyDescent="0.25">
      <c r="A11" s="22" t="s">
        <v>95</v>
      </c>
      <c r="B11" s="24">
        <f>IF($B$15&gt;0,"Check data",SUM('Van Stock'!$N$2:$N$501))</f>
        <v>938.8</v>
      </c>
      <c r="C11" s="7" t="s">
        <v>96</v>
      </c>
      <c r="D11" s="7"/>
      <c r="E11" s="7"/>
      <c r="F11" s="7"/>
    </row>
    <row r="12" ht="30" customHeight="1" spans="1:6" x14ac:dyDescent="0.25">
      <c r="A12" s="22" t="s">
        <v>97</v>
      </c>
      <c r="B12" s="23">
        <f>IF($B$15&gt;0,"Check data",SUM('Van Stock'!$P$2:$P$501))</f>
        <v>13</v>
      </c>
      <c r="C12" s="7" t="s">
        <v>98</v>
      </c>
      <c r="D12" s="7"/>
      <c r="E12" s="7"/>
      <c r="F12" s="7"/>
    </row>
    <row r="13" ht="30" customHeight="1" spans="1:6" x14ac:dyDescent="0.25">
      <c r="A13" s="22" t="s">
        <v>99</v>
      </c>
      <c r="B13" s="24">
        <f>IF($B$15&gt;0,"Check data",SUMPRODUCT('Van Stock'!$P$2:$P$501,'Van Stock'!$M$2:$M$501))</f>
        <v>230.35</v>
      </c>
      <c r="C13" s="7" t="s">
        <v>100</v>
      </c>
      <c r="D13" s="7"/>
      <c r="E13" s="7"/>
      <c r="F13" s="7"/>
    </row>
    <row r="14" ht="30" customHeight="1" spans="1:6" x14ac:dyDescent="0.25">
      <c r="A14" s="11" t="s">
        <v>101</v>
      </c>
      <c r="B14" s="11" t="s">
        <v>84</v>
      </c>
      <c r="C14" s="11" t="s">
        <v>102</v>
      </c>
      <c r="D14" s="11"/>
      <c r="E14" s="11"/>
      <c r="F14" s="11"/>
    </row>
    <row r="15" ht="30" customHeight="1" spans="1:6" x14ac:dyDescent="0.25">
      <c r="A15" s="22" t="s">
        <v>103</v>
      </c>
      <c r="B15" s="23">
        <f>SUMPRODUCT((Vans!$E$2:$E$51&lt;&gt;"")*(Vans!$E$2:$E$51&lt;&gt;"OK"))+SUMPRODUCT((Parts!$D$2:$D$201&lt;&gt;"")*(Parts!$D$2:$D$201&lt;&gt;"OK"))+SUMPRODUCT(('Van Stock'!$O$2:$O$501&lt;&gt;"")*('Van Stock'!$O$2:$O$501&lt;&gt;"OK"))+SUMPRODUCT((Movements!$H$2:$H$1001&lt;&gt;"")*(Movements!$H$2:$H$1001&lt;&gt;"OK"))</f>
        <v>0</v>
      </c>
      <c r="C15" s="7" t="s">
        <v>104</v>
      </c>
      <c r="D15" s="7"/>
      <c r="E15" s="7"/>
      <c r="F15" s="7"/>
    </row>
    <row r="16" ht="30" customHeight="1" spans="1:6" x14ac:dyDescent="0.25">
      <c r="A16" s="22" t="s">
        <v>105</v>
      </c>
      <c r="B16" s="25" t="str">
        <f>IF($B$15&gt;0,"Check data","OK")</f>
        <v>OK</v>
      </c>
      <c r="C16" s="7" t="s">
        <v>106</v>
      </c>
      <c r="D16" s="7"/>
      <c r="E16" s="7"/>
      <c r="F16" s="7"/>
    </row>
    <row r="17" spans="1:6" x14ac:dyDescent="0.25">
      <c r="A17" s="2"/>
      <c r="F17" s="2"/>
    </row>
    <row r="18" ht="30" customHeight="1" spans="1:6" x14ac:dyDescent="0.25">
      <c r="A18" s="26" t="s">
        <v>33</v>
      </c>
      <c r="B18" s="26"/>
      <c r="C18" s="26"/>
      <c r="D18" s="26"/>
      <c r="E18" s="26"/>
      <c r="F18" s="26"/>
    </row>
  </sheetData>
  <mergeCells count="15">
    <mergeCell ref="A1:F1"/>
    <mergeCell ref="A3:F3"/>
    <mergeCell ref="C5:F5"/>
    <mergeCell ref="C6:F6"/>
    <mergeCell ref="C7:F7"/>
    <mergeCell ref="C8:F8"/>
    <mergeCell ref="C9:F9"/>
    <mergeCell ref="C10:F10"/>
    <mergeCell ref="C11:F11"/>
    <mergeCell ref="C12:F12"/>
    <mergeCell ref="C13:F13"/>
    <mergeCell ref="C14:F14"/>
    <mergeCell ref="C15:F15"/>
    <mergeCell ref="C16:F16"/>
    <mergeCell ref="A18:F18"/>
  </mergeCells>
  <conditionalFormatting sqref="B7">
    <cfRule type="expression" dxfId="11" priority="40">
      <formula>B7="Check data"</formula>
    </cfRule>
  </conditionalFormatting>
  <conditionalFormatting sqref="B8">
    <cfRule type="expression" dxfId="12" priority="41">
      <formula>B8="Check data"</formula>
    </cfRule>
  </conditionalFormatting>
  <conditionalFormatting sqref="B9">
    <cfRule type="expression" dxfId="13" priority="42">
      <formula>B9="Check data"</formula>
    </cfRule>
  </conditionalFormatting>
  <conditionalFormatting sqref="B10">
    <cfRule type="expression" dxfId="14" priority="43">
      <formula>B10="Check data"</formula>
    </cfRule>
  </conditionalFormatting>
  <conditionalFormatting sqref="B11">
    <cfRule type="expression" dxfId="15" priority="44">
      <formula>B11="Check data"</formula>
    </cfRule>
  </conditionalFormatting>
  <conditionalFormatting sqref="B12">
    <cfRule type="expression" dxfId="16" priority="45">
      <formula>B12="Check data"</formula>
    </cfRule>
  </conditionalFormatting>
  <conditionalFormatting sqref="B13">
    <cfRule type="expression" dxfId="17" priority="46">
      <formula>B13="Check data"</formula>
    </cfRule>
  </conditionalFormatting>
  <conditionalFormatting sqref="B15">
    <cfRule type="expression" dxfId="18" priority="50">
      <formula>B15&gt;0</formula>
    </cfRule>
  </conditionalFormatting>
  <conditionalFormatting sqref="B16">
    <cfRule type="expression" dxfId="19" priority="51">
      <formula>B16="Check data"</formula>
    </cfRule>
    <cfRule type="expression" dxfId="20" priority="52">
      <formula>B16="OK"</formula>
    </cfRule>
  </conditionalFormatting>
  <hyperlinks>
    <hyperlink ref="A18"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Vans</vt:lpstr>
      <vt:lpstr>Parts</vt:lpstr>
      <vt:lpstr>Van Stock</vt:lpstr>
      <vt:lpstr>Movements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cp:lastModifiedBy>
  <dcterms:created xsi:type="dcterms:W3CDTF">2026-11-04T00:00:00Z</dcterms:created>
  <dcterms:modified xsi:type="dcterms:W3CDTF">2026-11-04T00:00:00Z</dcterms:modified>
</cp:coreProperties>
</file>