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Technicians" state="visible" r:id="rId5"/>
    <sheet sheetId="3" name="Skills Matrix" state="visible" r:id="rId6"/>
    <sheet sheetId="4" name="Certifications" state="visible" r:id="rId7"/>
    <sheet sheetId="5" name="Training Plan" state="visible" r:id="rId8"/>
    <sheet sheetId="6" name="Dashboard" state="visible" r:id="rId9"/>
  </sheets>
  <calcPr calcId="171027" fullCalcOnLoad="1"/>
</workbook>
</file>

<file path=xl/sharedStrings.xml><?xml version="1.0" encoding="utf-8"?>
<sst xmlns="http://schemas.openxmlformats.org/spreadsheetml/2006/main" count="192" uniqueCount="135">
  <si>
    <t>Technician Skills Matrix Template</t>
  </si>
  <si>
    <t>Purpose</t>
  </si>
  <si>
    <t>This workbook rates each technician on each skill your jobs need, shows where the team is short of people who can work alone, tracks certifications and licenses with expiry flags, and tracks a training plan. Levels run from 0 to 4: 0 none, 1 trained, 2 works with supervision, 3 independent, 4 can train others. Coverage counts technicians at level 3 or 4, and a skill whose coverage is below the number you need shows a gap. Replace the synthetic sample team, credentials and training with your own.</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</si>
  <si>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</si>
  <si>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All names, credentials, numbers, and dates shown are synthetic and for illustration only.</t>
  </si>
  <si>
    <t>What’s in this workbook</t>
  </si>
  <si>
    <t>Technicians</t>
  </si>
  <si>
    <t>The register: one row per technician with a Tech ID, name and role. The other sheets use the Tech ID as the key, so keep each one unique.</t>
  </si>
  <si>
    <t>Skills Matrix</t>
  </si>
  <si>
    <t>Row 1 holds the eight skill names, which you can rename. Row 2 is how many technicians you need at independent level or above for each skill. Row 3, Coverage, counts the technicians at level 3 or 4. From row 4, one row per technician with a level from 0 to 4 on each skill; Skills at independent or above, Average level and Row check are calculated.</t>
  </si>
  <si>
    <t>Certifications</t>
  </si>
  <si>
    <t>One row per certification or license: Tech ID, name, number, issued date and expiry date. Leave Expires blank when there is no expiry date to enter. Days to expiry, Status (Expired, Expires soon, Current or No expiry date) and Row check are calculated.</t>
  </si>
  <si>
    <t>Training Plan</t>
  </si>
  <si>
    <t>One row per training item: Tech ID, a skill named exactly as in row 1 of the Skills Matrix, the target level (1 to 4), the due date and the status (Planned, In progress or Done). Overdue reads Yes when an item is not Done and its due date is before the as-of date.</t>
  </si>
  <si>
    <t>Dashboard</t>
  </si>
  <si>
    <t>The as-of date and the expiry warning window, the team counts, skills with a coverage gap, expired and soon-to-expire credentials, open and overdue training, the data checks, and a coverage table with the gap for each skill.</t>
  </si>
  <si>
    <t>How to use this workbook</t>
  </si>
  <si>
    <t>1. If your spreadsheet app opens the file read-only, turn on editing so the formulas calculate.</t>
  </si>
  <si>
    <t>2. On Dashboard, set the as-of date and the expiry warning window in days (0 to 3,650). The sample as-of date is typed so the sample numbers stay fixed. Type =TODAY() in that cell when you start using the workbook for real.</t>
  </si>
  <si>
    <t>3. On Technicians, replace the sample rows with your team. Keep each Tech ID unique; any format works, such as employee numbers or initials.</t>
  </si>
  <si>
    <t>4. On Skills Matrix, rename the eight skills in row 1 to the work your jobs need, and in row 2 set how many technicians you need at level 3 or above for each skill (a whole number from 0 to 100). Keep each skill name unique.</t>
  </si>
  <si>
    <t>5. From row 4 of Skills Matrix, give every technician a row and a whole-number level from 0 to 4 on each skill. Type 0 for none, because a blank level is treated as missing.</t>
  </si>
  <si>
    <t>6. On Certifications, clear the sample rows and add one row per certification or license. Enter dates as dates, and leave Expires blank only when there is no expiry date.</t>
  </si>
  <si>
    <t>7. On Training Plan, clear the sample rows and add one row per training item. Type the skill exactly as it appears in row 1 of the Skills Matrix. When the training is done, raise that technician's level on the Skills Matrix and set the status to Done.</t>
  </si>
  <si>
    <t>8. Fix every Row check that is not OK. Every Dashboard figure except Technicians and Certifications tracked, the Gap column and the Certifications and Training Plan status columns read Check data until Data check on Dashboard reads OK.</t>
  </si>
  <si>
    <t>Color legend</t>
  </si>
  <si>
    <t/>
  </si>
  <si>
    <t>Input — enter or edit your own data here</t>
  </si>
  <si>
    <t>Calculated — formula-driven, please do not overwrite</t>
  </si>
  <si>
    <t>Output — key result for reporting and dashboards</t>
  </si>
  <si>
    <t>Using this workbook in Google Sheets</t>
  </si>
  <si>
    <t>To use this workbook in Google Sheets: open Google Sheets, choose File &gt; Import &gt; Upload, select this .xlsx file, and choose Insert new sheet(s). The workbook has no macros. Formatting can differ, so check the results, dropdowns and colors after import.</t>
  </si>
  <si>
    <t>Limitations</t>
  </si>
  <si>
    <t>This is a spreadsheet record, not a training or licensing system. Levels are what you type: the workbook does not test skills or verify credentials. It does not send reminders when a credential is about to expire. Renewal rules, continuing education and which credentials a job or state requires come from each issuing body and are not modeled. The matrix has eight skill columns. It holds up to 100 technicians and 500 rows each on Certifications and Training Plan: formulas and dropdowns stop at row 101 on Technicians, row 103 on Skills Matrix and row 501 on the other two.</t>
  </si>
  <si>
    <t>Free template from Field Service Software IO: browse more free field service templates →</t>
  </si>
  <si>
    <t>Tech ID</t>
  </si>
  <si>
    <t>Name</t>
  </si>
  <si>
    <t>Role</t>
  </si>
  <si>
    <t>Row check</t>
  </si>
  <si>
    <t>T-01</t>
  </si>
  <si>
    <t>Dana Ruiz</t>
  </si>
  <si>
    <t>Lead technician</t>
  </si>
  <si>
    <t>T-02</t>
  </si>
  <si>
    <t>Marco Chen</t>
  </si>
  <si>
    <t>Service technician</t>
  </si>
  <si>
    <t>T-03</t>
  </si>
  <si>
    <t>Priya Nair</t>
  </si>
  <si>
    <t>T-04</t>
  </si>
  <si>
    <t>Luis Ortega</t>
  </si>
  <si>
    <t>Installer</t>
  </si>
  <si>
    <t>T-05</t>
  </si>
  <si>
    <t>Ana Silva</t>
  </si>
  <si>
    <t>Apprentice</t>
  </si>
  <si>
    <t>Residential AC</t>
  </si>
  <si>
    <t>Gas furnaces</t>
  </si>
  <si>
    <t>Heat pumps</t>
  </si>
  <si>
    <t>Commercial RTUs</t>
  </si>
  <si>
    <t>Refrigeration</t>
  </si>
  <si>
    <t>Controls &amp; thermostats</t>
  </si>
  <si>
    <t>Ductless mini-splits</t>
  </si>
  <si>
    <t>Customer handoff</t>
  </si>
  <si>
    <t>Skills at independent or above</t>
  </si>
  <si>
    <t>Average level</t>
  </si>
  <si>
    <t>Needed at independent or above</t>
  </si>
  <si>
    <t>Coverage (level 3 or 4)</t>
  </si>
  <si>
    <t>Certification or license</t>
  </si>
  <si>
    <t>Number</t>
  </si>
  <si>
    <t>Issued</t>
  </si>
  <si>
    <t>Expires</t>
  </si>
  <si>
    <t>Days to expiry</t>
  </si>
  <si>
    <t>Status</t>
  </si>
  <si>
    <t>EPA 608 Universal</t>
  </si>
  <si>
    <t>S-1001</t>
  </si>
  <si>
    <t>NATE Core</t>
  </si>
  <si>
    <t>S-1002</t>
  </si>
  <si>
    <t>State journeyman license</t>
  </si>
  <si>
    <t>S-1003</t>
  </si>
  <si>
    <t>EPA 608 Type II</t>
  </si>
  <si>
    <t>S-1004</t>
  </si>
  <si>
    <t>OSHA 10</t>
  </si>
  <si>
    <t>S-1005</t>
  </si>
  <si>
    <t>S-1006</t>
  </si>
  <si>
    <t>S-1007</t>
  </si>
  <si>
    <t>First aid / CPR</t>
  </si>
  <si>
    <t>S-1008</t>
  </si>
  <si>
    <t>S-1009</t>
  </si>
  <si>
    <t>Driver record check</t>
  </si>
  <si>
    <t>S-1010</t>
  </si>
  <si>
    <t>S-1011</t>
  </si>
  <si>
    <t>Skill</t>
  </si>
  <si>
    <t>Target level</t>
  </si>
  <si>
    <t>Due date</t>
  </si>
  <si>
    <t>Overdue</t>
  </si>
  <si>
    <t>In progress</t>
  </si>
  <si>
    <t>Planned</t>
  </si>
  <si>
    <t>Done</t>
  </si>
  <si>
    <t>Inputs</t>
  </si>
  <si>
    <t>Value</t>
  </si>
  <si>
    <t>What it does</t>
  </si>
  <si>
    <t>As-of date</t>
  </si>
  <si>
    <t>Days to expiry and Overdue count from this date. Type =TODAY() to keep it current.</t>
  </si>
  <si>
    <t>Independent level</t>
  </si>
  <si>
    <t>Independent = level 3</t>
  </si>
  <si>
    <t>Fixed by the level scale: coverage counts technicians at level 3 or 4.</t>
  </si>
  <si>
    <t>Expiry warning days</t>
  </si>
  <si>
    <t>A credential that expires within this many days shows Expires soon (0 to 3,650).</t>
  </si>
  <si>
    <t>Metric</t>
  </si>
  <si>
    <t>Result</t>
  </si>
  <si>
    <t>How it is calculated</t>
  </si>
  <si>
    <t>Rows with any entry on Technicians.</t>
  </si>
  <si>
    <t>Average skill level</t>
  </si>
  <si>
    <t>The average of every level on the Skills Matrix, 0 to 4. Shows n/a with no technicians rated.</t>
  </si>
  <si>
    <t>Skills with a coverage gap</t>
  </si>
  <si>
    <t>Skills where fewer technicians are at level 3 or 4 than you need.</t>
  </si>
  <si>
    <t>Coverage gap (tech-skill slots short)</t>
  </si>
  <si>
    <t>The shortfall added across skills: each slot is one more technician needed at level 3 or 4.</t>
  </si>
  <si>
    <t>Certifications tracked</t>
  </si>
  <si>
    <t>Rows with any entry on Certifications.</t>
  </si>
  <si>
    <t>Expired</t>
  </si>
  <si>
    <t>Credentials whose expiry date is before the as-of date.</t>
  </si>
  <si>
    <t>Expires soon</t>
  </si>
  <si>
    <t>Credentials that expire within the warning window.</t>
  </si>
  <si>
    <t>Training items open</t>
  </si>
  <si>
    <t>Training Plan rows that are not Done.</t>
  </si>
  <si>
    <t>Training overdue</t>
  </si>
  <si>
    <t>Open training items whose due date is before the as-of date.</t>
  </si>
  <si>
    <t>Checks</t>
  </si>
  <si>
    <t>What it means</t>
  </si>
  <si>
    <t>Rows to check</t>
  </si>
  <si>
    <t>Rows whose Row check is not OK, plus the as-of date, warning days or any needed count on the Skills Matrix that is blank or out of range.</t>
  </si>
  <si>
    <t>Data check</t>
  </si>
  <si>
    <t>Do not rely on the figures above until this reads OK.</t>
  </si>
  <si>
    <t>Needed</t>
  </si>
  <si>
    <t>Coverage</t>
  </si>
  <si>
    <t>Gap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</si>
</sst>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yyyy-mm-dd"/>
  </numFmts>
  <fonts count="9" x14ac:knownFonts="1">
    <font>
      <color theme="1"/>
      <family val="2"/>
      <scheme val="minor"/>
      <sz val="11"/>
      <name val="Calibri"/>
    </font>
    <font>
      <b/>
      <sz val="16"/>
    </font>
    <font>
      <b/>
      <sz val="12"/>
    </font>
    <font>
      <i/>
    </font>
    <font>
      <b/>
    </font>
    <font>
      <b/>
      <u/>
      <color rgb="FF1155CC"/>
      <sz val="13"/>
    </font>
    <font>
      <b/>
      <color rgb="FFFFFFFF"/>
    </font>
    <font>
      <b/>
      <color rgb="FF1F2937"/>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0">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0" fontId="0" fillId="2" borderId="1" xfId="0" applyFill="1" applyBorder="1" applyAlignment="1">
      <alignment horizontal="left" vertical="center"/>
    </xf>
    <xf numFmtId="0" fontId="4" fillId="3"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4" fillId="0" borderId="0" xfId="0" applyFont="1" applyAlignment="1">
      <alignment vertical="center" wrapText="1"/>
    </xf>
    <xf numFmtId="3" fontId="4" fillId="2" borderId="1" xfId="0" applyNumberFormat="1" applyFont="1" applyFill="1" applyBorder="1" applyAlignment="1">
      <alignment horizontal="center" vertical="center"/>
    </xf>
    <xf numFmtId="3" fontId="4" fillId="4" borderId="1" xfId="0" applyNumberFormat="1" applyFont="1" applyFill="1" applyBorder="1" applyAlignment="1">
      <alignment horizontal="center" vertical="center"/>
    </xf>
    <xf numFmtId="3" fontId="0" fillId="3" borderId="1" xfId="0" applyNumberFormat="1" applyFill="1" applyBorder="1" applyAlignment="1">
      <alignment horizontal="center" vertical="center" wrapText="1"/>
    </xf>
    <xf numFmtId="164" fontId="0" fillId="3" borderId="1" xfId="0" applyNumberFormat="1" applyFill="1" applyBorder="1" applyAlignment="1">
      <alignment horizontal="center" vertical="center" wrapText="1"/>
    </xf>
    <xf numFmtId="165" fontId="0" fillId="2" borderId="1" xfId="0" applyNumberFormat="1" applyFill="1" applyBorder="1" applyAlignment="1">
      <alignment horizontal="center" vertical="center"/>
    </xf>
    <xf numFmtId="0" fontId="0" fillId="2" borderId="1" xfId="0" applyFill="1" applyBorder="1" applyAlignment="1">
      <alignment horizontal="center" vertical="center" wrapText="1"/>
    </xf>
    <xf numFmtId="165" fontId="4"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6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3" borderId="1" xfId="0" applyFont="1" applyFill="1" applyBorder="1" applyAlignment="1">
      <alignment horizontal="left" vertical="center" wrapText="1"/>
    </xf>
    <xf numFmtId="3" fontId="0" fillId="3" borderId="1" xfId="0" applyNumberFormat="1" applyFill="1" applyBorder="1" applyAlignment="1">
      <alignment horizontal="center" vertical="center"/>
    </xf>
    <xf numFmtId="0" fontId="8" fillId="4" borderId="0" xfId="0" applyFont="1" applyFill="1" applyAlignment="1">
      <alignment horizontal="center" vertical="center" wrapText="1"/>
    </xf>
  </cellXfs>
  <cellStyles count="1">
    <cellStyle name="Normal" xfId="0" builtinId="0"/>
  </cellStyles>
  <dxfs count="31">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274E13"/>
      </font>
      <fill>
        <patternFill patternType="solid">
          <bgColor rgb="FFD9EAD3"/>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7F6000"/>
      </font>
      <fill>
        <patternFill patternType="solid">
          <bgColor rgb="FFFFE599"/>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
      <font>
        <b/>
        <color rgb="FF7F6000"/>
      </font>
      <fill>
        <patternFill patternType="solid">
          <bgColor rgb="FFFFE5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technician-skills-matrix-template"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technician-skills-matrix-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30" customHeight="1" spans="1:6" x14ac:dyDescent="0.25">
      <c r="A10" s="5" t="s">
        <v>6</v>
      </c>
      <c r="B10" s="5"/>
      <c r="C10" s="2" t="s">
        <v>7</v>
      </c>
      <c r="D10" s="2"/>
      <c r="E10" s="2"/>
      <c r="F10" s="2"/>
    </row>
    <row r="11" ht="60" customHeight="1" spans="1:6" x14ac:dyDescent="0.25">
      <c r="A11" s="5" t="s">
        <v>8</v>
      </c>
      <c r="B11" s="5"/>
      <c r="C11" s="2" t="s">
        <v>9</v>
      </c>
      <c r="D11" s="2"/>
      <c r="E11" s="2"/>
      <c r="F11" s="2"/>
    </row>
    <row r="12" ht="45" customHeight="1" spans="1:6" x14ac:dyDescent="0.25">
      <c r="A12" s="5" t="s">
        <v>10</v>
      </c>
      <c r="B12" s="5"/>
      <c r="C12" s="2" t="s">
        <v>11</v>
      </c>
      <c r="D12" s="2"/>
      <c r="E12" s="2"/>
      <c r="F12" s="2"/>
    </row>
    <row r="13" ht="45" customHeight="1" spans="1:6" x14ac:dyDescent="0.25">
      <c r="A13" s="5" t="s">
        <v>12</v>
      </c>
      <c r="B13" s="5"/>
      <c r="C13" s="2" t="s">
        <v>13</v>
      </c>
      <c r="D13" s="2"/>
      <c r="E13" s="2"/>
      <c r="F13" s="2"/>
    </row>
    <row r="14" ht="45" customHeight="1" spans="1:6" x14ac:dyDescent="0.25">
      <c r="A14" s="5" t="s">
        <v>14</v>
      </c>
      <c r="B14" s="5"/>
      <c r="C14" s="2" t="s">
        <v>15</v>
      </c>
      <c r="D14" s="2"/>
      <c r="E14" s="2"/>
      <c r="F14" s="2"/>
    </row>
    <row r="15" spans="1:6" x14ac:dyDescent="0.25">
      <c r="A15" s="2"/>
      <c r="B15" s="2"/>
      <c r="C15" s="2"/>
      <c r="D15" s="2"/>
      <c r="E15" s="2"/>
      <c r="F15" s="2"/>
    </row>
    <row r="16" spans="1:6" x14ac:dyDescent="0.25">
      <c r="A16" s="3" t="s">
        <v>16</v>
      </c>
      <c r="B16" s="3"/>
      <c r="C16" s="3"/>
      <c r="D16" s="3"/>
      <c r="E16" s="3"/>
      <c r="F16" s="3"/>
    </row>
    <row r="17" ht="30" customHeight="1" spans="1:6" x14ac:dyDescent="0.25">
      <c r="A17" s="2" t="s">
        <v>17</v>
      </c>
      <c r="B17" s="2"/>
      <c r="C17" s="2"/>
      <c r="D17" s="2"/>
      <c r="E17" s="2"/>
      <c r="F17" s="2"/>
    </row>
    <row r="18" ht="30" customHeight="1" spans="1:6" x14ac:dyDescent="0.25">
      <c r="A18" s="2" t="s">
        <v>18</v>
      </c>
      <c r="B18" s="2"/>
      <c r="C18" s="2"/>
      <c r="D18" s="2"/>
      <c r="E18" s="2"/>
      <c r="F18" s="2"/>
    </row>
    <row r="19" ht="30" customHeight="1" spans="1:6" x14ac:dyDescent="0.25">
      <c r="A19" s="2" t="s">
        <v>19</v>
      </c>
      <c r="B19" s="2"/>
      <c r="C19" s="2"/>
      <c r="D19" s="2"/>
      <c r="E19" s="2"/>
      <c r="F19" s="2"/>
    </row>
    <row r="20" ht="30" customHeight="1" spans="1:6" x14ac:dyDescent="0.25">
      <c r="A20" s="2" t="s">
        <v>20</v>
      </c>
      <c r="B20" s="2"/>
      <c r="C20" s="2"/>
      <c r="D20" s="2"/>
      <c r="E20" s="2"/>
      <c r="F20" s="2"/>
    </row>
    <row r="21" ht="30" customHeight="1" spans="1:6" x14ac:dyDescent="0.25">
      <c r="A21" s="2" t="s">
        <v>21</v>
      </c>
      <c r="B21" s="2"/>
      <c r="C21" s="2"/>
      <c r="D21" s="2"/>
      <c r="E21" s="2"/>
      <c r="F21" s="2"/>
    </row>
    <row r="22" ht="30" customHeight="1" spans="1:6" x14ac:dyDescent="0.25">
      <c r="A22" s="2" t="s">
        <v>22</v>
      </c>
      <c r="B22" s="2"/>
      <c r="C22" s="2"/>
      <c r="D22" s="2"/>
      <c r="E22" s="2"/>
      <c r="F22" s="2"/>
    </row>
    <row r="23" ht="30" customHeight="1" spans="1:6" x14ac:dyDescent="0.25">
      <c r="A23" s="2" t="s">
        <v>23</v>
      </c>
      <c r="B23" s="2"/>
      <c r="C23" s="2"/>
      <c r="D23" s="2"/>
      <c r="E23" s="2"/>
      <c r="F23" s="2"/>
    </row>
    <row r="24" ht="30" customHeight="1" spans="1:6" x14ac:dyDescent="0.25">
      <c r="A24" s="2" t="s">
        <v>24</v>
      </c>
      <c r="B24" s="2"/>
      <c r="C24" s="2"/>
      <c r="D24" s="2"/>
      <c r="E24" s="2"/>
      <c r="F24" s="2"/>
    </row>
    <row r="25" spans="1:6" x14ac:dyDescent="0.25">
      <c r="A25" s="2"/>
      <c r="B25" s="2"/>
      <c r="C25" s="2"/>
      <c r="D25" s="2"/>
      <c r="E25" s="2"/>
      <c r="F25" s="2"/>
    </row>
    <row r="26" spans="1:6" x14ac:dyDescent="0.25">
      <c r="A26" s="3" t="s">
        <v>25</v>
      </c>
      <c r="B26" s="3"/>
      <c r="C26" s="3"/>
      <c r="D26" s="3"/>
      <c r="E26" s="3"/>
      <c r="F26" s="3"/>
    </row>
    <row r="27" spans="1:6" x14ac:dyDescent="0.25">
      <c r="A27" s="5" t="s">
        <v>25</v>
      </c>
      <c r="B27" s="2"/>
      <c r="C27" s="2"/>
      <c r="D27" s="2"/>
      <c r="E27" s="2"/>
      <c r="F27" s="2"/>
    </row>
    <row r="28" spans="1:6" x14ac:dyDescent="0.25">
      <c r="A28" s="6" t="s">
        <v>26</v>
      </c>
      <c r="B28" s="7" t="s">
        <v>27</v>
      </c>
      <c r="C28" s="2"/>
      <c r="D28" s="2"/>
      <c r="E28" s="2"/>
      <c r="F28" s="2"/>
    </row>
    <row r="29" spans="1:6" x14ac:dyDescent="0.25">
      <c r="A29" s="8" t="s">
        <v>26</v>
      </c>
      <c r="B29" s="7" t="s">
        <v>28</v>
      </c>
      <c r="C29" s="2"/>
      <c r="D29" s="2"/>
      <c r="E29" s="2"/>
      <c r="F29" s="2"/>
    </row>
    <row r="30" spans="1:6" x14ac:dyDescent="0.25">
      <c r="A30" s="9" t="s">
        <v>26</v>
      </c>
      <c r="B30" s="7" t="s">
        <v>29</v>
      </c>
      <c r="C30" s="2"/>
      <c r="D30" s="2"/>
      <c r="E30" s="2"/>
      <c r="F30" s="2"/>
    </row>
    <row r="31" spans="1:6" x14ac:dyDescent="0.25">
      <c r="A31" s="2"/>
      <c r="B31" s="2"/>
      <c r="C31" s="2"/>
      <c r="D31" s="2"/>
      <c r="E31" s="2"/>
      <c r="F31" s="2"/>
    </row>
    <row r="32" spans="1:6" x14ac:dyDescent="0.25">
      <c r="A32" s="3" t="s">
        <v>30</v>
      </c>
      <c r="B32" s="3"/>
      <c r="C32" s="3"/>
      <c r="D32" s="3"/>
      <c r="E32" s="3"/>
      <c r="F32" s="3"/>
    </row>
    <row r="33" ht="30" customHeight="1" spans="1:6" x14ac:dyDescent="0.25">
      <c r="A33" s="2" t="s">
        <v>31</v>
      </c>
      <c r="B33" s="2"/>
      <c r="C33" s="2"/>
      <c r="D33" s="2"/>
      <c r="E33" s="2"/>
      <c r="F33" s="2"/>
    </row>
    <row r="34" spans="1:6" x14ac:dyDescent="0.25">
      <c r="A34" s="2"/>
      <c r="B34" s="2"/>
      <c r="C34" s="2"/>
      <c r="D34" s="2"/>
      <c r="E34" s="2"/>
      <c r="F34" s="2"/>
    </row>
    <row r="35" spans="1:6" x14ac:dyDescent="0.25">
      <c r="A35" s="3" t="s">
        <v>32</v>
      </c>
      <c r="B35" s="3"/>
      <c r="C35" s="3"/>
      <c r="D35" s="3"/>
      <c r="E35" s="3"/>
      <c r="F35" s="3"/>
    </row>
    <row r="36" ht="75" customHeight="1" spans="1:6" x14ac:dyDescent="0.25">
      <c r="A36" s="2" t="s">
        <v>33</v>
      </c>
      <c r="B36" s="2"/>
      <c r="C36" s="2"/>
      <c r="D36" s="2"/>
      <c r="E36" s="2"/>
      <c r="F36" s="2"/>
    </row>
    <row r="37" spans="1:6" x14ac:dyDescent="0.25">
      <c r="A37" s="2"/>
      <c r="B37" s="2"/>
      <c r="C37" s="2"/>
      <c r="D37" s="2"/>
      <c r="E37" s="2"/>
      <c r="F37" s="2"/>
    </row>
    <row r="38" spans="1:6" x14ac:dyDescent="0.25">
      <c r="A38" s="2"/>
      <c r="B38" s="2"/>
      <c r="C38" s="2"/>
      <c r="D38" s="2"/>
      <c r="E38" s="2"/>
      <c r="F38" s="2"/>
    </row>
    <row r="39" ht="32" customHeight="1" spans="1:6" x14ac:dyDescent="0.25">
      <c r="A39" s="10" t="s">
        <v>34</v>
      </c>
      <c r="B39" s="10"/>
      <c r="C39" s="10"/>
      <c r="D39" s="10"/>
      <c r="E39" s="10"/>
      <c r="F39" s="10"/>
    </row>
  </sheetData>
  <mergeCells count="31">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4:B14"/>
    <mergeCell ref="C14:F14"/>
    <mergeCell ref="A16:F16"/>
    <mergeCell ref="A17:F17"/>
    <mergeCell ref="A18:F18"/>
    <mergeCell ref="A19:F19"/>
    <mergeCell ref="A20:F20"/>
    <mergeCell ref="A21:F21"/>
    <mergeCell ref="A22:F22"/>
    <mergeCell ref="A23:F23"/>
    <mergeCell ref="A24:F24"/>
    <mergeCell ref="A26:F26"/>
    <mergeCell ref="A32:F32"/>
    <mergeCell ref="A33:F33"/>
    <mergeCell ref="A35:F35"/>
    <mergeCell ref="A36:F36"/>
    <mergeCell ref="A39:F39"/>
  </mergeCells>
  <hyperlinks>
    <hyperlink ref="A39"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3" width="22" customWidth="1"/>
    <col min="4" max="4" width="14" customWidth="1"/>
  </cols>
  <sheetData>
    <row r="1" ht="22" customHeight="1" spans="1:4" x14ac:dyDescent="0.25">
      <c r="A1" s="11" t="s">
        <v>35</v>
      </c>
      <c r="B1" s="11" t="s">
        <v>36</v>
      </c>
      <c r="C1" s="11" t="s">
        <v>37</v>
      </c>
      <c r="D1" s="11" t="s">
        <v>38</v>
      </c>
    </row>
    <row r="2" spans="1:4" x14ac:dyDescent="0.25">
      <c r="A2" s="12" t="s">
        <v>39</v>
      </c>
      <c r="B2" s="13" t="s">
        <v>40</v>
      </c>
      <c r="C2" s="13" t="s">
        <v>41</v>
      </c>
      <c r="D2" s="14" t="str">
        <f>IF(COUNTA($A2:$C2)=0,"",IF($A2="","Check ID",IF(SUMPRODUCT(--($A$2:$A$101=$A2))&gt;1,"Duplicate ID","OK")))</f>
        <v>OK</v>
      </c>
    </row>
    <row r="3" spans="1:4" x14ac:dyDescent="0.25">
      <c r="A3" s="12" t="s">
        <v>42</v>
      </c>
      <c r="B3" s="13" t="s">
        <v>43</v>
      </c>
      <c r="C3" s="13" t="s">
        <v>44</v>
      </c>
      <c r="D3" s="14" t="str">
        <f>IF(COUNTA($A3:$C3)=0,"",IF($A3="","Check ID",IF(SUMPRODUCT(--($A$2:$A$101=$A3))&gt;1,"Duplicate ID","OK")))</f>
        <v>OK</v>
      </c>
    </row>
    <row r="4" spans="1:4" x14ac:dyDescent="0.25">
      <c r="A4" s="12" t="s">
        <v>45</v>
      </c>
      <c r="B4" s="13" t="s">
        <v>46</v>
      </c>
      <c r="C4" s="13" t="s">
        <v>44</v>
      </c>
      <c r="D4" s="14" t="str">
        <f>IF(COUNTA($A4:$C4)=0,"",IF($A4="","Check ID",IF(SUMPRODUCT(--($A$2:$A$101=$A4))&gt;1,"Duplicate ID","OK")))</f>
        <v>OK</v>
      </c>
    </row>
    <row r="5" spans="1:4" x14ac:dyDescent="0.25">
      <c r="A5" s="12" t="s">
        <v>47</v>
      </c>
      <c r="B5" s="13" t="s">
        <v>48</v>
      </c>
      <c r="C5" s="13" t="s">
        <v>49</v>
      </c>
      <c r="D5" s="14" t="str">
        <f>IF(COUNTA($A5:$C5)=0,"",IF($A5="","Check ID",IF(SUMPRODUCT(--($A$2:$A$101=$A5))&gt;1,"Duplicate ID","OK")))</f>
        <v>OK</v>
      </c>
    </row>
    <row r="6" spans="1:4" x14ac:dyDescent="0.25">
      <c r="A6" s="12" t="s">
        <v>50</v>
      </c>
      <c r="B6" s="13" t="s">
        <v>51</v>
      </c>
      <c r="C6" s="13" t="s">
        <v>52</v>
      </c>
      <c r="D6" s="14" t="str">
        <f>IF(COUNTA($A6:$C6)=0,"",IF($A6="","Check ID",IF(SUMPRODUCT(--($A$2:$A$101=$A6))&gt;1,"Duplicate ID","OK")))</f>
        <v>OK</v>
      </c>
    </row>
    <row r="7" spans="1:4" x14ac:dyDescent="0.25">
      <c r="A7" s="12"/>
      <c r="B7" s="13"/>
      <c r="C7" s="13"/>
      <c r="D7" s="14" t="str">
        <f>IF(COUNTA($A7:$C7)=0,"",IF($A7="","Check ID",IF(SUMPRODUCT(--($A$2:$A$101=$A7))&gt;1,"Duplicate ID","OK")))</f>
        <v/>
      </c>
    </row>
    <row r="8" spans="1:4" x14ac:dyDescent="0.25">
      <c r="A8" s="12"/>
      <c r="B8" s="13"/>
      <c r="C8" s="13"/>
      <c r="D8" s="14" t="str">
        <f>IF(COUNTA($A8:$C8)=0,"",IF($A8="","Check ID",IF(SUMPRODUCT(--($A$2:$A$101=$A8))&gt;1,"Duplicate ID","OK")))</f>
        <v/>
      </c>
    </row>
    <row r="9" spans="1:4" x14ac:dyDescent="0.25">
      <c r="A9" s="12"/>
      <c r="B9" s="13"/>
      <c r="C9" s="13"/>
      <c r="D9" s="14" t="str">
        <f>IF(COUNTA($A9:$C9)=0,"",IF($A9="","Check ID",IF(SUMPRODUCT(--($A$2:$A$101=$A9))&gt;1,"Duplicate ID","OK")))</f>
        <v/>
      </c>
    </row>
    <row r="10" spans="1:4" x14ac:dyDescent="0.25">
      <c r="A10" s="12"/>
      <c r="B10" s="13"/>
      <c r="C10" s="13"/>
      <c r="D10" s="14" t="str">
        <f>IF(COUNTA($A10:$C10)=0,"",IF($A10="","Check ID",IF(SUMPRODUCT(--($A$2:$A$101=$A10))&gt;1,"Duplicate ID","OK")))</f>
        <v/>
      </c>
    </row>
    <row r="11" spans="1:4" x14ac:dyDescent="0.25">
      <c r="A11" s="12"/>
      <c r="B11" s="13"/>
      <c r="C11" s="13"/>
      <c r="D11" s="14" t="str">
        <f>IF(COUNTA($A11:$C11)=0,"",IF($A11="","Check ID",IF(SUMPRODUCT(--($A$2:$A$101=$A11))&gt;1,"Duplicate ID","OK")))</f>
        <v/>
      </c>
    </row>
    <row r="12" spans="1:4" x14ac:dyDescent="0.25">
      <c r="A12" s="12"/>
      <c r="B12" s="13"/>
      <c r="C12" s="13"/>
      <c r="D12" s="14" t="str">
        <f>IF(COUNTA($A12:$C12)=0,"",IF($A12="","Check ID",IF(SUMPRODUCT(--($A$2:$A$101=$A12))&gt;1,"Duplicate ID","OK")))</f>
        <v/>
      </c>
    </row>
    <row r="13" spans="1:4" x14ac:dyDescent="0.25">
      <c r="A13" s="12"/>
      <c r="B13" s="13"/>
      <c r="C13" s="13"/>
      <c r="D13" s="14" t="str">
        <f>IF(COUNTA($A13:$C13)=0,"",IF($A13="","Check ID",IF(SUMPRODUCT(--($A$2:$A$101=$A13))&gt;1,"Duplicate ID","OK")))</f>
        <v/>
      </c>
    </row>
    <row r="14" spans="1:4" x14ac:dyDescent="0.25">
      <c r="A14" s="12"/>
      <c r="B14" s="13"/>
      <c r="C14" s="13"/>
      <c r="D14" s="14" t="str">
        <f>IF(COUNTA($A14:$C14)=0,"",IF($A14="","Check ID",IF(SUMPRODUCT(--($A$2:$A$101=$A14))&gt;1,"Duplicate ID","OK")))</f>
        <v/>
      </c>
    </row>
    <row r="15" spans="1:4" x14ac:dyDescent="0.25">
      <c r="A15" s="12"/>
      <c r="B15" s="13"/>
      <c r="C15" s="13"/>
      <c r="D15" s="14" t="str">
        <f>IF(COUNTA($A15:$C15)=0,"",IF($A15="","Check ID",IF(SUMPRODUCT(--($A$2:$A$101=$A15))&gt;1,"Duplicate ID","OK")))</f>
        <v/>
      </c>
    </row>
    <row r="16" spans="1:4" x14ac:dyDescent="0.25">
      <c r="A16" s="12"/>
      <c r="B16" s="13"/>
      <c r="C16" s="13"/>
      <c r="D16" s="14" t="str">
        <f>IF(COUNTA($A16:$C16)=0,"",IF($A16="","Check ID",IF(SUMPRODUCT(--($A$2:$A$101=$A16))&gt;1,"Duplicate ID","OK")))</f>
        <v/>
      </c>
    </row>
    <row r="17" spans="1:4" x14ac:dyDescent="0.25">
      <c r="A17" s="12"/>
      <c r="B17" s="13"/>
      <c r="C17" s="13"/>
      <c r="D17" s="14" t="str">
        <f>IF(COUNTA($A17:$C17)=0,"",IF($A17="","Check ID",IF(SUMPRODUCT(--($A$2:$A$101=$A17))&gt;1,"Duplicate ID","OK")))</f>
        <v/>
      </c>
    </row>
    <row r="18" spans="1:4" x14ac:dyDescent="0.25">
      <c r="A18" s="12"/>
      <c r="B18" s="13"/>
      <c r="C18" s="13"/>
      <c r="D18" s="14" t="str">
        <f>IF(COUNTA($A18:$C18)=0,"",IF($A18="","Check ID",IF(SUMPRODUCT(--($A$2:$A$101=$A18))&gt;1,"Duplicate ID","OK")))</f>
        <v/>
      </c>
    </row>
    <row r="19" spans="1:4" x14ac:dyDescent="0.25">
      <c r="A19" s="12"/>
      <c r="B19" s="13"/>
      <c r="C19" s="13"/>
      <c r="D19" s="14" t="str">
        <f>IF(COUNTA($A19:$C19)=0,"",IF($A19="","Check ID",IF(SUMPRODUCT(--($A$2:$A$101=$A19))&gt;1,"Duplicate ID","OK")))</f>
        <v/>
      </c>
    </row>
    <row r="20" spans="1:4" x14ac:dyDescent="0.25">
      <c r="A20" s="12"/>
      <c r="B20" s="13"/>
      <c r="C20" s="13"/>
      <c r="D20" s="14" t="str">
        <f>IF(COUNTA($A20:$C20)=0,"",IF($A20="","Check ID",IF(SUMPRODUCT(--($A$2:$A$101=$A20))&gt;1,"Duplicate ID","OK")))</f>
        <v/>
      </c>
    </row>
    <row r="21" spans="1:4" x14ac:dyDescent="0.25">
      <c r="A21" s="12"/>
      <c r="B21" s="13"/>
      <c r="C21" s="13"/>
      <c r="D21" s="14" t="str">
        <f>IF(COUNTA($A21:$C21)=0,"",IF($A21="","Check ID",IF(SUMPRODUCT(--($A$2:$A$101=$A21))&gt;1,"Duplicate ID","OK")))</f>
        <v/>
      </c>
    </row>
    <row r="22" spans="1:4" x14ac:dyDescent="0.25">
      <c r="A22" s="12"/>
      <c r="B22" s="13"/>
      <c r="C22" s="13"/>
      <c r="D22" s="14" t="str">
        <f>IF(COUNTA($A22:$C22)=0,"",IF($A22="","Check ID",IF(SUMPRODUCT(--($A$2:$A$101=$A22))&gt;1,"Duplicate ID","OK")))</f>
        <v/>
      </c>
    </row>
    <row r="23" spans="1:4" x14ac:dyDescent="0.25">
      <c r="A23" s="12"/>
      <c r="B23" s="13"/>
      <c r="C23" s="13"/>
      <c r="D23" s="14" t="str">
        <f>IF(COUNTA($A23:$C23)=0,"",IF($A23="","Check ID",IF(SUMPRODUCT(--($A$2:$A$101=$A23))&gt;1,"Duplicate ID","OK")))</f>
        <v/>
      </c>
    </row>
    <row r="24" spans="1:4" x14ac:dyDescent="0.25">
      <c r="A24" s="12"/>
      <c r="B24" s="13"/>
      <c r="C24" s="13"/>
      <c r="D24" s="14" t="str">
        <f>IF(COUNTA($A24:$C24)=0,"",IF($A24="","Check ID",IF(SUMPRODUCT(--($A$2:$A$101=$A24))&gt;1,"Duplicate ID","OK")))</f>
        <v/>
      </c>
    </row>
    <row r="25" spans="1:4" x14ac:dyDescent="0.25">
      <c r="A25" s="12"/>
      <c r="B25" s="13"/>
      <c r="C25" s="13"/>
      <c r="D25" s="14" t="str">
        <f>IF(COUNTA($A25:$C25)=0,"",IF($A25="","Check ID",IF(SUMPRODUCT(--($A$2:$A$101=$A25))&gt;1,"Duplicate ID","OK")))</f>
        <v/>
      </c>
    </row>
    <row r="26" spans="1:4" x14ac:dyDescent="0.25">
      <c r="A26" s="12"/>
      <c r="B26" s="13"/>
      <c r="C26" s="13"/>
      <c r="D26" s="14" t="str">
        <f>IF(COUNTA($A26:$C26)=0,"",IF($A26="","Check ID",IF(SUMPRODUCT(--($A$2:$A$101=$A26))&gt;1,"Duplicate ID","OK")))</f>
        <v/>
      </c>
    </row>
    <row r="27" spans="1:4" x14ac:dyDescent="0.25">
      <c r="A27" s="12"/>
      <c r="B27" s="13"/>
      <c r="C27" s="13"/>
      <c r="D27" s="14" t="str">
        <f>IF(COUNTA($A27:$C27)=0,"",IF($A27="","Check ID",IF(SUMPRODUCT(--($A$2:$A$101=$A27))&gt;1,"Duplicate ID","OK")))</f>
        <v/>
      </c>
    </row>
    <row r="28" spans="1:4" x14ac:dyDescent="0.25">
      <c r="A28" s="12"/>
      <c r="B28" s="13"/>
      <c r="C28" s="13"/>
      <c r="D28" s="14" t="str">
        <f>IF(COUNTA($A28:$C28)=0,"",IF($A28="","Check ID",IF(SUMPRODUCT(--($A$2:$A$101=$A28))&gt;1,"Duplicate ID","OK")))</f>
        <v/>
      </c>
    </row>
    <row r="29" spans="1:4" x14ac:dyDescent="0.25">
      <c r="A29" s="12"/>
      <c r="B29" s="13"/>
      <c r="C29" s="13"/>
      <c r="D29" s="14" t="str">
        <f>IF(COUNTA($A29:$C29)=0,"",IF($A29="","Check ID",IF(SUMPRODUCT(--($A$2:$A$101=$A29))&gt;1,"Duplicate ID","OK")))</f>
        <v/>
      </c>
    </row>
    <row r="30" spans="1:4" x14ac:dyDescent="0.25">
      <c r="A30" s="12"/>
      <c r="B30" s="13"/>
      <c r="C30" s="13"/>
      <c r="D30" s="14" t="str">
        <f>IF(COUNTA($A30:$C30)=0,"",IF($A30="","Check ID",IF(SUMPRODUCT(--($A$2:$A$101=$A30))&gt;1,"Duplicate ID","OK")))</f>
        <v/>
      </c>
    </row>
    <row r="31" spans="1:4" x14ac:dyDescent="0.25">
      <c r="A31" s="12"/>
      <c r="B31" s="13"/>
      <c r="C31" s="13"/>
      <c r="D31" s="14" t="str">
        <f>IF(COUNTA($A31:$C31)=0,"",IF($A31="","Check ID",IF(SUMPRODUCT(--($A$2:$A$101=$A31))&gt;1,"Duplicate ID","OK")))</f>
        <v/>
      </c>
    </row>
    <row r="32" spans="1:4" x14ac:dyDescent="0.25">
      <c r="A32" s="12"/>
      <c r="B32" s="13"/>
      <c r="C32" s="13"/>
      <c r="D32" s="14" t="str">
        <f>IF(COUNTA($A32:$C32)=0,"",IF($A32="","Check ID",IF(SUMPRODUCT(--($A$2:$A$101=$A32))&gt;1,"Duplicate ID","OK")))</f>
        <v/>
      </c>
    </row>
    <row r="33" spans="1:4" x14ac:dyDescent="0.25">
      <c r="A33" s="12"/>
      <c r="B33" s="13"/>
      <c r="C33" s="13"/>
      <c r="D33" s="14" t="str">
        <f>IF(COUNTA($A33:$C33)=0,"",IF($A33="","Check ID",IF(SUMPRODUCT(--($A$2:$A$101=$A33))&gt;1,"Duplicate ID","OK")))</f>
        <v/>
      </c>
    </row>
    <row r="34" spans="1:4" x14ac:dyDescent="0.25">
      <c r="A34" s="12"/>
      <c r="B34" s="13"/>
      <c r="C34" s="13"/>
      <c r="D34" s="14" t="str">
        <f>IF(COUNTA($A34:$C34)=0,"",IF($A34="","Check ID",IF(SUMPRODUCT(--($A$2:$A$101=$A34))&gt;1,"Duplicate ID","OK")))</f>
        <v/>
      </c>
    </row>
    <row r="35" spans="1:4" x14ac:dyDescent="0.25">
      <c r="A35" s="12"/>
      <c r="B35" s="13"/>
      <c r="C35" s="13"/>
      <c r="D35" s="14" t="str">
        <f>IF(COUNTA($A35:$C35)=0,"",IF($A35="","Check ID",IF(SUMPRODUCT(--($A$2:$A$101=$A35))&gt;1,"Duplicate ID","OK")))</f>
        <v/>
      </c>
    </row>
    <row r="36" spans="1:4" x14ac:dyDescent="0.25">
      <c r="A36" s="12"/>
      <c r="B36" s="13"/>
      <c r="C36" s="13"/>
      <c r="D36" s="14" t="str">
        <f>IF(COUNTA($A36:$C36)=0,"",IF($A36="","Check ID",IF(SUMPRODUCT(--($A$2:$A$101=$A36))&gt;1,"Duplicate ID","OK")))</f>
        <v/>
      </c>
    </row>
    <row r="37" spans="1:4" x14ac:dyDescent="0.25">
      <c r="A37" s="12"/>
      <c r="B37" s="13"/>
      <c r="C37" s="13"/>
      <c r="D37" s="14" t="str">
        <f>IF(COUNTA($A37:$C37)=0,"",IF($A37="","Check ID",IF(SUMPRODUCT(--($A$2:$A$101=$A37))&gt;1,"Duplicate ID","OK")))</f>
        <v/>
      </c>
    </row>
    <row r="38" spans="1:4" x14ac:dyDescent="0.25">
      <c r="A38" s="12"/>
      <c r="B38" s="13"/>
      <c r="C38" s="13"/>
      <c r="D38" s="14" t="str">
        <f>IF(COUNTA($A38:$C38)=0,"",IF($A38="","Check ID",IF(SUMPRODUCT(--($A$2:$A$101=$A38))&gt;1,"Duplicate ID","OK")))</f>
        <v/>
      </c>
    </row>
    <row r="39" spans="1:4" x14ac:dyDescent="0.25">
      <c r="A39" s="12"/>
      <c r="B39" s="13"/>
      <c r="C39" s="13"/>
      <c r="D39" s="14" t="str">
        <f>IF(COUNTA($A39:$C39)=0,"",IF($A39="","Check ID",IF(SUMPRODUCT(--($A$2:$A$101=$A39))&gt;1,"Duplicate ID","OK")))</f>
        <v/>
      </c>
    </row>
    <row r="40" spans="1:4" x14ac:dyDescent="0.25">
      <c r="A40" s="12"/>
      <c r="B40" s="13"/>
      <c r="C40" s="13"/>
      <c r="D40" s="14" t="str">
        <f>IF(COUNTA($A40:$C40)=0,"",IF($A40="","Check ID",IF(SUMPRODUCT(--($A$2:$A$101=$A40))&gt;1,"Duplicate ID","OK")))</f>
        <v/>
      </c>
    </row>
    <row r="41" spans="1:4" x14ac:dyDescent="0.25">
      <c r="A41" s="12"/>
      <c r="B41" s="13"/>
      <c r="C41" s="13"/>
      <c r="D41" s="14" t="str">
        <f>IF(COUNTA($A41:$C41)=0,"",IF($A41="","Check ID",IF(SUMPRODUCT(--($A$2:$A$101=$A41))&gt;1,"Duplicate ID","OK")))</f>
        <v/>
      </c>
    </row>
    <row r="42" spans="1:4" x14ac:dyDescent="0.25">
      <c r="A42" s="12"/>
      <c r="B42" s="13"/>
      <c r="C42" s="13"/>
      <c r="D42" s="14" t="str">
        <f>IF(COUNTA($A42:$C42)=0,"",IF($A42="","Check ID",IF(SUMPRODUCT(--($A$2:$A$101=$A42))&gt;1,"Duplicate ID","OK")))</f>
        <v/>
      </c>
    </row>
    <row r="43" spans="1:4" x14ac:dyDescent="0.25">
      <c r="A43" s="12"/>
      <c r="B43" s="13"/>
      <c r="C43" s="13"/>
      <c r="D43" s="14" t="str">
        <f>IF(COUNTA($A43:$C43)=0,"",IF($A43="","Check ID",IF(SUMPRODUCT(--($A$2:$A$101=$A43))&gt;1,"Duplicate ID","OK")))</f>
        <v/>
      </c>
    </row>
    <row r="44" spans="1:4" x14ac:dyDescent="0.25">
      <c r="A44" s="12"/>
      <c r="B44" s="13"/>
      <c r="C44" s="13"/>
      <c r="D44" s="14" t="str">
        <f>IF(COUNTA($A44:$C44)=0,"",IF($A44="","Check ID",IF(SUMPRODUCT(--($A$2:$A$101=$A44))&gt;1,"Duplicate ID","OK")))</f>
        <v/>
      </c>
    </row>
    <row r="45" spans="1:4" x14ac:dyDescent="0.25">
      <c r="A45" s="12"/>
      <c r="B45" s="13"/>
      <c r="C45" s="13"/>
      <c r="D45" s="14" t="str">
        <f>IF(COUNTA($A45:$C45)=0,"",IF($A45="","Check ID",IF(SUMPRODUCT(--($A$2:$A$101=$A45))&gt;1,"Duplicate ID","OK")))</f>
        <v/>
      </c>
    </row>
    <row r="46" spans="1:4" x14ac:dyDescent="0.25">
      <c r="A46" s="12"/>
      <c r="B46" s="13"/>
      <c r="C46" s="13"/>
      <c r="D46" s="14" t="str">
        <f>IF(COUNTA($A46:$C46)=0,"",IF($A46="","Check ID",IF(SUMPRODUCT(--($A$2:$A$101=$A46))&gt;1,"Duplicate ID","OK")))</f>
        <v/>
      </c>
    </row>
    <row r="47" spans="1:4" x14ac:dyDescent="0.25">
      <c r="A47" s="12"/>
      <c r="B47" s="13"/>
      <c r="C47" s="13"/>
      <c r="D47" s="14" t="str">
        <f>IF(COUNTA($A47:$C47)=0,"",IF($A47="","Check ID",IF(SUMPRODUCT(--($A$2:$A$101=$A47))&gt;1,"Duplicate ID","OK")))</f>
        <v/>
      </c>
    </row>
    <row r="48" spans="1:4" x14ac:dyDescent="0.25">
      <c r="A48" s="12"/>
      <c r="B48" s="13"/>
      <c r="C48" s="13"/>
      <c r="D48" s="14" t="str">
        <f>IF(COUNTA($A48:$C48)=0,"",IF($A48="","Check ID",IF(SUMPRODUCT(--($A$2:$A$101=$A48))&gt;1,"Duplicate ID","OK")))</f>
        <v/>
      </c>
    </row>
    <row r="49" spans="1:4" x14ac:dyDescent="0.25">
      <c r="A49" s="12"/>
      <c r="B49" s="13"/>
      <c r="C49" s="13"/>
      <c r="D49" s="14" t="str">
        <f>IF(COUNTA($A49:$C49)=0,"",IF($A49="","Check ID",IF(SUMPRODUCT(--($A$2:$A$101=$A49))&gt;1,"Duplicate ID","OK")))</f>
        <v/>
      </c>
    </row>
    <row r="50" spans="1:4" x14ac:dyDescent="0.25">
      <c r="A50" s="12"/>
      <c r="B50" s="13"/>
      <c r="C50" s="13"/>
      <c r="D50" s="14" t="str">
        <f>IF(COUNTA($A50:$C50)=0,"",IF($A50="","Check ID",IF(SUMPRODUCT(--($A$2:$A$101=$A50))&gt;1,"Duplicate ID","OK")))</f>
        <v/>
      </c>
    </row>
    <row r="51" spans="1:4" x14ac:dyDescent="0.25">
      <c r="A51" s="12"/>
      <c r="B51" s="13"/>
      <c r="C51" s="13"/>
      <c r="D51" s="14" t="str">
        <f>IF(COUNTA($A51:$C51)=0,"",IF($A51="","Check ID",IF(SUMPRODUCT(--($A$2:$A$101=$A51))&gt;1,"Duplicate ID","OK")))</f>
        <v/>
      </c>
    </row>
    <row r="52" spans="1:4" x14ac:dyDescent="0.25">
      <c r="A52" s="12"/>
      <c r="B52" s="13"/>
      <c r="C52" s="13"/>
      <c r="D52" s="14" t="str">
        <f>IF(COUNTA($A52:$C52)=0,"",IF($A52="","Check ID",IF(SUMPRODUCT(--($A$2:$A$101=$A52))&gt;1,"Duplicate ID","OK")))</f>
        <v/>
      </c>
    </row>
    <row r="53" spans="1:4" x14ac:dyDescent="0.25">
      <c r="A53" s="12"/>
      <c r="B53" s="13"/>
      <c r="C53" s="13"/>
      <c r="D53" s="14" t="str">
        <f>IF(COUNTA($A53:$C53)=0,"",IF($A53="","Check ID",IF(SUMPRODUCT(--($A$2:$A$101=$A53))&gt;1,"Duplicate ID","OK")))</f>
        <v/>
      </c>
    </row>
    <row r="54" spans="1:4" x14ac:dyDescent="0.25">
      <c r="A54" s="12"/>
      <c r="B54" s="13"/>
      <c r="C54" s="13"/>
      <c r="D54" s="14" t="str">
        <f>IF(COUNTA($A54:$C54)=0,"",IF($A54="","Check ID",IF(SUMPRODUCT(--($A$2:$A$101=$A54))&gt;1,"Duplicate ID","OK")))</f>
        <v/>
      </c>
    </row>
    <row r="55" spans="1:4" x14ac:dyDescent="0.25">
      <c r="A55" s="12"/>
      <c r="B55" s="13"/>
      <c r="C55" s="13"/>
      <c r="D55" s="14" t="str">
        <f>IF(COUNTA($A55:$C55)=0,"",IF($A55="","Check ID",IF(SUMPRODUCT(--($A$2:$A$101=$A55))&gt;1,"Duplicate ID","OK")))</f>
        <v/>
      </c>
    </row>
    <row r="56" spans="1:4" x14ac:dyDescent="0.25">
      <c r="A56" s="12"/>
      <c r="B56" s="13"/>
      <c r="C56" s="13"/>
      <c r="D56" s="14" t="str">
        <f>IF(COUNTA($A56:$C56)=0,"",IF($A56="","Check ID",IF(SUMPRODUCT(--($A$2:$A$101=$A56))&gt;1,"Duplicate ID","OK")))</f>
        <v/>
      </c>
    </row>
    <row r="57" spans="1:4" x14ac:dyDescent="0.25">
      <c r="A57" s="12"/>
      <c r="B57" s="13"/>
      <c r="C57" s="13"/>
      <c r="D57" s="14" t="str">
        <f>IF(COUNTA($A57:$C57)=0,"",IF($A57="","Check ID",IF(SUMPRODUCT(--($A$2:$A$101=$A57))&gt;1,"Duplicate ID","OK")))</f>
        <v/>
      </c>
    </row>
    <row r="58" spans="1:4" x14ac:dyDescent="0.25">
      <c r="A58" s="12"/>
      <c r="B58" s="13"/>
      <c r="C58" s="13"/>
      <c r="D58" s="14" t="str">
        <f>IF(COUNTA($A58:$C58)=0,"",IF($A58="","Check ID",IF(SUMPRODUCT(--($A$2:$A$101=$A58))&gt;1,"Duplicate ID","OK")))</f>
        <v/>
      </c>
    </row>
    <row r="59" spans="1:4" x14ac:dyDescent="0.25">
      <c r="A59" s="12"/>
      <c r="B59" s="13"/>
      <c r="C59" s="13"/>
      <c r="D59" s="14" t="str">
        <f>IF(COUNTA($A59:$C59)=0,"",IF($A59="","Check ID",IF(SUMPRODUCT(--($A$2:$A$101=$A59))&gt;1,"Duplicate ID","OK")))</f>
        <v/>
      </c>
    </row>
    <row r="60" spans="1:4" x14ac:dyDescent="0.25">
      <c r="A60" s="12"/>
      <c r="B60" s="13"/>
      <c r="C60" s="13"/>
      <c r="D60" s="14" t="str">
        <f>IF(COUNTA($A60:$C60)=0,"",IF($A60="","Check ID",IF(SUMPRODUCT(--($A$2:$A$101=$A60))&gt;1,"Duplicate ID","OK")))</f>
        <v/>
      </c>
    </row>
    <row r="61" spans="1:4" x14ac:dyDescent="0.25">
      <c r="A61" s="12"/>
      <c r="B61" s="13"/>
      <c r="C61" s="13"/>
      <c r="D61" s="14" t="str">
        <f>IF(COUNTA($A61:$C61)=0,"",IF($A61="","Check ID",IF(SUMPRODUCT(--($A$2:$A$101=$A61))&gt;1,"Duplicate ID","OK")))</f>
        <v/>
      </c>
    </row>
    <row r="62" spans="1:4" x14ac:dyDescent="0.25">
      <c r="A62" s="12"/>
      <c r="B62" s="13"/>
      <c r="C62" s="13"/>
      <c r="D62" s="14" t="str">
        <f>IF(COUNTA($A62:$C62)=0,"",IF($A62="","Check ID",IF(SUMPRODUCT(--($A$2:$A$101=$A62))&gt;1,"Duplicate ID","OK")))</f>
        <v/>
      </c>
    </row>
    <row r="63" spans="1:4" x14ac:dyDescent="0.25">
      <c r="A63" s="12"/>
      <c r="B63" s="13"/>
      <c r="C63" s="13"/>
      <c r="D63" s="14" t="str">
        <f>IF(COUNTA($A63:$C63)=0,"",IF($A63="","Check ID",IF(SUMPRODUCT(--($A$2:$A$101=$A63))&gt;1,"Duplicate ID","OK")))</f>
        <v/>
      </c>
    </row>
    <row r="64" spans="1:4" x14ac:dyDescent="0.25">
      <c r="A64" s="12"/>
      <c r="B64" s="13"/>
      <c r="C64" s="13"/>
      <c r="D64" s="14" t="str">
        <f>IF(COUNTA($A64:$C64)=0,"",IF($A64="","Check ID",IF(SUMPRODUCT(--($A$2:$A$101=$A64))&gt;1,"Duplicate ID","OK")))</f>
        <v/>
      </c>
    </row>
    <row r="65" spans="1:4" x14ac:dyDescent="0.25">
      <c r="A65" s="12"/>
      <c r="B65" s="13"/>
      <c r="C65" s="13"/>
      <c r="D65" s="14" t="str">
        <f>IF(COUNTA($A65:$C65)=0,"",IF($A65="","Check ID",IF(SUMPRODUCT(--($A$2:$A$101=$A65))&gt;1,"Duplicate ID","OK")))</f>
        <v/>
      </c>
    </row>
    <row r="66" spans="1:4" x14ac:dyDescent="0.25">
      <c r="A66" s="12"/>
      <c r="B66" s="13"/>
      <c r="C66" s="13"/>
      <c r="D66" s="14" t="str">
        <f>IF(COUNTA($A66:$C66)=0,"",IF($A66="","Check ID",IF(SUMPRODUCT(--($A$2:$A$101=$A66))&gt;1,"Duplicate ID","OK")))</f>
        <v/>
      </c>
    </row>
    <row r="67" spans="1:4" x14ac:dyDescent="0.25">
      <c r="A67" s="12"/>
      <c r="B67" s="13"/>
      <c r="C67" s="13"/>
      <c r="D67" s="14" t="str">
        <f>IF(COUNTA($A67:$C67)=0,"",IF($A67="","Check ID",IF(SUMPRODUCT(--($A$2:$A$101=$A67))&gt;1,"Duplicate ID","OK")))</f>
        <v/>
      </c>
    </row>
    <row r="68" spans="1:4" x14ac:dyDescent="0.25">
      <c r="A68" s="12"/>
      <c r="B68" s="13"/>
      <c r="C68" s="13"/>
      <c r="D68" s="14" t="str">
        <f>IF(COUNTA($A68:$C68)=0,"",IF($A68="","Check ID",IF(SUMPRODUCT(--($A$2:$A$101=$A68))&gt;1,"Duplicate ID","OK")))</f>
        <v/>
      </c>
    </row>
    <row r="69" spans="1:4" x14ac:dyDescent="0.25">
      <c r="A69" s="12"/>
      <c r="B69" s="13"/>
      <c r="C69" s="13"/>
      <c r="D69" s="14" t="str">
        <f>IF(COUNTA($A69:$C69)=0,"",IF($A69="","Check ID",IF(SUMPRODUCT(--($A$2:$A$101=$A69))&gt;1,"Duplicate ID","OK")))</f>
        <v/>
      </c>
    </row>
    <row r="70" spans="1:4" x14ac:dyDescent="0.25">
      <c r="A70" s="12"/>
      <c r="B70" s="13"/>
      <c r="C70" s="13"/>
      <c r="D70" s="14" t="str">
        <f>IF(COUNTA($A70:$C70)=0,"",IF($A70="","Check ID",IF(SUMPRODUCT(--($A$2:$A$101=$A70))&gt;1,"Duplicate ID","OK")))</f>
        <v/>
      </c>
    </row>
    <row r="71" spans="1:4" x14ac:dyDescent="0.25">
      <c r="A71" s="12"/>
      <c r="B71" s="13"/>
      <c r="C71" s="13"/>
      <c r="D71" s="14" t="str">
        <f>IF(COUNTA($A71:$C71)=0,"",IF($A71="","Check ID",IF(SUMPRODUCT(--($A$2:$A$101=$A71))&gt;1,"Duplicate ID","OK")))</f>
        <v/>
      </c>
    </row>
    <row r="72" spans="1:4" x14ac:dyDescent="0.25">
      <c r="A72" s="12"/>
      <c r="B72" s="13"/>
      <c r="C72" s="13"/>
      <c r="D72" s="14" t="str">
        <f>IF(COUNTA($A72:$C72)=0,"",IF($A72="","Check ID",IF(SUMPRODUCT(--($A$2:$A$101=$A72))&gt;1,"Duplicate ID","OK")))</f>
        <v/>
      </c>
    </row>
    <row r="73" spans="1:4" x14ac:dyDescent="0.25">
      <c r="A73" s="12"/>
      <c r="B73" s="13"/>
      <c r="C73" s="13"/>
      <c r="D73" s="14" t="str">
        <f>IF(COUNTA($A73:$C73)=0,"",IF($A73="","Check ID",IF(SUMPRODUCT(--($A$2:$A$101=$A73))&gt;1,"Duplicate ID","OK")))</f>
        <v/>
      </c>
    </row>
    <row r="74" spans="1:4" x14ac:dyDescent="0.25">
      <c r="A74" s="12"/>
      <c r="B74" s="13"/>
      <c r="C74" s="13"/>
      <c r="D74" s="14" t="str">
        <f>IF(COUNTA($A74:$C74)=0,"",IF($A74="","Check ID",IF(SUMPRODUCT(--($A$2:$A$101=$A74))&gt;1,"Duplicate ID","OK")))</f>
        <v/>
      </c>
    </row>
    <row r="75" spans="1:4" x14ac:dyDescent="0.25">
      <c r="A75" s="12"/>
      <c r="B75" s="13"/>
      <c r="C75" s="13"/>
      <c r="D75" s="14" t="str">
        <f>IF(COUNTA($A75:$C75)=0,"",IF($A75="","Check ID",IF(SUMPRODUCT(--($A$2:$A$101=$A75))&gt;1,"Duplicate ID","OK")))</f>
        <v/>
      </c>
    </row>
    <row r="76" spans="1:4" x14ac:dyDescent="0.25">
      <c r="A76" s="12"/>
      <c r="B76" s="13"/>
      <c r="C76" s="13"/>
      <c r="D76" s="14" t="str">
        <f>IF(COUNTA($A76:$C76)=0,"",IF($A76="","Check ID",IF(SUMPRODUCT(--($A$2:$A$101=$A76))&gt;1,"Duplicate ID","OK")))</f>
        <v/>
      </c>
    </row>
    <row r="77" spans="1:4" x14ac:dyDescent="0.25">
      <c r="A77" s="12"/>
      <c r="B77" s="13"/>
      <c r="C77" s="13"/>
      <c r="D77" s="14" t="str">
        <f>IF(COUNTA($A77:$C77)=0,"",IF($A77="","Check ID",IF(SUMPRODUCT(--($A$2:$A$101=$A77))&gt;1,"Duplicate ID","OK")))</f>
        <v/>
      </c>
    </row>
    <row r="78" spans="1:4" x14ac:dyDescent="0.25">
      <c r="A78" s="12"/>
      <c r="B78" s="13"/>
      <c r="C78" s="13"/>
      <c r="D78" s="14" t="str">
        <f>IF(COUNTA($A78:$C78)=0,"",IF($A78="","Check ID",IF(SUMPRODUCT(--($A$2:$A$101=$A78))&gt;1,"Duplicate ID","OK")))</f>
        <v/>
      </c>
    </row>
    <row r="79" spans="1:4" x14ac:dyDescent="0.25">
      <c r="A79" s="12"/>
      <c r="B79" s="13"/>
      <c r="C79" s="13"/>
      <c r="D79" s="14" t="str">
        <f>IF(COUNTA($A79:$C79)=0,"",IF($A79="","Check ID",IF(SUMPRODUCT(--($A$2:$A$101=$A79))&gt;1,"Duplicate ID","OK")))</f>
        <v/>
      </c>
    </row>
    <row r="80" spans="1:4" x14ac:dyDescent="0.25">
      <c r="A80" s="12"/>
      <c r="B80" s="13"/>
      <c r="C80" s="13"/>
      <c r="D80" s="14" t="str">
        <f>IF(COUNTA($A80:$C80)=0,"",IF($A80="","Check ID",IF(SUMPRODUCT(--($A$2:$A$101=$A80))&gt;1,"Duplicate ID","OK")))</f>
        <v/>
      </c>
    </row>
    <row r="81" spans="1:4" x14ac:dyDescent="0.25">
      <c r="A81" s="12"/>
      <c r="B81" s="13"/>
      <c r="C81" s="13"/>
      <c r="D81" s="14" t="str">
        <f>IF(COUNTA($A81:$C81)=0,"",IF($A81="","Check ID",IF(SUMPRODUCT(--($A$2:$A$101=$A81))&gt;1,"Duplicate ID","OK")))</f>
        <v/>
      </c>
    </row>
    <row r="82" spans="1:4" x14ac:dyDescent="0.25">
      <c r="A82" s="12"/>
      <c r="B82" s="13"/>
      <c r="C82" s="13"/>
      <c r="D82" s="14" t="str">
        <f>IF(COUNTA($A82:$C82)=0,"",IF($A82="","Check ID",IF(SUMPRODUCT(--($A$2:$A$101=$A82))&gt;1,"Duplicate ID","OK")))</f>
        <v/>
      </c>
    </row>
    <row r="83" spans="1:4" x14ac:dyDescent="0.25">
      <c r="A83" s="12"/>
      <c r="B83" s="13"/>
      <c r="C83" s="13"/>
      <c r="D83" s="14" t="str">
        <f>IF(COUNTA($A83:$C83)=0,"",IF($A83="","Check ID",IF(SUMPRODUCT(--($A$2:$A$101=$A83))&gt;1,"Duplicate ID","OK")))</f>
        <v/>
      </c>
    </row>
    <row r="84" spans="1:4" x14ac:dyDescent="0.25">
      <c r="A84" s="12"/>
      <c r="B84" s="13"/>
      <c r="C84" s="13"/>
      <c r="D84" s="14" t="str">
        <f>IF(COUNTA($A84:$C84)=0,"",IF($A84="","Check ID",IF(SUMPRODUCT(--($A$2:$A$101=$A84))&gt;1,"Duplicate ID","OK")))</f>
        <v/>
      </c>
    </row>
    <row r="85" spans="1:4" x14ac:dyDescent="0.25">
      <c r="A85" s="12"/>
      <c r="B85" s="13"/>
      <c r="C85" s="13"/>
      <c r="D85" s="14" t="str">
        <f>IF(COUNTA($A85:$C85)=0,"",IF($A85="","Check ID",IF(SUMPRODUCT(--($A$2:$A$101=$A85))&gt;1,"Duplicate ID","OK")))</f>
        <v/>
      </c>
    </row>
    <row r="86" spans="1:4" x14ac:dyDescent="0.25">
      <c r="A86" s="12"/>
      <c r="B86" s="13"/>
      <c r="C86" s="13"/>
      <c r="D86" s="14" t="str">
        <f>IF(COUNTA($A86:$C86)=0,"",IF($A86="","Check ID",IF(SUMPRODUCT(--($A$2:$A$101=$A86))&gt;1,"Duplicate ID","OK")))</f>
        <v/>
      </c>
    </row>
    <row r="87" spans="1:4" x14ac:dyDescent="0.25">
      <c r="A87" s="12"/>
      <c r="B87" s="13"/>
      <c r="C87" s="13"/>
      <c r="D87" s="14" t="str">
        <f>IF(COUNTA($A87:$C87)=0,"",IF($A87="","Check ID",IF(SUMPRODUCT(--($A$2:$A$101=$A87))&gt;1,"Duplicate ID","OK")))</f>
        <v/>
      </c>
    </row>
    <row r="88" spans="1:4" x14ac:dyDescent="0.25">
      <c r="A88" s="12"/>
      <c r="B88" s="13"/>
      <c r="C88" s="13"/>
      <c r="D88" s="14" t="str">
        <f>IF(COUNTA($A88:$C88)=0,"",IF($A88="","Check ID",IF(SUMPRODUCT(--($A$2:$A$101=$A88))&gt;1,"Duplicate ID","OK")))</f>
        <v/>
      </c>
    </row>
    <row r="89" spans="1:4" x14ac:dyDescent="0.25">
      <c r="A89" s="12"/>
      <c r="B89" s="13"/>
      <c r="C89" s="13"/>
      <c r="D89" s="14" t="str">
        <f>IF(COUNTA($A89:$C89)=0,"",IF($A89="","Check ID",IF(SUMPRODUCT(--($A$2:$A$101=$A89))&gt;1,"Duplicate ID","OK")))</f>
        <v/>
      </c>
    </row>
    <row r="90" spans="1:4" x14ac:dyDescent="0.25">
      <c r="A90" s="12"/>
      <c r="B90" s="13"/>
      <c r="C90" s="13"/>
      <c r="D90" s="14" t="str">
        <f>IF(COUNTA($A90:$C90)=0,"",IF($A90="","Check ID",IF(SUMPRODUCT(--($A$2:$A$101=$A90))&gt;1,"Duplicate ID","OK")))</f>
        <v/>
      </c>
    </row>
    <row r="91" spans="1:4" x14ac:dyDescent="0.25">
      <c r="A91" s="12"/>
      <c r="B91" s="13"/>
      <c r="C91" s="13"/>
      <c r="D91" s="14" t="str">
        <f>IF(COUNTA($A91:$C91)=0,"",IF($A91="","Check ID",IF(SUMPRODUCT(--($A$2:$A$101=$A91))&gt;1,"Duplicate ID","OK")))</f>
        <v/>
      </c>
    </row>
    <row r="92" spans="1:4" x14ac:dyDescent="0.25">
      <c r="A92" s="12"/>
      <c r="B92" s="13"/>
      <c r="C92" s="13"/>
      <c r="D92" s="14" t="str">
        <f>IF(COUNTA($A92:$C92)=0,"",IF($A92="","Check ID",IF(SUMPRODUCT(--($A$2:$A$101=$A92))&gt;1,"Duplicate ID","OK")))</f>
        <v/>
      </c>
    </row>
    <row r="93" spans="1:4" x14ac:dyDescent="0.25">
      <c r="A93" s="12"/>
      <c r="B93" s="13"/>
      <c r="C93" s="13"/>
      <c r="D93" s="14" t="str">
        <f>IF(COUNTA($A93:$C93)=0,"",IF($A93="","Check ID",IF(SUMPRODUCT(--($A$2:$A$101=$A93))&gt;1,"Duplicate ID","OK")))</f>
        <v/>
      </c>
    </row>
    <row r="94" spans="1:4" x14ac:dyDescent="0.25">
      <c r="A94" s="12"/>
      <c r="B94" s="13"/>
      <c r="C94" s="13"/>
      <c r="D94" s="14" t="str">
        <f>IF(COUNTA($A94:$C94)=0,"",IF($A94="","Check ID",IF(SUMPRODUCT(--($A$2:$A$101=$A94))&gt;1,"Duplicate ID","OK")))</f>
        <v/>
      </c>
    </row>
    <row r="95" spans="1:4" x14ac:dyDescent="0.25">
      <c r="A95" s="12"/>
      <c r="B95" s="13"/>
      <c r="C95" s="13"/>
      <c r="D95" s="14" t="str">
        <f>IF(COUNTA($A95:$C95)=0,"",IF($A95="","Check ID",IF(SUMPRODUCT(--($A$2:$A$101=$A95))&gt;1,"Duplicate ID","OK")))</f>
        <v/>
      </c>
    </row>
    <row r="96" spans="1:4" x14ac:dyDescent="0.25">
      <c r="A96" s="12"/>
      <c r="B96" s="13"/>
      <c r="C96" s="13"/>
      <c r="D96" s="14" t="str">
        <f>IF(COUNTA($A96:$C96)=0,"",IF($A96="","Check ID",IF(SUMPRODUCT(--($A$2:$A$101=$A96))&gt;1,"Duplicate ID","OK")))</f>
        <v/>
      </c>
    </row>
    <row r="97" spans="1:4" x14ac:dyDescent="0.25">
      <c r="A97" s="12"/>
      <c r="B97" s="13"/>
      <c r="C97" s="13"/>
      <c r="D97" s="14" t="str">
        <f>IF(COUNTA($A97:$C97)=0,"",IF($A97="","Check ID",IF(SUMPRODUCT(--($A$2:$A$101=$A97))&gt;1,"Duplicate ID","OK")))</f>
        <v/>
      </c>
    </row>
    <row r="98" spans="1:4" x14ac:dyDescent="0.25">
      <c r="A98" s="12"/>
      <c r="B98" s="13"/>
      <c r="C98" s="13"/>
      <c r="D98" s="14" t="str">
        <f>IF(COUNTA($A98:$C98)=0,"",IF($A98="","Check ID",IF(SUMPRODUCT(--($A$2:$A$101=$A98))&gt;1,"Duplicate ID","OK")))</f>
        <v/>
      </c>
    </row>
    <row r="99" spans="1:4" x14ac:dyDescent="0.25">
      <c r="A99" s="12"/>
      <c r="B99" s="13"/>
      <c r="C99" s="13"/>
      <c r="D99" s="14" t="str">
        <f>IF(COUNTA($A99:$C99)=0,"",IF($A99="","Check ID",IF(SUMPRODUCT(--($A$2:$A$101=$A99))&gt;1,"Duplicate ID","OK")))</f>
        <v/>
      </c>
    </row>
    <row r="100" spans="1:4" x14ac:dyDescent="0.25">
      <c r="A100" s="12"/>
      <c r="B100" s="13"/>
      <c r="C100" s="13"/>
      <c r="D100" s="14" t="str">
        <f>IF(COUNTA($A100:$C100)=0,"",IF($A100="","Check ID",IF(SUMPRODUCT(--($A$2:$A$101=$A100))&gt;1,"Duplicate ID","OK")))</f>
        <v/>
      </c>
    </row>
    <row r="101" spans="1:4" x14ac:dyDescent="0.25">
      <c r="A101" s="12"/>
      <c r="B101" s="13"/>
      <c r="C101" s="13"/>
      <c r="D101" s="14" t="str">
        <f>IF(COUNTA($A101:$C101)=0,"",IF($A101="","Check ID",IF(SUMPRODUCT(--($A$2:$A$101=$A101))&gt;1,"Duplicate ID","OK")))</f>
        <v/>
      </c>
    </row>
  </sheetData>
  <conditionalFormatting sqref="D2:D101">
    <cfRule type="expression" dxfId="0" priority="1">
      <formula>$D2="Check ID"</formula>
    </cfRule>
    <cfRule type="expression" dxfId="1" priority="2">
      <formula>$D2="Duplicate ID"</formula>
    </cfRule>
  </conditionalFormatting>
  <dataValidations count="100">
    <dataValidation type="custom" allowBlank="1" showErrorMessage="1" errorTitle="Duplicate ID" error="Each Tech ID must be unique." sqref="A10">
      <formula1>SUMPRODUCT(--($A$2:$A$101=A10))=1</formula1>
    </dataValidation>
    <dataValidation type="custom" allowBlank="1" showErrorMessage="1" errorTitle="Duplicate ID" error="Each Tech ID must be unique." sqref="A100">
      <formula1>SUMPRODUCT(--($A$2:$A$101=A100))=1</formula1>
    </dataValidation>
    <dataValidation type="custom" allowBlank="1" showErrorMessage="1" errorTitle="Duplicate ID" error="Each Tech ID must be unique." sqref="A101">
      <formula1>SUMPRODUCT(--($A$2:$A$101=A101))=1</formula1>
    </dataValidation>
    <dataValidation type="custom" allowBlank="1" showErrorMessage="1" errorTitle="Duplicate ID" error="Each Tech ID must be unique." sqref="A11">
      <formula1>SUMPRODUCT(--($A$2:$A$101=A11))=1</formula1>
    </dataValidation>
    <dataValidation type="custom" allowBlank="1" showErrorMessage="1" errorTitle="Duplicate ID" error="Each Tech ID must be unique." sqref="A12">
      <formula1>SUMPRODUCT(--($A$2:$A$101=A12))=1</formula1>
    </dataValidation>
    <dataValidation type="custom" allowBlank="1" showErrorMessage="1" errorTitle="Duplicate ID" error="Each Tech ID must be unique." sqref="A13">
      <formula1>SUMPRODUCT(--($A$2:$A$101=A13))=1</formula1>
    </dataValidation>
    <dataValidation type="custom" allowBlank="1" showErrorMessage="1" errorTitle="Duplicate ID" error="Each Tech ID must be unique." sqref="A14">
      <formula1>SUMPRODUCT(--($A$2:$A$101=A14))=1</formula1>
    </dataValidation>
    <dataValidation type="custom" allowBlank="1" showErrorMessage="1" errorTitle="Duplicate ID" error="Each Tech ID must be unique." sqref="A15">
      <formula1>SUMPRODUCT(--($A$2:$A$101=A15))=1</formula1>
    </dataValidation>
    <dataValidation type="custom" allowBlank="1" showErrorMessage="1" errorTitle="Duplicate ID" error="Each Tech ID must be unique." sqref="A16">
      <formula1>SUMPRODUCT(--($A$2:$A$101=A16))=1</formula1>
    </dataValidation>
    <dataValidation type="custom" allowBlank="1" showErrorMessage="1" errorTitle="Duplicate ID" error="Each Tech ID must be unique." sqref="A17">
      <formula1>SUMPRODUCT(--($A$2:$A$101=A17))=1</formula1>
    </dataValidation>
    <dataValidation type="custom" allowBlank="1" showErrorMessage="1" errorTitle="Duplicate ID" error="Each Tech ID must be unique." sqref="A18">
      <formula1>SUMPRODUCT(--($A$2:$A$101=A18))=1</formula1>
    </dataValidation>
    <dataValidation type="custom" allowBlank="1" showErrorMessage="1" errorTitle="Duplicate ID" error="Each Tech ID must be unique." sqref="A19">
      <formula1>SUMPRODUCT(--($A$2:$A$101=A19))=1</formula1>
    </dataValidation>
    <dataValidation type="custom" allowBlank="1" showErrorMessage="1" errorTitle="Duplicate ID" error="Each Tech ID must be unique." sqref="A2">
      <formula1>SUMPRODUCT(--($A$2:$A$101=A2))=1</formula1>
    </dataValidation>
    <dataValidation type="custom" allowBlank="1" showErrorMessage="1" errorTitle="Duplicate ID" error="Each Tech ID must be unique." sqref="A20">
      <formula1>SUMPRODUCT(--($A$2:$A$101=A20))=1</formula1>
    </dataValidation>
    <dataValidation type="custom" allowBlank="1" showErrorMessage="1" errorTitle="Duplicate ID" error="Each Tech ID must be unique." sqref="A21">
      <formula1>SUMPRODUCT(--($A$2:$A$101=A21))=1</formula1>
    </dataValidation>
    <dataValidation type="custom" allowBlank="1" showErrorMessage="1" errorTitle="Duplicate ID" error="Each Tech ID must be unique." sqref="A22">
      <formula1>SUMPRODUCT(--($A$2:$A$101=A22))=1</formula1>
    </dataValidation>
    <dataValidation type="custom" allowBlank="1" showErrorMessage="1" errorTitle="Duplicate ID" error="Each Tech ID must be unique." sqref="A23">
      <formula1>SUMPRODUCT(--($A$2:$A$101=A23))=1</formula1>
    </dataValidation>
    <dataValidation type="custom" allowBlank="1" showErrorMessage="1" errorTitle="Duplicate ID" error="Each Tech ID must be unique." sqref="A24">
      <formula1>SUMPRODUCT(--($A$2:$A$101=A24))=1</formula1>
    </dataValidation>
    <dataValidation type="custom" allowBlank="1" showErrorMessage="1" errorTitle="Duplicate ID" error="Each Tech ID must be unique." sqref="A25">
      <formula1>SUMPRODUCT(--($A$2:$A$101=A25))=1</formula1>
    </dataValidation>
    <dataValidation type="custom" allowBlank="1" showErrorMessage="1" errorTitle="Duplicate ID" error="Each Tech ID must be unique." sqref="A26">
      <formula1>SUMPRODUCT(--($A$2:$A$101=A26))=1</formula1>
    </dataValidation>
    <dataValidation type="custom" allowBlank="1" showErrorMessage="1" errorTitle="Duplicate ID" error="Each Tech ID must be unique." sqref="A27">
      <formula1>SUMPRODUCT(--($A$2:$A$101=A27))=1</formula1>
    </dataValidation>
    <dataValidation type="custom" allowBlank="1" showErrorMessage="1" errorTitle="Duplicate ID" error="Each Tech ID must be unique." sqref="A28">
      <formula1>SUMPRODUCT(--($A$2:$A$101=A28))=1</formula1>
    </dataValidation>
    <dataValidation type="custom" allowBlank="1" showErrorMessage="1" errorTitle="Duplicate ID" error="Each Tech ID must be unique." sqref="A29">
      <formula1>SUMPRODUCT(--($A$2:$A$101=A29))=1</formula1>
    </dataValidation>
    <dataValidation type="custom" allowBlank="1" showErrorMessage="1" errorTitle="Duplicate ID" error="Each Tech ID must be unique." sqref="A3">
      <formula1>SUMPRODUCT(--($A$2:$A$101=A3))=1</formula1>
    </dataValidation>
    <dataValidation type="custom" allowBlank="1" showErrorMessage="1" errorTitle="Duplicate ID" error="Each Tech ID must be unique." sqref="A30">
      <formula1>SUMPRODUCT(--($A$2:$A$101=A30))=1</formula1>
    </dataValidation>
    <dataValidation type="custom" allowBlank="1" showErrorMessage="1" errorTitle="Duplicate ID" error="Each Tech ID must be unique." sqref="A31">
      <formula1>SUMPRODUCT(--($A$2:$A$101=A31))=1</formula1>
    </dataValidation>
    <dataValidation type="custom" allowBlank="1" showErrorMessage="1" errorTitle="Duplicate ID" error="Each Tech ID must be unique." sqref="A32">
      <formula1>SUMPRODUCT(--($A$2:$A$101=A32))=1</formula1>
    </dataValidation>
    <dataValidation type="custom" allowBlank="1" showErrorMessage="1" errorTitle="Duplicate ID" error="Each Tech ID must be unique." sqref="A33">
      <formula1>SUMPRODUCT(--($A$2:$A$101=A33))=1</formula1>
    </dataValidation>
    <dataValidation type="custom" allowBlank="1" showErrorMessage="1" errorTitle="Duplicate ID" error="Each Tech ID must be unique." sqref="A34">
      <formula1>SUMPRODUCT(--($A$2:$A$101=A34))=1</formula1>
    </dataValidation>
    <dataValidation type="custom" allowBlank="1" showErrorMessage="1" errorTitle="Duplicate ID" error="Each Tech ID must be unique." sqref="A35">
      <formula1>SUMPRODUCT(--($A$2:$A$101=A35))=1</formula1>
    </dataValidation>
    <dataValidation type="custom" allowBlank="1" showErrorMessage="1" errorTitle="Duplicate ID" error="Each Tech ID must be unique." sqref="A36">
      <formula1>SUMPRODUCT(--($A$2:$A$101=A36))=1</formula1>
    </dataValidation>
    <dataValidation type="custom" allowBlank="1" showErrorMessage="1" errorTitle="Duplicate ID" error="Each Tech ID must be unique." sqref="A37">
      <formula1>SUMPRODUCT(--($A$2:$A$101=A37))=1</formula1>
    </dataValidation>
    <dataValidation type="custom" allowBlank="1" showErrorMessage="1" errorTitle="Duplicate ID" error="Each Tech ID must be unique." sqref="A38">
      <formula1>SUMPRODUCT(--($A$2:$A$101=A38))=1</formula1>
    </dataValidation>
    <dataValidation type="custom" allowBlank="1" showErrorMessage="1" errorTitle="Duplicate ID" error="Each Tech ID must be unique." sqref="A39">
      <formula1>SUMPRODUCT(--($A$2:$A$101=A39))=1</formula1>
    </dataValidation>
    <dataValidation type="custom" allowBlank="1" showErrorMessage="1" errorTitle="Duplicate ID" error="Each Tech ID must be unique." sqref="A4">
      <formula1>SUMPRODUCT(--($A$2:$A$101=A4))=1</formula1>
    </dataValidation>
    <dataValidation type="custom" allowBlank="1" showErrorMessage="1" errorTitle="Duplicate ID" error="Each Tech ID must be unique." sqref="A40">
      <formula1>SUMPRODUCT(--($A$2:$A$101=A40))=1</formula1>
    </dataValidation>
    <dataValidation type="custom" allowBlank="1" showErrorMessage="1" errorTitle="Duplicate ID" error="Each Tech ID must be unique." sqref="A41">
      <formula1>SUMPRODUCT(--($A$2:$A$101=A41))=1</formula1>
    </dataValidation>
    <dataValidation type="custom" allowBlank="1" showErrorMessage="1" errorTitle="Duplicate ID" error="Each Tech ID must be unique." sqref="A42">
      <formula1>SUMPRODUCT(--($A$2:$A$101=A42))=1</formula1>
    </dataValidation>
    <dataValidation type="custom" allowBlank="1" showErrorMessage="1" errorTitle="Duplicate ID" error="Each Tech ID must be unique." sqref="A43">
      <formula1>SUMPRODUCT(--($A$2:$A$101=A43))=1</formula1>
    </dataValidation>
    <dataValidation type="custom" allowBlank="1" showErrorMessage="1" errorTitle="Duplicate ID" error="Each Tech ID must be unique." sqref="A44">
      <formula1>SUMPRODUCT(--($A$2:$A$101=A44))=1</formula1>
    </dataValidation>
    <dataValidation type="custom" allowBlank="1" showErrorMessage="1" errorTitle="Duplicate ID" error="Each Tech ID must be unique." sqref="A45">
      <formula1>SUMPRODUCT(--($A$2:$A$101=A45))=1</formula1>
    </dataValidation>
    <dataValidation type="custom" allowBlank="1" showErrorMessage="1" errorTitle="Duplicate ID" error="Each Tech ID must be unique." sqref="A46">
      <formula1>SUMPRODUCT(--($A$2:$A$101=A46))=1</formula1>
    </dataValidation>
    <dataValidation type="custom" allowBlank="1" showErrorMessage="1" errorTitle="Duplicate ID" error="Each Tech ID must be unique." sqref="A47">
      <formula1>SUMPRODUCT(--($A$2:$A$101=A47))=1</formula1>
    </dataValidation>
    <dataValidation type="custom" allowBlank="1" showErrorMessage="1" errorTitle="Duplicate ID" error="Each Tech ID must be unique." sqref="A48">
      <formula1>SUMPRODUCT(--($A$2:$A$101=A48))=1</formula1>
    </dataValidation>
    <dataValidation type="custom" allowBlank="1" showErrorMessage="1" errorTitle="Duplicate ID" error="Each Tech ID must be unique." sqref="A49">
      <formula1>SUMPRODUCT(--($A$2:$A$101=A49))=1</formula1>
    </dataValidation>
    <dataValidation type="custom" allowBlank="1" showErrorMessage="1" errorTitle="Duplicate ID" error="Each Tech ID must be unique." sqref="A5">
      <formula1>SUMPRODUCT(--($A$2:$A$101=A5))=1</formula1>
    </dataValidation>
    <dataValidation type="custom" allowBlank="1" showErrorMessage="1" errorTitle="Duplicate ID" error="Each Tech ID must be unique." sqref="A50">
      <formula1>SUMPRODUCT(--($A$2:$A$101=A50))=1</formula1>
    </dataValidation>
    <dataValidation type="custom" allowBlank="1" showErrorMessage="1" errorTitle="Duplicate ID" error="Each Tech ID must be unique." sqref="A51">
      <formula1>SUMPRODUCT(--($A$2:$A$101=A51))=1</formula1>
    </dataValidation>
    <dataValidation type="custom" allowBlank="1" showErrorMessage="1" errorTitle="Duplicate ID" error="Each Tech ID must be unique." sqref="A52">
      <formula1>SUMPRODUCT(--($A$2:$A$101=A52))=1</formula1>
    </dataValidation>
    <dataValidation type="custom" allowBlank="1" showErrorMessage="1" errorTitle="Duplicate ID" error="Each Tech ID must be unique." sqref="A53">
      <formula1>SUMPRODUCT(--($A$2:$A$101=A53))=1</formula1>
    </dataValidation>
    <dataValidation type="custom" allowBlank="1" showErrorMessage="1" errorTitle="Duplicate ID" error="Each Tech ID must be unique." sqref="A54">
      <formula1>SUMPRODUCT(--($A$2:$A$101=A54))=1</formula1>
    </dataValidation>
    <dataValidation type="custom" allowBlank="1" showErrorMessage="1" errorTitle="Duplicate ID" error="Each Tech ID must be unique." sqref="A55">
      <formula1>SUMPRODUCT(--($A$2:$A$101=A55))=1</formula1>
    </dataValidation>
    <dataValidation type="custom" allowBlank="1" showErrorMessage="1" errorTitle="Duplicate ID" error="Each Tech ID must be unique." sqref="A56">
      <formula1>SUMPRODUCT(--($A$2:$A$101=A56))=1</formula1>
    </dataValidation>
    <dataValidation type="custom" allowBlank="1" showErrorMessage="1" errorTitle="Duplicate ID" error="Each Tech ID must be unique." sqref="A57">
      <formula1>SUMPRODUCT(--($A$2:$A$101=A57))=1</formula1>
    </dataValidation>
    <dataValidation type="custom" allowBlank="1" showErrorMessage="1" errorTitle="Duplicate ID" error="Each Tech ID must be unique." sqref="A58">
      <formula1>SUMPRODUCT(--($A$2:$A$101=A58))=1</formula1>
    </dataValidation>
    <dataValidation type="custom" allowBlank="1" showErrorMessage="1" errorTitle="Duplicate ID" error="Each Tech ID must be unique." sqref="A59">
      <formula1>SUMPRODUCT(--($A$2:$A$101=A59))=1</formula1>
    </dataValidation>
    <dataValidation type="custom" allowBlank="1" showErrorMessage="1" errorTitle="Duplicate ID" error="Each Tech ID must be unique." sqref="A6">
      <formula1>SUMPRODUCT(--($A$2:$A$101=A6))=1</formula1>
    </dataValidation>
    <dataValidation type="custom" allowBlank="1" showErrorMessage="1" errorTitle="Duplicate ID" error="Each Tech ID must be unique." sqref="A60">
      <formula1>SUMPRODUCT(--($A$2:$A$101=A60))=1</formula1>
    </dataValidation>
    <dataValidation type="custom" allowBlank="1" showErrorMessage="1" errorTitle="Duplicate ID" error="Each Tech ID must be unique." sqref="A61">
      <formula1>SUMPRODUCT(--($A$2:$A$101=A61))=1</formula1>
    </dataValidation>
    <dataValidation type="custom" allowBlank="1" showErrorMessage="1" errorTitle="Duplicate ID" error="Each Tech ID must be unique." sqref="A62">
      <formula1>SUMPRODUCT(--($A$2:$A$101=A62))=1</formula1>
    </dataValidation>
    <dataValidation type="custom" allowBlank="1" showErrorMessage="1" errorTitle="Duplicate ID" error="Each Tech ID must be unique." sqref="A63">
      <formula1>SUMPRODUCT(--($A$2:$A$101=A63))=1</formula1>
    </dataValidation>
    <dataValidation type="custom" allowBlank="1" showErrorMessage="1" errorTitle="Duplicate ID" error="Each Tech ID must be unique." sqref="A64">
      <formula1>SUMPRODUCT(--($A$2:$A$101=A64))=1</formula1>
    </dataValidation>
    <dataValidation type="custom" allowBlank="1" showErrorMessage="1" errorTitle="Duplicate ID" error="Each Tech ID must be unique." sqref="A65">
      <formula1>SUMPRODUCT(--($A$2:$A$101=A65))=1</formula1>
    </dataValidation>
    <dataValidation type="custom" allowBlank="1" showErrorMessage="1" errorTitle="Duplicate ID" error="Each Tech ID must be unique." sqref="A66">
      <formula1>SUMPRODUCT(--($A$2:$A$101=A66))=1</formula1>
    </dataValidation>
    <dataValidation type="custom" allowBlank="1" showErrorMessage="1" errorTitle="Duplicate ID" error="Each Tech ID must be unique." sqref="A67">
      <formula1>SUMPRODUCT(--($A$2:$A$101=A67))=1</formula1>
    </dataValidation>
    <dataValidation type="custom" allowBlank="1" showErrorMessage="1" errorTitle="Duplicate ID" error="Each Tech ID must be unique." sqref="A68">
      <formula1>SUMPRODUCT(--($A$2:$A$101=A68))=1</formula1>
    </dataValidation>
    <dataValidation type="custom" allowBlank="1" showErrorMessage="1" errorTitle="Duplicate ID" error="Each Tech ID must be unique." sqref="A69">
      <formula1>SUMPRODUCT(--($A$2:$A$101=A69))=1</formula1>
    </dataValidation>
    <dataValidation type="custom" allowBlank="1" showErrorMessage="1" errorTitle="Duplicate ID" error="Each Tech ID must be unique." sqref="A7">
      <formula1>SUMPRODUCT(--($A$2:$A$101=A7))=1</formula1>
    </dataValidation>
    <dataValidation type="custom" allowBlank="1" showErrorMessage="1" errorTitle="Duplicate ID" error="Each Tech ID must be unique." sqref="A70">
      <formula1>SUMPRODUCT(--($A$2:$A$101=A70))=1</formula1>
    </dataValidation>
    <dataValidation type="custom" allowBlank="1" showErrorMessage="1" errorTitle="Duplicate ID" error="Each Tech ID must be unique." sqref="A71">
      <formula1>SUMPRODUCT(--($A$2:$A$101=A71))=1</formula1>
    </dataValidation>
    <dataValidation type="custom" allowBlank="1" showErrorMessage="1" errorTitle="Duplicate ID" error="Each Tech ID must be unique." sqref="A72">
      <formula1>SUMPRODUCT(--($A$2:$A$101=A72))=1</formula1>
    </dataValidation>
    <dataValidation type="custom" allowBlank="1" showErrorMessage="1" errorTitle="Duplicate ID" error="Each Tech ID must be unique." sqref="A73">
      <formula1>SUMPRODUCT(--($A$2:$A$101=A73))=1</formula1>
    </dataValidation>
    <dataValidation type="custom" allowBlank="1" showErrorMessage="1" errorTitle="Duplicate ID" error="Each Tech ID must be unique." sqref="A74">
      <formula1>SUMPRODUCT(--($A$2:$A$101=A74))=1</formula1>
    </dataValidation>
    <dataValidation type="custom" allowBlank="1" showErrorMessage="1" errorTitle="Duplicate ID" error="Each Tech ID must be unique." sqref="A75">
      <formula1>SUMPRODUCT(--($A$2:$A$101=A75))=1</formula1>
    </dataValidation>
    <dataValidation type="custom" allowBlank="1" showErrorMessage="1" errorTitle="Duplicate ID" error="Each Tech ID must be unique." sqref="A76">
      <formula1>SUMPRODUCT(--($A$2:$A$101=A76))=1</formula1>
    </dataValidation>
    <dataValidation type="custom" allowBlank="1" showErrorMessage="1" errorTitle="Duplicate ID" error="Each Tech ID must be unique." sqref="A77">
      <formula1>SUMPRODUCT(--($A$2:$A$101=A77))=1</formula1>
    </dataValidation>
    <dataValidation type="custom" allowBlank="1" showErrorMessage="1" errorTitle="Duplicate ID" error="Each Tech ID must be unique." sqref="A78">
      <formula1>SUMPRODUCT(--($A$2:$A$101=A78))=1</formula1>
    </dataValidation>
    <dataValidation type="custom" allowBlank="1" showErrorMessage="1" errorTitle="Duplicate ID" error="Each Tech ID must be unique." sqref="A79">
      <formula1>SUMPRODUCT(--($A$2:$A$101=A79))=1</formula1>
    </dataValidation>
    <dataValidation type="custom" allowBlank="1" showErrorMessage="1" errorTitle="Duplicate ID" error="Each Tech ID must be unique." sqref="A8">
      <formula1>SUMPRODUCT(--($A$2:$A$101=A8))=1</formula1>
    </dataValidation>
    <dataValidation type="custom" allowBlank="1" showErrorMessage="1" errorTitle="Duplicate ID" error="Each Tech ID must be unique." sqref="A80">
      <formula1>SUMPRODUCT(--($A$2:$A$101=A80))=1</formula1>
    </dataValidation>
    <dataValidation type="custom" allowBlank="1" showErrorMessage="1" errorTitle="Duplicate ID" error="Each Tech ID must be unique." sqref="A81">
      <formula1>SUMPRODUCT(--($A$2:$A$101=A81))=1</formula1>
    </dataValidation>
    <dataValidation type="custom" allowBlank="1" showErrorMessage="1" errorTitle="Duplicate ID" error="Each Tech ID must be unique." sqref="A82">
      <formula1>SUMPRODUCT(--($A$2:$A$101=A82))=1</formula1>
    </dataValidation>
    <dataValidation type="custom" allowBlank="1" showErrorMessage="1" errorTitle="Duplicate ID" error="Each Tech ID must be unique." sqref="A83">
      <formula1>SUMPRODUCT(--($A$2:$A$101=A83))=1</formula1>
    </dataValidation>
    <dataValidation type="custom" allowBlank="1" showErrorMessage="1" errorTitle="Duplicate ID" error="Each Tech ID must be unique." sqref="A84">
      <formula1>SUMPRODUCT(--($A$2:$A$101=A84))=1</formula1>
    </dataValidation>
    <dataValidation type="custom" allowBlank="1" showErrorMessage="1" errorTitle="Duplicate ID" error="Each Tech ID must be unique." sqref="A85">
      <formula1>SUMPRODUCT(--($A$2:$A$101=A85))=1</formula1>
    </dataValidation>
    <dataValidation type="custom" allowBlank="1" showErrorMessage="1" errorTitle="Duplicate ID" error="Each Tech ID must be unique." sqref="A86">
      <formula1>SUMPRODUCT(--($A$2:$A$101=A86))=1</formula1>
    </dataValidation>
    <dataValidation type="custom" allowBlank="1" showErrorMessage="1" errorTitle="Duplicate ID" error="Each Tech ID must be unique." sqref="A87">
      <formula1>SUMPRODUCT(--($A$2:$A$101=A87))=1</formula1>
    </dataValidation>
    <dataValidation type="custom" allowBlank="1" showErrorMessage="1" errorTitle="Duplicate ID" error="Each Tech ID must be unique." sqref="A88">
      <formula1>SUMPRODUCT(--($A$2:$A$101=A88))=1</formula1>
    </dataValidation>
    <dataValidation type="custom" allowBlank="1" showErrorMessage="1" errorTitle="Duplicate ID" error="Each Tech ID must be unique." sqref="A89">
      <formula1>SUMPRODUCT(--($A$2:$A$101=A89))=1</formula1>
    </dataValidation>
    <dataValidation type="custom" allowBlank="1" showErrorMessage="1" errorTitle="Duplicate ID" error="Each Tech ID must be unique." sqref="A9">
      <formula1>SUMPRODUCT(--($A$2:$A$101=A9))=1</formula1>
    </dataValidation>
    <dataValidation type="custom" allowBlank="1" showErrorMessage="1" errorTitle="Duplicate ID" error="Each Tech ID must be unique." sqref="A90">
      <formula1>SUMPRODUCT(--($A$2:$A$101=A90))=1</formula1>
    </dataValidation>
    <dataValidation type="custom" allowBlank="1" showErrorMessage="1" errorTitle="Duplicate ID" error="Each Tech ID must be unique." sqref="A91">
      <formula1>SUMPRODUCT(--($A$2:$A$101=A91))=1</formula1>
    </dataValidation>
    <dataValidation type="custom" allowBlank="1" showErrorMessage="1" errorTitle="Duplicate ID" error="Each Tech ID must be unique." sqref="A92">
      <formula1>SUMPRODUCT(--($A$2:$A$101=A92))=1</formula1>
    </dataValidation>
    <dataValidation type="custom" allowBlank="1" showErrorMessage="1" errorTitle="Duplicate ID" error="Each Tech ID must be unique." sqref="A93">
      <formula1>SUMPRODUCT(--($A$2:$A$101=A93))=1</formula1>
    </dataValidation>
    <dataValidation type="custom" allowBlank="1" showErrorMessage="1" errorTitle="Duplicate ID" error="Each Tech ID must be unique." sqref="A94">
      <formula1>SUMPRODUCT(--($A$2:$A$101=A94))=1</formula1>
    </dataValidation>
    <dataValidation type="custom" allowBlank="1" showErrorMessage="1" errorTitle="Duplicate ID" error="Each Tech ID must be unique." sqref="A95">
      <formula1>SUMPRODUCT(--($A$2:$A$101=A95))=1</formula1>
    </dataValidation>
    <dataValidation type="custom" allowBlank="1" showErrorMessage="1" errorTitle="Duplicate ID" error="Each Tech ID must be unique." sqref="A96">
      <formula1>SUMPRODUCT(--($A$2:$A$101=A96))=1</formula1>
    </dataValidation>
    <dataValidation type="custom" allowBlank="1" showErrorMessage="1" errorTitle="Duplicate ID" error="Each Tech ID must be unique." sqref="A97">
      <formula1>SUMPRODUCT(--($A$2:$A$101=A97))=1</formula1>
    </dataValidation>
    <dataValidation type="custom" allowBlank="1" showErrorMessage="1" errorTitle="Duplicate ID" error="Each Tech ID must be unique." sqref="A98">
      <formula1>SUMPRODUCT(--($A$2:$A$101=A98))=1</formula1>
    </dataValidation>
    <dataValidation type="custom" allowBlank="1" showErrorMessage="1" errorTitle="Duplicate ID" error="Each Tech ID must be unique." sqref="A99">
      <formula1>SUMPRODUCT(--($A$2:$A$101=A99))=1</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3"/>
  <sheetViews>
    <sheetView workbookViewId="0">
      <pane xSplit="1" ySplit="3" topLeftCell="B4" activePane="bottomRight" state="frozen"/>
      <selection pane="bottomRight"/>
    </sheetView>
  </sheetViews>
  <sheetFormatPr defaultRowHeight="15" outlineLevelRow="0" outlineLevelCol="0" x14ac:dyDescent="55"/>
  <cols>
    <col min="1" max="1" width="22" customWidth="1"/>
    <col min="2" max="5" width="12" customWidth="1"/>
    <col min="6" max="8" width="13" customWidth="1"/>
    <col min="9" max="9" width="12" customWidth="1"/>
    <col min="10" max="10" width="14" customWidth="1"/>
    <col min="11" max="11" width="10" customWidth="1"/>
    <col min="12" max="12" width="14" customWidth="1"/>
  </cols>
  <sheetData>
    <row r="1" ht="48" customHeight="1" spans="1:12" x14ac:dyDescent="0.25">
      <c r="A1" s="11" t="s">
        <v>35</v>
      </c>
      <c r="B1" s="15" t="s">
        <v>53</v>
      </c>
      <c r="C1" s="15" t="s">
        <v>54</v>
      </c>
      <c r="D1" s="15" t="s">
        <v>55</v>
      </c>
      <c r="E1" s="15" t="s">
        <v>56</v>
      </c>
      <c r="F1" s="15" t="s">
        <v>57</v>
      </c>
      <c r="G1" s="15" t="s">
        <v>58</v>
      </c>
      <c r="H1" s="15" t="s">
        <v>59</v>
      </c>
      <c r="I1" s="15" t="s">
        <v>60</v>
      </c>
      <c r="J1" s="11" t="s">
        <v>61</v>
      </c>
      <c r="K1" s="11" t="s">
        <v>62</v>
      </c>
      <c r="L1" s="11" t="s">
        <v>38</v>
      </c>
    </row>
    <row r="2" ht="34" customHeight="1" spans="1:11" x14ac:dyDescent="0.25">
      <c r="A2" s="16" t="s">
        <v>63</v>
      </c>
      <c r="B2" s="17">
        <v>3</v>
      </c>
      <c r="C2" s="17">
        <v>3</v>
      </c>
      <c r="D2" s="17">
        <v>2</v>
      </c>
      <c r="E2" s="17">
        <v>2</v>
      </c>
      <c r="F2" s="17">
        <v>1</v>
      </c>
      <c r="G2" s="17">
        <v>2</v>
      </c>
      <c r="H2" s="17">
        <v>2</v>
      </c>
      <c r="I2" s="17">
        <v>3</v>
      </c>
      <c r="J2" s="2"/>
      <c r="K2" s="2"/>
    </row>
    <row r="3" ht="34" customHeight="1" spans="1:11" x14ac:dyDescent="0.25">
      <c r="A3" s="16" t="s">
        <v>64</v>
      </c>
      <c r="B3" s="18">
        <f>SUMPRODUCT(($L$4:$L$103="OK")*(B$4:B$103&gt;=3))</f>
        <v>3</v>
      </c>
      <c r="C3" s="18">
        <f>SUMPRODUCT(($L$4:$L$103="OK")*(C$4:C$103&gt;=3))</f>
        <v>3</v>
      </c>
      <c r="D3" s="18">
        <f>SUMPRODUCT(($L$4:$L$103="OK")*(D$4:D$103&gt;=3))</f>
        <v>2</v>
      </c>
      <c r="E3" s="18">
        <f>SUMPRODUCT(($L$4:$L$103="OK")*(E$4:E$103&gt;=3))</f>
        <v>2</v>
      </c>
      <c r="F3" s="18">
        <f>SUMPRODUCT(($L$4:$L$103="OK")*(F$4:F$103&gt;=3))</f>
        <v>0</v>
      </c>
      <c r="G3" s="18">
        <f>SUMPRODUCT(($L$4:$L$103="OK")*(G$4:G$103&gt;=3))</f>
        <v>2</v>
      </c>
      <c r="H3" s="18">
        <f>SUMPRODUCT(($L$4:$L$103="OK")*(H$4:H$103&gt;=3))</f>
        <v>3</v>
      </c>
      <c r="I3" s="18">
        <f>SUMPRODUCT(($L$4:$L$103="OK")*(I$4:I$103&gt;=3))</f>
        <v>3</v>
      </c>
      <c r="J3" s="2"/>
      <c r="K3" s="2"/>
    </row>
    <row r="4" spans="1:12" x14ac:dyDescent="0.25">
      <c r="A4" s="12" t="s">
        <v>39</v>
      </c>
      <c r="B4" s="12">
        <v>4</v>
      </c>
      <c r="C4" s="12">
        <v>4</v>
      </c>
      <c r="D4" s="12">
        <v>3</v>
      </c>
      <c r="E4" s="12">
        <v>3</v>
      </c>
      <c r="F4" s="12">
        <v>2</v>
      </c>
      <c r="G4" s="12">
        <v>3</v>
      </c>
      <c r="H4" s="12">
        <v>3</v>
      </c>
      <c r="I4" s="12">
        <v>4</v>
      </c>
      <c r="J4" s="19">
        <f>IF(COUNTA($A4:$I4)=0,"",IF($L4&lt;&gt;"OK","n/a",COUNTIF($B4:$I4,"&gt;=3")))</f>
        <v>7</v>
      </c>
      <c r="K4" s="20">
        <f>IF(COUNTA($A4:$I4)=0,"",IF($L4&lt;&gt;"OK","n/a",AVERAGE($B4:$I4)))</f>
        <v>3.25</v>
      </c>
      <c r="L4" s="14" t="str">
        <f>IF(COUNTA($A4:$I4)=0,"",IF(OR($A4="",NOT(SUMPRODUCT(--(Technicians!$A$2:$A$101=$A4))=1)),"Check ID",IF(SUMPRODUCT(--($A$4:$A$103=$A4))&gt;1,"Duplicate ID",IF(AND(AND(ISNUMBER(B4),N(B4)&gt;=0,N(B4)&lt;=4,N(B4)=INT(N(B4))),AND(ISNUMBER(C4),N(C4)&gt;=0,N(C4)&lt;=4,N(C4)=INT(N(C4))),AND(ISNUMBER(D4),N(D4)&gt;=0,N(D4)&lt;=4,N(D4)=INT(N(D4))),AND(ISNUMBER(E4),N(E4)&gt;=0,N(E4)&lt;=4,N(E4)=INT(N(E4))),AND(ISNUMBER(F4),N(F4)&gt;=0,N(F4)&lt;=4,N(F4)=INT(N(F4))),AND(ISNUMBER(G4),N(G4)&gt;=0,N(G4)&lt;=4,N(G4)=INT(N(G4))),AND(ISNUMBER(H4),N(H4)&gt;=0,N(H4)&lt;=4,N(H4)=INT(N(H4))),AND(ISNUMBER(I4),N(I4)&gt;=0,N(I4)&lt;=4,N(I4)=INT(N(I4)))),"OK","Check inputs"))))</f>
        <v>OK</v>
      </c>
    </row>
    <row r="5" spans="1:12" x14ac:dyDescent="0.25">
      <c r="A5" s="12" t="s">
        <v>42</v>
      </c>
      <c r="B5" s="12">
        <v>3</v>
      </c>
      <c r="C5" s="12">
        <v>3</v>
      </c>
      <c r="D5" s="12">
        <v>3</v>
      </c>
      <c r="E5" s="12">
        <v>1</v>
      </c>
      <c r="F5" s="12">
        <v>0</v>
      </c>
      <c r="G5" s="12">
        <v>2</v>
      </c>
      <c r="H5" s="12">
        <v>3</v>
      </c>
      <c r="I5" s="12">
        <v>3</v>
      </c>
      <c r="J5" s="19">
        <f>IF(COUNTA($A5:$I5)=0,"",IF($L5&lt;&gt;"OK","n/a",COUNTIF($B5:$I5,"&gt;=3")))</f>
        <v>5</v>
      </c>
      <c r="K5" s="20">
        <f>IF(COUNTA($A5:$I5)=0,"",IF($L5&lt;&gt;"OK","n/a",AVERAGE($B5:$I5)))</f>
        <v>2.25</v>
      </c>
      <c r="L5" s="14" t="str">
        <f>IF(COUNTA($A5:$I5)=0,"",IF(OR($A5="",NOT(SUMPRODUCT(--(Technicians!$A$2:$A$101=$A5))=1)),"Check ID",IF(SUMPRODUCT(--($A$4:$A$103=$A5))&gt;1,"Duplicate ID",IF(AND(AND(ISNUMBER(B5),N(B5)&gt;=0,N(B5)&lt;=4,N(B5)=INT(N(B5))),AND(ISNUMBER(C5),N(C5)&gt;=0,N(C5)&lt;=4,N(C5)=INT(N(C5))),AND(ISNUMBER(D5),N(D5)&gt;=0,N(D5)&lt;=4,N(D5)=INT(N(D5))),AND(ISNUMBER(E5),N(E5)&gt;=0,N(E5)&lt;=4,N(E5)=INT(N(E5))),AND(ISNUMBER(F5),N(F5)&gt;=0,N(F5)&lt;=4,N(F5)=INT(N(F5))),AND(ISNUMBER(G5),N(G5)&gt;=0,N(G5)&lt;=4,N(G5)=INT(N(G5))),AND(ISNUMBER(H5),N(H5)&gt;=0,N(H5)&lt;=4,N(H5)=INT(N(H5))),AND(ISNUMBER(I5),N(I5)&gt;=0,N(I5)&lt;=4,N(I5)=INT(N(I5)))),"OK","Check inputs"))))</f>
        <v>OK</v>
      </c>
    </row>
    <row r="6" spans="1:12" x14ac:dyDescent="0.25">
      <c r="A6" s="12" t="s">
        <v>45</v>
      </c>
      <c r="B6" s="12">
        <v>3</v>
      </c>
      <c r="C6" s="12">
        <v>2</v>
      </c>
      <c r="D6" s="12">
        <v>2</v>
      </c>
      <c r="E6" s="12">
        <v>3</v>
      </c>
      <c r="F6" s="12">
        <v>1</v>
      </c>
      <c r="G6" s="12">
        <v>3</v>
      </c>
      <c r="H6" s="12">
        <v>1</v>
      </c>
      <c r="I6" s="12">
        <v>3</v>
      </c>
      <c r="J6" s="19">
        <f>IF(COUNTA($A6:$I6)=0,"",IF($L6&lt;&gt;"OK","n/a",COUNTIF($B6:$I6,"&gt;=3")))</f>
        <v>4</v>
      </c>
      <c r="K6" s="20">
        <f>IF(COUNTA($A6:$I6)=0,"",IF($L6&lt;&gt;"OK","n/a",AVERAGE($B6:$I6)))</f>
        <v>2.25</v>
      </c>
      <c r="L6" s="14" t="str">
        <f>IF(COUNTA($A6:$I6)=0,"",IF(OR($A6="",NOT(SUMPRODUCT(--(Technicians!$A$2:$A$101=$A6))=1)),"Check ID",IF(SUMPRODUCT(--($A$4:$A$103=$A6))&gt;1,"Duplicate ID",IF(AND(AND(ISNUMBER(B6),N(B6)&gt;=0,N(B6)&lt;=4,N(B6)=INT(N(B6))),AND(ISNUMBER(C6),N(C6)&gt;=0,N(C6)&lt;=4,N(C6)=INT(N(C6))),AND(ISNUMBER(D6),N(D6)&gt;=0,N(D6)&lt;=4,N(D6)=INT(N(D6))),AND(ISNUMBER(E6),N(E6)&gt;=0,N(E6)&lt;=4,N(E6)=INT(N(E6))),AND(ISNUMBER(F6),N(F6)&gt;=0,N(F6)&lt;=4,N(F6)=INT(N(F6))),AND(ISNUMBER(G6),N(G6)&gt;=0,N(G6)&lt;=4,N(G6)=INT(N(G6))),AND(ISNUMBER(H6),N(H6)&gt;=0,N(H6)&lt;=4,N(H6)=INT(N(H6))),AND(ISNUMBER(I6),N(I6)&gt;=0,N(I6)&lt;=4,N(I6)=INT(N(I6)))),"OK","Check inputs"))))</f>
        <v>OK</v>
      </c>
    </row>
    <row r="7" spans="1:12" x14ac:dyDescent="0.25">
      <c r="A7" s="12" t="s">
        <v>47</v>
      </c>
      <c r="B7" s="12">
        <v>2</v>
      </c>
      <c r="C7" s="12">
        <v>3</v>
      </c>
      <c r="D7" s="12">
        <v>1</v>
      </c>
      <c r="E7" s="12">
        <v>0</v>
      </c>
      <c r="F7" s="12">
        <v>0</v>
      </c>
      <c r="G7" s="12">
        <v>1</v>
      </c>
      <c r="H7" s="12">
        <v>3</v>
      </c>
      <c r="I7" s="12">
        <v>2</v>
      </c>
      <c r="J7" s="19">
        <f>IF(COUNTA($A7:$I7)=0,"",IF($L7&lt;&gt;"OK","n/a",COUNTIF($B7:$I7,"&gt;=3")))</f>
        <v>2</v>
      </c>
      <c r="K7" s="20">
        <f>IF(COUNTA($A7:$I7)=0,"",IF($L7&lt;&gt;"OK","n/a",AVERAGE($B7:$I7)))</f>
        <v>1.5</v>
      </c>
      <c r="L7" s="14" t="str">
        <f>IF(COUNTA($A7:$I7)=0,"",IF(OR($A7="",NOT(SUMPRODUCT(--(Technicians!$A$2:$A$101=$A7))=1)),"Check ID",IF(SUMPRODUCT(--($A$4:$A$103=$A7))&gt;1,"Duplicate ID",IF(AND(AND(ISNUMBER(B7),N(B7)&gt;=0,N(B7)&lt;=4,N(B7)=INT(N(B7))),AND(ISNUMBER(C7),N(C7)&gt;=0,N(C7)&lt;=4,N(C7)=INT(N(C7))),AND(ISNUMBER(D7),N(D7)&gt;=0,N(D7)&lt;=4,N(D7)=INT(N(D7))),AND(ISNUMBER(E7),N(E7)&gt;=0,N(E7)&lt;=4,N(E7)=INT(N(E7))),AND(ISNUMBER(F7),N(F7)&gt;=0,N(F7)&lt;=4,N(F7)=INT(N(F7))),AND(ISNUMBER(G7),N(G7)&gt;=0,N(G7)&lt;=4,N(G7)=INT(N(G7))),AND(ISNUMBER(H7),N(H7)&gt;=0,N(H7)&lt;=4,N(H7)=INT(N(H7))),AND(ISNUMBER(I7),N(I7)&gt;=0,N(I7)&lt;=4,N(I7)=INT(N(I7)))),"OK","Check inputs"))))</f>
        <v>OK</v>
      </c>
    </row>
    <row r="8" spans="1:12" x14ac:dyDescent="0.25">
      <c r="A8" s="12" t="s">
        <v>50</v>
      </c>
      <c r="B8" s="12">
        <v>1</v>
      </c>
      <c r="C8" s="12">
        <v>1</v>
      </c>
      <c r="D8" s="12">
        <v>1</v>
      </c>
      <c r="E8" s="12">
        <v>0</v>
      </c>
      <c r="F8" s="12">
        <v>0</v>
      </c>
      <c r="G8" s="12">
        <v>1</v>
      </c>
      <c r="H8" s="12">
        <v>1</v>
      </c>
      <c r="I8" s="12">
        <v>2</v>
      </c>
      <c r="J8" s="19">
        <f>IF(COUNTA($A8:$I8)=0,"",IF($L8&lt;&gt;"OK","n/a",COUNTIF($B8:$I8,"&gt;=3")))</f>
        <v>0</v>
      </c>
      <c r="K8" s="20">
        <f>IF(COUNTA($A8:$I8)=0,"",IF($L8&lt;&gt;"OK","n/a",AVERAGE($B8:$I8)))</f>
        <v>0.875</v>
      </c>
      <c r="L8" s="14" t="str">
        <f>IF(COUNTA($A8:$I8)=0,"",IF(OR($A8="",NOT(SUMPRODUCT(--(Technicians!$A$2:$A$101=$A8))=1)),"Check ID",IF(SUMPRODUCT(--($A$4:$A$103=$A8))&gt;1,"Duplicate ID",IF(AND(AND(ISNUMBER(B8),N(B8)&gt;=0,N(B8)&lt;=4,N(B8)=INT(N(B8))),AND(ISNUMBER(C8),N(C8)&gt;=0,N(C8)&lt;=4,N(C8)=INT(N(C8))),AND(ISNUMBER(D8),N(D8)&gt;=0,N(D8)&lt;=4,N(D8)=INT(N(D8))),AND(ISNUMBER(E8),N(E8)&gt;=0,N(E8)&lt;=4,N(E8)=INT(N(E8))),AND(ISNUMBER(F8),N(F8)&gt;=0,N(F8)&lt;=4,N(F8)=INT(N(F8))),AND(ISNUMBER(G8),N(G8)&gt;=0,N(G8)&lt;=4,N(G8)=INT(N(G8))),AND(ISNUMBER(H8),N(H8)&gt;=0,N(H8)&lt;=4,N(H8)=INT(N(H8))),AND(ISNUMBER(I8),N(I8)&gt;=0,N(I8)&lt;=4,N(I8)=INT(N(I8)))),"OK","Check inputs"))))</f>
        <v>OK</v>
      </c>
    </row>
    <row r="9" spans="1:12" x14ac:dyDescent="0.25">
      <c r="A9" s="12"/>
      <c r="B9" s="12"/>
      <c r="C9" s="12"/>
      <c r="D9" s="12"/>
      <c r="E9" s="12"/>
      <c r="F9" s="12"/>
      <c r="G9" s="12"/>
      <c r="H9" s="12"/>
      <c r="I9" s="12"/>
      <c r="J9" s="19" t="str">
        <f>IF(COUNTA($A9:$I9)=0,"",IF($L9&lt;&gt;"OK","n/a",COUNTIF($B9:$I9,"&gt;=3")))</f>
        <v/>
      </c>
      <c r="K9" s="20" t="str">
        <f>IF(COUNTA($A9:$I9)=0,"",IF($L9&lt;&gt;"OK","n/a",AVERAGE($B9:$I9)))</f>
        <v/>
      </c>
      <c r="L9" s="14" t="str">
        <f>IF(COUNTA($A9:$I9)=0,"",IF(OR($A9="",NOT(SUMPRODUCT(--(Technicians!$A$2:$A$101=$A9))=1)),"Check ID",IF(SUMPRODUCT(--($A$4:$A$103=$A9))&gt;1,"Duplicate ID",IF(AND(AND(ISNUMBER(B9),N(B9)&gt;=0,N(B9)&lt;=4,N(B9)=INT(N(B9))),AND(ISNUMBER(C9),N(C9)&gt;=0,N(C9)&lt;=4,N(C9)=INT(N(C9))),AND(ISNUMBER(D9),N(D9)&gt;=0,N(D9)&lt;=4,N(D9)=INT(N(D9))),AND(ISNUMBER(E9),N(E9)&gt;=0,N(E9)&lt;=4,N(E9)=INT(N(E9))),AND(ISNUMBER(F9),N(F9)&gt;=0,N(F9)&lt;=4,N(F9)=INT(N(F9))),AND(ISNUMBER(G9),N(G9)&gt;=0,N(G9)&lt;=4,N(G9)=INT(N(G9))),AND(ISNUMBER(H9),N(H9)&gt;=0,N(H9)&lt;=4,N(H9)=INT(N(H9))),AND(ISNUMBER(I9),N(I9)&gt;=0,N(I9)&lt;=4,N(I9)=INT(N(I9)))),"OK","Check inputs"))))</f>
        <v/>
      </c>
    </row>
    <row r="10" spans="1:12" x14ac:dyDescent="0.25">
      <c r="A10" s="12"/>
      <c r="B10" s="12"/>
      <c r="C10" s="12"/>
      <c r="D10" s="12"/>
      <c r="E10" s="12"/>
      <c r="F10" s="12"/>
      <c r="G10" s="12"/>
      <c r="H10" s="12"/>
      <c r="I10" s="12"/>
      <c r="J10" s="19" t="str">
        <f>IF(COUNTA($A10:$I10)=0,"",IF($L10&lt;&gt;"OK","n/a",COUNTIF($B10:$I10,"&gt;=3")))</f>
        <v/>
      </c>
      <c r="K10" s="20" t="str">
        <f>IF(COUNTA($A10:$I10)=0,"",IF($L10&lt;&gt;"OK","n/a",AVERAGE($B10:$I10)))</f>
        <v/>
      </c>
      <c r="L10" s="14" t="str">
        <f>IF(COUNTA($A10:$I10)=0,"",IF(OR($A10="",NOT(SUMPRODUCT(--(Technicians!$A$2:$A$101=$A10))=1)),"Check ID",IF(SUMPRODUCT(--($A$4:$A$103=$A10))&gt;1,"Duplicate ID",IF(AND(AND(ISNUMBER(B10),N(B10)&gt;=0,N(B10)&lt;=4,N(B10)=INT(N(B10))),AND(ISNUMBER(C10),N(C10)&gt;=0,N(C10)&lt;=4,N(C10)=INT(N(C10))),AND(ISNUMBER(D10),N(D10)&gt;=0,N(D10)&lt;=4,N(D10)=INT(N(D10))),AND(ISNUMBER(E10),N(E10)&gt;=0,N(E10)&lt;=4,N(E10)=INT(N(E10))),AND(ISNUMBER(F10),N(F10)&gt;=0,N(F10)&lt;=4,N(F10)=INT(N(F10))),AND(ISNUMBER(G10),N(G10)&gt;=0,N(G10)&lt;=4,N(G10)=INT(N(G10))),AND(ISNUMBER(H10),N(H10)&gt;=0,N(H10)&lt;=4,N(H10)=INT(N(H10))),AND(ISNUMBER(I10),N(I10)&gt;=0,N(I10)&lt;=4,N(I10)=INT(N(I10)))),"OK","Check inputs"))))</f>
        <v/>
      </c>
    </row>
    <row r="11" spans="1:12" x14ac:dyDescent="0.25">
      <c r="A11" s="12"/>
      <c r="B11" s="12"/>
      <c r="C11" s="12"/>
      <c r="D11" s="12"/>
      <c r="E11" s="12"/>
      <c r="F11" s="12"/>
      <c r="G11" s="12"/>
      <c r="H11" s="12"/>
      <c r="I11" s="12"/>
      <c r="J11" s="19" t="str">
        <f>IF(COUNTA($A11:$I11)=0,"",IF($L11&lt;&gt;"OK","n/a",COUNTIF($B11:$I11,"&gt;=3")))</f>
        <v/>
      </c>
      <c r="K11" s="20" t="str">
        <f>IF(COUNTA($A11:$I11)=0,"",IF($L11&lt;&gt;"OK","n/a",AVERAGE($B11:$I11)))</f>
        <v/>
      </c>
      <c r="L11" s="14" t="str">
        <f>IF(COUNTA($A11:$I11)=0,"",IF(OR($A11="",NOT(SUMPRODUCT(--(Technicians!$A$2:$A$101=$A11))=1)),"Check ID",IF(SUMPRODUCT(--($A$4:$A$103=$A11))&gt;1,"Duplicate ID",IF(AND(AND(ISNUMBER(B11),N(B11)&gt;=0,N(B11)&lt;=4,N(B11)=INT(N(B11))),AND(ISNUMBER(C11),N(C11)&gt;=0,N(C11)&lt;=4,N(C11)=INT(N(C11))),AND(ISNUMBER(D11),N(D11)&gt;=0,N(D11)&lt;=4,N(D11)=INT(N(D11))),AND(ISNUMBER(E11),N(E11)&gt;=0,N(E11)&lt;=4,N(E11)=INT(N(E11))),AND(ISNUMBER(F11),N(F11)&gt;=0,N(F11)&lt;=4,N(F11)=INT(N(F11))),AND(ISNUMBER(G11),N(G11)&gt;=0,N(G11)&lt;=4,N(G11)=INT(N(G11))),AND(ISNUMBER(H11),N(H11)&gt;=0,N(H11)&lt;=4,N(H11)=INT(N(H11))),AND(ISNUMBER(I11),N(I11)&gt;=0,N(I11)&lt;=4,N(I11)=INT(N(I11)))),"OK","Check inputs"))))</f>
        <v/>
      </c>
    </row>
    <row r="12" spans="1:12" x14ac:dyDescent="0.25">
      <c r="A12" s="12"/>
      <c r="B12" s="12"/>
      <c r="C12" s="12"/>
      <c r="D12" s="12"/>
      <c r="E12" s="12"/>
      <c r="F12" s="12"/>
      <c r="G12" s="12"/>
      <c r="H12" s="12"/>
      <c r="I12" s="12"/>
      <c r="J12" s="19" t="str">
        <f>IF(COUNTA($A12:$I12)=0,"",IF($L12&lt;&gt;"OK","n/a",COUNTIF($B12:$I12,"&gt;=3")))</f>
        <v/>
      </c>
      <c r="K12" s="20" t="str">
        <f>IF(COUNTA($A12:$I12)=0,"",IF($L12&lt;&gt;"OK","n/a",AVERAGE($B12:$I12)))</f>
        <v/>
      </c>
      <c r="L12" s="14" t="str">
        <f>IF(COUNTA($A12:$I12)=0,"",IF(OR($A12="",NOT(SUMPRODUCT(--(Technicians!$A$2:$A$101=$A12))=1)),"Check ID",IF(SUMPRODUCT(--($A$4:$A$103=$A12))&gt;1,"Duplicate ID",IF(AND(AND(ISNUMBER(B12),N(B12)&gt;=0,N(B12)&lt;=4,N(B12)=INT(N(B12))),AND(ISNUMBER(C12),N(C12)&gt;=0,N(C12)&lt;=4,N(C12)=INT(N(C12))),AND(ISNUMBER(D12),N(D12)&gt;=0,N(D12)&lt;=4,N(D12)=INT(N(D12))),AND(ISNUMBER(E12),N(E12)&gt;=0,N(E12)&lt;=4,N(E12)=INT(N(E12))),AND(ISNUMBER(F12),N(F12)&gt;=0,N(F12)&lt;=4,N(F12)=INT(N(F12))),AND(ISNUMBER(G12),N(G12)&gt;=0,N(G12)&lt;=4,N(G12)=INT(N(G12))),AND(ISNUMBER(H12),N(H12)&gt;=0,N(H12)&lt;=4,N(H12)=INT(N(H12))),AND(ISNUMBER(I12),N(I12)&gt;=0,N(I12)&lt;=4,N(I12)=INT(N(I12)))),"OK","Check inputs"))))</f>
        <v/>
      </c>
    </row>
    <row r="13" spans="1:12" x14ac:dyDescent="0.25">
      <c r="A13" s="12"/>
      <c r="B13" s="12"/>
      <c r="C13" s="12"/>
      <c r="D13" s="12"/>
      <c r="E13" s="12"/>
      <c r="F13" s="12"/>
      <c r="G13" s="12"/>
      <c r="H13" s="12"/>
      <c r="I13" s="12"/>
      <c r="J13" s="19" t="str">
        <f>IF(COUNTA($A13:$I13)=0,"",IF($L13&lt;&gt;"OK","n/a",COUNTIF($B13:$I13,"&gt;=3")))</f>
        <v/>
      </c>
      <c r="K13" s="20" t="str">
        <f>IF(COUNTA($A13:$I13)=0,"",IF($L13&lt;&gt;"OK","n/a",AVERAGE($B13:$I13)))</f>
        <v/>
      </c>
      <c r="L13" s="14" t="str">
        <f>IF(COUNTA($A13:$I13)=0,"",IF(OR($A13="",NOT(SUMPRODUCT(--(Technicians!$A$2:$A$101=$A13))=1)),"Check ID",IF(SUMPRODUCT(--($A$4:$A$103=$A13))&gt;1,"Duplicate ID",IF(AND(AND(ISNUMBER(B13),N(B13)&gt;=0,N(B13)&lt;=4,N(B13)=INT(N(B13))),AND(ISNUMBER(C13),N(C13)&gt;=0,N(C13)&lt;=4,N(C13)=INT(N(C13))),AND(ISNUMBER(D13),N(D13)&gt;=0,N(D13)&lt;=4,N(D13)=INT(N(D13))),AND(ISNUMBER(E13),N(E13)&gt;=0,N(E13)&lt;=4,N(E13)=INT(N(E13))),AND(ISNUMBER(F13),N(F13)&gt;=0,N(F13)&lt;=4,N(F13)=INT(N(F13))),AND(ISNUMBER(G13),N(G13)&gt;=0,N(G13)&lt;=4,N(G13)=INT(N(G13))),AND(ISNUMBER(H13),N(H13)&gt;=0,N(H13)&lt;=4,N(H13)=INT(N(H13))),AND(ISNUMBER(I13),N(I13)&gt;=0,N(I13)&lt;=4,N(I13)=INT(N(I13)))),"OK","Check inputs"))))</f>
        <v/>
      </c>
    </row>
    <row r="14" spans="1:12" x14ac:dyDescent="0.25">
      <c r="A14" s="12"/>
      <c r="B14" s="12"/>
      <c r="C14" s="12"/>
      <c r="D14" s="12"/>
      <c r="E14" s="12"/>
      <c r="F14" s="12"/>
      <c r="G14" s="12"/>
      <c r="H14" s="12"/>
      <c r="I14" s="12"/>
      <c r="J14" s="19" t="str">
        <f>IF(COUNTA($A14:$I14)=0,"",IF($L14&lt;&gt;"OK","n/a",COUNTIF($B14:$I14,"&gt;=3")))</f>
        <v/>
      </c>
      <c r="K14" s="20" t="str">
        <f>IF(COUNTA($A14:$I14)=0,"",IF($L14&lt;&gt;"OK","n/a",AVERAGE($B14:$I14)))</f>
        <v/>
      </c>
      <c r="L14" s="14" t="str">
        <f>IF(COUNTA($A14:$I14)=0,"",IF(OR($A14="",NOT(SUMPRODUCT(--(Technicians!$A$2:$A$101=$A14))=1)),"Check ID",IF(SUMPRODUCT(--($A$4:$A$103=$A14))&gt;1,"Duplicate ID",IF(AND(AND(ISNUMBER(B14),N(B14)&gt;=0,N(B14)&lt;=4,N(B14)=INT(N(B14))),AND(ISNUMBER(C14),N(C14)&gt;=0,N(C14)&lt;=4,N(C14)=INT(N(C14))),AND(ISNUMBER(D14),N(D14)&gt;=0,N(D14)&lt;=4,N(D14)=INT(N(D14))),AND(ISNUMBER(E14),N(E14)&gt;=0,N(E14)&lt;=4,N(E14)=INT(N(E14))),AND(ISNUMBER(F14),N(F14)&gt;=0,N(F14)&lt;=4,N(F14)=INT(N(F14))),AND(ISNUMBER(G14),N(G14)&gt;=0,N(G14)&lt;=4,N(G14)=INT(N(G14))),AND(ISNUMBER(H14),N(H14)&gt;=0,N(H14)&lt;=4,N(H14)=INT(N(H14))),AND(ISNUMBER(I14),N(I14)&gt;=0,N(I14)&lt;=4,N(I14)=INT(N(I14)))),"OK","Check inputs"))))</f>
        <v/>
      </c>
    </row>
    <row r="15" spans="1:12" x14ac:dyDescent="0.25">
      <c r="A15" s="12"/>
      <c r="B15" s="12"/>
      <c r="C15" s="12"/>
      <c r="D15" s="12"/>
      <c r="E15" s="12"/>
      <c r="F15" s="12"/>
      <c r="G15" s="12"/>
      <c r="H15" s="12"/>
      <c r="I15" s="12"/>
      <c r="J15" s="19" t="str">
        <f>IF(COUNTA($A15:$I15)=0,"",IF($L15&lt;&gt;"OK","n/a",COUNTIF($B15:$I15,"&gt;=3")))</f>
        <v/>
      </c>
      <c r="K15" s="20" t="str">
        <f>IF(COUNTA($A15:$I15)=0,"",IF($L15&lt;&gt;"OK","n/a",AVERAGE($B15:$I15)))</f>
        <v/>
      </c>
      <c r="L15" s="14" t="str">
        <f>IF(COUNTA($A15:$I15)=0,"",IF(OR($A15="",NOT(SUMPRODUCT(--(Technicians!$A$2:$A$101=$A15))=1)),"Check ID",IF(SUMPRODUCT(--($A$4:$A$103=$A15))&gt;1,"Duplicate ID",IF(AND(AND(ISNUMBER(B15),N(B15)&gt;=0,N(B15)&lt;=4,N(B15)=INT(N(B15))),AND(ISNUMBER(C15),N(C15)&gt;=0,N(C15)&lt;=4,N(C15)=INT(N(C15))),AND(ISNUMBER(D15),N(D15)&gt;=0,N(D15)&lt;=4,N(D15)=INT(N(D15))),AND(ISNUMBER(E15),N(E15)&gt;=0,N(E15)&lt;=4,N(E15)=INT(N(E15))),AND(ISNUMBER(F15),N(F15)&gt;=0,N(F15)&lt;=4,N(F15)=INT(N(F15))),AND(ISNUMBER(G15),N(G15)&gt;=0,N(G15)&lt;=4,N(G15)=INT(N(G15))),AND(ISNUMBER(H15),N(H15)&gt;=0,N(H15)&lt;=4,N(H15)=INT(N(H15))),AND(ISNUMBER(I15),N(I15)&gt;=0,N(I15)&lt;=4,N(I15)=INT(N(I15)))),"OK","Check inputs"))))</f>
        <v/>
      </c>
    </row>
    <row r="16" spans="1:12" x14ac:dyDescent="0.25">
      <c r="A16" s="12"/>
      <c r="B16" s="12"/>
      <c r="C16" s="12"/>
      <c r="D16" s="12"/>
      <c r="E16" s="12"/>
      <c r="F16" s="12"/>
      <c r="G16" s="12"/>
      <c r="H16" s="12"/>
      <c r="I16" s="12"/>
      <c r="J16" s="19" t="str">
        <f>IF(COUNTA($A16:$I16)=0,"",IF($L16&lt;&gt;"OK","n/a",COUNTIF($B16:$I16,"&gt;=3")))</f>
        <v/>
      </c>
      <c r="K16" s="20" t="str">
        <f>IF(COUNTA($A16:$I16)=0,"",IF($L16&lt;&gt;"OK","n/a",AVERAGE($B16:$I16)))</f>
        <v/>
      </c>
      <c r="L16" s="14" t="str">
        <f>IF(COUNTA($A16:$I16)=0,"",IF(OR($A16="",NOT(SUMPRODUCT(--(Technicians!$A$2:$A$101=$A16))=1)),"Check ID",IF(SUMPRODUCT(--($A$4:$A$103=$A16))&gt;1,"Duplicate ID",IF(AND(AND(ISNUMBER(B16),N(B16)&gt;=0,N(B16)&lt;=4,N(B16)=INT(N(B16))),AND(ISNUMBER(C16),N(C16)&gt;=0,N(C16)&lt;=4,N(C16)=INT(N(C16))),AND(ISNUMBER(D16),N(D16)&gt;=0,N(D16)&lt;=4,N(D16)=INT(N(D16))),AND(ISNUMBER(E16),N(E16)&gt;=0,N(E16)&lt;=4,N(E16)=INT(N(E16))),AND(ISNUMBER(F16),N(F16)&gt;=0,N(F16)&lt;=4,N(F16)=INT(N(F16))),AND(ISNUMBER(G16),N(G16)&gt;=0,N(G16)&lt;=4,N(G16)=INT(N(G16))),AND(ISNUMBER(H16),N(H16)&gt;=0,N(H16)&lt;=4,N(H16)=INT(N(H16))),AND(ISNUMBER(I16),N(I16)&gt;=0,N(I16)&lt;=4,N(I16)=INT(N(I16)))),"OK","Check inputs"))))</f>
        <v/>
      </c>
    </row>
    <row r="17" spans="1:12" x14ac:dyDescent="0.25">
      <c r="A17" s="12"/>
      <c r="B17" s="12"/>
      <c r="C17" s="12"/>
      <c r="D17" s="12"/>
      <c r="E17" s="12"/>
      <c r="F17" s="12"/>
      <c r="G17" s="12"/>
      <c r="H17" s="12"/>
      <c r="I17" s="12"/>
      <c r="J17" s="19" t="str">
        <f>IF(COUNTA($A17:$I17)=0,"",IF($L17&lt;&gt;"OK","n/a",COUNTIF($B17:$I17,"&gt;=3")))</f>
        <v/>
      </c>
      <c r="K17" s="20" t="str">
        <f>IF(COUNTA($A17:$I17)=0,"",IF($L17&lt;&gt;"OK","n/a",AVERAGE($B17:$I17)))</f>
        <v/>
      </c>
      <c r="L17" s="14" t="str">
        <f>IF(COUNTA($A17:$I17)=0,"",IF(OR($A17="",NOT(SUMPRODUCT(--(Technicians!$A$2:$A$101=$A17))=1)),"Check ID",IF(SUMPRODUCT(--($A$4:$A$103=$A17))&gt;1,"Duplicate ID",IF(AND(AND(ISNUMBER(B17),N(B17)&gt;=0,N(B17)&lt;=4,N(B17)=INT(N(B17))),AND(ISNUMBER(C17),N(C17)&gt;=0,N(C17)&lt;=4,N(C17)=INT(N(C17))),AND(ISNUMBER(D17),N(D17)&gt;=0,N(D17)&lt;=4,N(D17)=INT(N(D17))),AND(ISNUMBER(E17),N(E17)&gt;=0,N(E17)&lt;=4,N(E17)=INT(N(E17))),AND(ISNUMBER(F17),N(F17)&gt;=0,N(F17)&lt;=4,N(F17)=INT(N(F17))),AND(ISNUMBER(G17),N(G17)&gt;=0,N(G17)&lt;=4,N(G17)=INT(N(G17))),AND(ISNUMBER(H17),N(H17)&gt;=0,N(H17)&lt;=4,N(H17)=INT(N(H17))),AND(ISNUMBER(I17),N(I17)&gt;=0,N(I17)&lt;=4,N(I17)=INT(N(I17)))),"OK","Check inputs"))))</f>
        <v/>
      </c>
    </row>
    <row r="18" spans="1:12" x14ac:dyDescent="0.25">
      <c r="A18" s="12"/>
      <c r="B18" s="12"/>
      <c r="C18" s="12"/>
      <c r="D18" s="12"/>
      <c r="E18" s="12"/>
      <c r="F18" s="12"/>
      <c r="G18" s="12"/>
      <c r="H18" s="12"/>
      <c r="I18" s="12"/>
      <c r="J18" s="19" t="str">
        <f>IF(COUNTA($A18:$I18)=0,"",IF($L18&lt;&gt;"OK","n/a",COUNTIF($B18:$I18,"&gt;=3")))</f>
        <v/>
      </c>
      <c r="K18" s="20" t="str">
        <f>IF(COUNTA($A18:$I18)=0,"",IF($L18&lt;&gt;"OK","n/a",AVERAGE($B18:$I18)))</f>
        <v/>
      </c>
      <c r="L18" s="14" t="str">
        <f>IF(COUNTA($A18:$I18)=0,"",IF(OR($A18="",NOT(SUMPRODUCT(--(Technicians!$A$2:$A$101=$A18))=1)),"Check ID",IF(SUMPRODUCT(--($A$4:$A$103=$A18))&gt;1,"Duplicate ID",IF(AND(AND(ISNUMBER(B18),N(B18)&gt;=0,N(B18)&lt;=4,N(B18)=INT(N(B18))),AND(ISNUMBER(C18),N(C18)&gt;=0,N(C18)&lt;=4,N(C18)=INT(N(C18))),AND(ISNUMBER(D18),N(D18)&gt;=0,N(D18)&lt;=4,N(D18)=INT(N(D18))),AND(ISNUMBER(E18),N(E18)&gt;=0,N(E18)&lt;=4,N(E18)=INT(N(E18))),AND(ISNUMBER(F18),N(F18)&gt;=0,N(F18)&lt;=4,N(F18)=INT(N(F18))),AND(ISNUMBER(G18),N(G18)&gt;=0,N(G18)&lt;=4,N(G18)=INT(N(G18))),AND(ISNUMBER(H18),N(H18)&gt;=0,N(H18)&lt;=4,N(H18)=INT(N(H18))),AND(ISNUMBER(I18),N(I18)&gt;=0,N(I18)&lt;=4,N(I18)=INT(N(I18)))),"OK","Check inputs"))))</f>
        <v/>
      </c>
    </row>
    <row r="19" spans="1:12" x14ac:dyDescent="0.25">
      <c r="A19" s="12"/>
      <c r="B19" s="12"/>
      <c r="C19" s="12"/>
      <c r="D19" s="12"/>
      <c r="E19" s="12"/>
      <c r="F19" s="12"/>
      <c r="G19" s="12"/>
      <c r="H19" s="12"/>
      <c r="I19" s="12"/>
      <c r="J19" s="19" t="str">
        <f>IF(COUNTA($A19:$I19)=0,"",IF($L19&lt;&gt;"OK","n/a",COUNTIF($B19:$I19,"&gt;=3")))</f>
        <v/>
      </c>
      <c r="K19" s="20" t="str">
        <f>IF(COUNTA($A19:$I19)=0,"",IF($L19&lt;&gt;"OK","n/a",AVERAGE($B19:$I19)))</f>
        <v/>
      </c>
      <c r="L19" s="14" t="str">
        <f>IF(COUNTA($A19:$I19)=0,"",IF(OR($A19="",NOT(SUMPRODUCT(--(Technicians!$A$2:$A$101=$A19))=1)),"Check ID",IF(SUMPRODUCT(--($A$4:$A$103=$A19))&gt;1,"Duplicate ID",IF(AND(AND(ISNUMBER(B19),N(B19)&gt;=0,N(B19)&lt;=4,N(B19)=INT(N(B19))),AND(ISNUMBER(C19),N(C19)&gt;=0,N(C19)&lt;=4,N(C19)=INT(N(C19))),AND(ISNUMBER(D19),N(D19)&gt;=0,N(D19)&lt;=4,N(D19)=INT(N(D19))),AND(ISNUMBER(E19),N(E19)&gt;=0,N(E19)&lt;=4,N(E19)=INT(N(E19))),AND(ISNUMBER(F19),N(F19)&gt;=0,N(F19)&lt;=4,N(F19)=INT(N(F19))),AND(ISNUMBER(G19),N(G19)&gt;=0,N(G19)&lt;=4,N(G19)=INT(N(G19))),AND(ISNUMBER(H19),N(H19)&gt;=0,N(H19)&lt;=4,N(H19)=INT(N(H19))),AND(ISNUMBER(I19),N(I19)&gt;=0,N(I19)&lt;=4,N(I19)=INT(N(I19)))),"OK","Check inputs"))))</f>
        <v/>
      </c>
    </row>
    <row r="20" spans="1:12" x14ac:dyDescent="0.25">
      <c r="A20" s="12"/>
      <c r="B20" s="12"/>
      <c r="C20" s="12"/>
      <c r="D20" s="12"/>
      <c r="E20" s="12"/>
      <c r="F20" s="12"/>
      <c r="G20" s="12"/>
      <c r="H20" s="12"/>
      <c r="I20" s="12"/>
      <c r="J20" s="19" t="str">
        <f>IF(COUNTA($A20:$I20)=0,"",IF($L20&lt;&gt;"OK","n/a",COUNTIF($B20:$I20,"&gt;=3")))</f>
        <v/>
      </c>
      <c r="K20" s="20" t="str">
        <f>IF(COUNTA($A20:$I20)=0,"",IF($L20&lt;&gt;"OK","n/a",AVERAGE($B20:$I20)))</f>
        <v/>
      </c>
      <c r="L20" s="14" t="str">
        <f>IF(COUNTA($A20:$I20)=0,"",IF(OR($A20="",NOT(SUMPRODUCT(--(Technicians!$A$2:$A$101=$A20))=1)),"Check ID",IF(SUMPRODUCT(--($A$4:$A$103=$A20))&gt;1,"Duplicate ID",IF(AND(AND(ISNUMBER(B20),N(B20)&gt;=0,N(B20)&lt;=4,N(B20)=INT(N(B20))),AND(ISNUMBER(C20),N(C20)&gt;=0,N(C20)&lt;=4,N(C20)=INT(N(C20))),AND(ISNUMBER(D20),N(D20)&gt;=0,N(D20)&lt;=4,N(D20)=INT(N(D20))),AND(ISNUMBER(E20),N(E20)&gt;=0,N(E20)&lt;=4,N(E20)=INT(N(E20))),AND(ISNUMBER(F20),N(F20)&gt;=0,N(F20)&lt;=4,N(F20)=INT(N(F20))),AND(ISNUMBER(G20),N(G20)&gt;=0,N(G20)&lt;=4,N(G20)=INT(N(G20))),AND(ISNUMBER(H20),N(H20)&gt;=0,N(H20)&lt;=4,N(H20)=INT(N(H20))),AND(ISNUMBER(I20),N(I20)&gt;=0,N(I20)&lt;=4,N(I20)=INT(N(I20)))),"OK","Check inputs"))))</f>
        <v/>
      </c>
    </row>
    <row r="21" spans="1:12" x14ac:dyDescent="0.25">
      <c r="A21" s="12"/>
      <c r="B21" s="12"/>
      <c r="C21" s="12"/>
      <c r="D21" s="12"/>
      <c r="E21" s="12"/>
      <c r="F21" s="12"/>
      <c r="G21" s="12"/>
      <c r="H21" s="12"/>
      <c r="I21" s="12"/>
      <c r="J21" s="19" t="str">
        <f>IF(COUNTA($A21:$I21)=0,"",IF($L21&lt;&gt;"OK","n/a",COUNTIF($B21:$I21,"&gt;=3")))</f>
        <v/>
      </c>
      <c r="K21" s="20" t="str">
        <f>IF(COUNTA($A21:$I21)=0,"",IF($L21&lt;&gt;"OK","n/a",AVERAGE($B21:$I21)))</f>
        <v/>
      </c>
      <c r="L21" s="14" t="str">
        <f>IF(COUNTA($A21:$I21)=0,"",IF(OR($A21="",NOT(SUMPRODUCT(--(Technicians!$A$2:$A$101=$A21))=1)),"Check ID",IF(SUMPRODUCT(--($A$4:$A$103=$A21))&gt;1,"Duplicate ID",IF(AND(AND(ISNUMBER(B21),N(B21)&gt;=0,N(B21)&lt;=4,N(B21)=INT(N(B21))),AND(ISNUMBER(C21),N(C21)&gt;=0,N(C21)&lt;=4,N(C21)=INT(N(C21))),AND(ISNUMBER(D21),N(D21)&gt;=0,N(D21)&lt;=4,N(D21)=INT(N(D21))),AND(ISNUMBER(E21),N(E21)&gt;=0,N(E21)&lt;=4,N(E21)=INT(N(E21))),AND(ISNUMBER(F21),N(F21)&gt;=0,N(F21)&lt;=4,N(F21)=INT(N(F21))),AND(ISNUMBER(G21),N(G21)&gt;=0,N(G21)&lt;=4,N(G21)=INT(N(G21))),AND(ISNUMBER(H21),N(H21)&gt;=0,N(H21)&lt;=4,N(H21)=INT(N(H21))),AND(ISNUMBER(I21),N(I21)&gt;=0,N(I21)&lt;=4,N(I21)=INT(N(I21)))),"OK","Check inputs"))))</f>
        <v/>
      </c>
    </row>
    <row r="22" spans="1:12" x14ac:dyDescent="0.25">
      <c r="A22" s="12"/>
      <c r="B22" s="12"/>
      <c r="C22" s="12"/>
      <c r="D22" s="12"/>
      <c r="E22" s="12"/>
      <c r="F22" s="12"/>
      <c r="G22" s="12"/>
      <c r="H22" s="12"/>
      <c r="I22" s="12"/>
      <c r="J22" s="19" t="str">
        <f>IF(COUNTA($A22:$I22)=0,"",IF($L22&lt;&gt;"OK","n/a",COUNTIF($B22:$I22,"&gt;=3")))</f>
        <v/>
      </c>
      <c r="K22" s="20" t="str">
        <f>IF(COUNTA($A22:$I22)=0,"",IF($L22&lt;&gt;"OK","n/a",AVERAGE($B22:$I22)))</f>
        <v/>
      </c>
      <c r="L22" s="14" t="str">
        <f>IF(COUNTA($A22:$I22)=0,"",IF(OR($A22="",NOT(SUMPRODUCT(--(Technicians!$A$2:$A$101=$A22))=1)),"Check ID",IF(SUMPRODUCT(--($A$4:$A$103=$A22))&gt;1,"Duplicate ID",IF(AND(AND(ISNUMBER(B22),N(B22)&gt;=0,N(B22)&lt;=4,N(B22)=INT(N(B22))),AND(ISNUMBER(C22),N(C22)&gt;=0,N(C22)&lt;=4,N(C22)=INT(N(C22))),AND(ISNUMBER(D22),N(D22)&gt;=0,N(D22)&lt;=4,N(D22)=INT(N(D22))),AND(ISNUMBER(E22),N(E22)&gt;=0,N(E22)&lt;=4,N(E22)=INT(N(E22))),AND(ISNUMBER(F22),N(F22)&gt;=0,N(F22)&lt;=4,N(F22)=INT(N(F22))),AND(ISNUMBER(G22),N(G22)&gt;=0,N(G22)&lt;=4,N(G22)=INT(N(G22))),AND(ISNUMBER(H22),N(H22)&gt;=0,N(H22)&lt;=4,N(H22)=INT(N(H22))),AND(ISNUMBER(I22),N(I22)&gt;=0,N(I22)&lt;=4,N(I22)=INT(N(I22)))),"OK","Check inputs"))))</f>
        <v/>
      </c>
    </row>
    <row r="23" spans="1:12" x14ac:dyDescent="0.25">
      <c r="A23" s="12"/>
      <c r="B23" s="12"/>
      <c r="C23" s="12"/>
      <c r="D23" s="12"/>
      <c r="E23" s="12"/>
      <c r="F23" s="12"/>
      <c r="G23" s="12"/>
      <c r="H23" s="12"/>
      <c r="I23" s="12"/>
      <c r="J23" s="19" t="str">
        <f>IF(COUNTA($A23:$I23)=0,"",IF($L23&lt;&gt;"OK","n/a",COUNTIF($B23:$I23,"&gt;=3")))</f>
        <v/>
      </c>
      <c r="K23" s="20" t="str">
        <f>IF(COUNTA($A23:$I23)=0,"",IF($L23&lt;&gt;"OK","n/a",AVERAGE($B23:$I23)))</f>
        <v/>
      </c>
      <c r="L23" s="14" t="str">
        <f>IF(COUNTA($A23:$I23)=0,"",IF(OR($A23="",NOT(SUMPRODUCT(--(Technicians!$A$2:$A$101=$A23))=1)),"Check ID",IF(SUMPRODUCT(--($A$4:$A$103=$A23))&gt;1,"Duplicate ID",IF(AND(AND(ISNUMBER(B23),N(B23)&gt;=0,N(B23)&lt;=4,N(B23)=INT(N(B23))),AND(ISNUMBER(C23),N(C23)&gt;=0,N(C23)&lt;=4,N(C23)=INT(N(C23))),AND(ISNUMBER(D23),N(D23)&gt;=0,N(D23)&lt;=4,N(D23)=INT(N(D23))),AND(ISNUMBER(E23),N(E23)&gt;=0,N(E23)&lt;=4,N(E23)=INT(N(E23))),AND(ISNUMBER(F23),N(F23)&gt;=0,N(F23)&lt;=4,N(F23)=INT(N(F23))),AND(ISNUMBER(G23),N(G23)&gt;=0,N(G23)&lt;=4,N(G23)=INT(N(G23))),AND(ISNUMBER(H23),N(H23)&gt;=0,N(H23)&lt;=4,N(H23)=INT(N(H23))),AND(ISNUMBER(I23),N(I23)&gt;=0,N(I23)&lt;=4,N(I23)=INT(N(I23)))),"OK","Check inputs"))))</f>
        <v/>
      </c>
    </row>
    <row r="24" spans="1:12" x14ac:dyDescent="0.25">
      <c r="A24" s="12"/>
      <c r="B24" s="12"/>
      <c r="C24" s="12"/>
      <c r="D24" s="12"/>
      <c r="E24" s="12"/>
      <c r="F24" s="12"/>
      <c r="G24" s="12"/>
      <c r="H24" s="12"/>
      <c r="I24" s="12"/>
      <c r="J24" s="19" t="str">
        <f>IF(COUNTA($A24:$I24)=0,"",IF($L24&lt;&gt;"OK","n/a",COUNTIF($B24:$I24,"&gt;=3")))</f>
        <v/>
      </c>
      <c r="K24" s="20" t="str">
        <f>IF(COUNTA($A24:$I24)=0,"",IF($L24&lt;&gt;"OK","n/a",AVERAGE($B24:$I24)))</f>
        <v/>
      </c>
      <c r="L24" s="14" t="str">
        <f>IF(COUNTA($A24:$I24)=0,"",IF(OR($A24="",NOT(SUMPRODUCT(--(Technicians!$A$2:$A$101=$A24))=1)),"Check ID",IF(SUMPRODUCT(--($A$4:$A$103=$A24))&gt;1,"Duplicate ID",IF(AND(AND(ISNUMBER(B24),N(B24)&gt;=0,N(B24)&lt;=4,N(B24)=INT(N(B24))),AND(ISNUMBER(C24),N(C24)&gt;=0,N(C24)&lt;=4,N(C24)=INT(N(C24))),AND(ISNUMBER(D24),N(D24)&gt;=0,N(D24)&lt;=4,N(D24)=INT(N(D24))),AND(ISNUMBER(E24),N(E24)&gt;=0,N(E24)&lt;=4,N(E24)=INT(N(E24))),AND(ISNUMBER(F24),N(F24)&gt;=0,N(F24)&lt;=4,N(F24)=INT(N(F24))),AND(ISNUMBER(G24),N(G24)&gt;=0,N(G24)&lt;=4,N(G24)=INT(N(G24))),AND(ISNUMBER(H24),N(H24)&gt;=0,N(H24)&lt;=4,N(H24)=INT(N(H24))),AND(ISNUMBER(I24),N(I24)&gt;=0,N(I24)&lt;=4,N(I24)=INT(N(I24)))),"OK","Check inputs"))))</f>
        <v/>
      </c>
    </row>
    <row r="25" spans="1:12" x14ac:dyDescent="0.25">
      <c r="A25" s="12"/>
      <c r="B25" s="12"/>
      <c r="C25" s="12"/>
      <c r="D25" s="12"/>
      <c r="E25" s="12"/>
      <c r="F25" s="12"/>
      <c r="G25" s="12"/>
      <c r="H25" s="12"/>
      <c r="I25" s="12"/>
      <c r="J25" s="19" t="str">
        <f>IF(COUNTA($A25:$I25)=0,"",IF($L25&lt;&gt;"OK","n/a",COUNTIF($B25:$I25,"&gt;=3")))</f>
        <v/>
      </c>
      <c r="K25" s="20" t="str">
        <f>IF(COUNTA($A25:$I25)=0,"",IF($L25&lt;&gt;"OK","n/a",AVERAGE($B25:$I25)))</f>
        <v/>
      </c>
      <c r="L25" s="14" t="str">
        <f>IF(COUNTA($A25:$I25)=0,"",IF(OR($A25="",NOT(SUMPRODUCT(--(Technicians!$A$2:$A$101=$A25))=1)),"Check ID",IF(SUMPRODUCT(--($A$4:$A$103=$A25))&gt;1,"Duplicate ID",IF(AND(AND(ISNUMBER(B25),N(B25)&gt;=0,N(B25)&lt;=4,N(B25)=INT(N(B25))),AND(ISNUMBER(C25),N(C25)&gt;=0,N(C25)&lt;=4,N(C25)=INT(N(C25))),AND(ISNUMBER(D25),N(D25)&gt;=0,N(D25)&lt;=4,N(D25)=INT(N(D25))),AND(ISNUMBER(E25),N(E25)&gt;=0,N(E25)&lt;=4,N(E25)=INT(N(E25))),AND(ISNUMBER(F25),N(F25)&gt;=0,N(F25)&lt;=4,N(F25)=INT(N(F25))),AND(ISNUMBER(G25),N(G25)&gt;=0,N(G25)&lt;=4,N(G25)=INT(N(G25))),AND(ISNUMBER(H25),N(H25)&gt;=0,N(H25)&lt;=4,N(H25)=INT(N(H25))),AND(ISNUMBER(I25),N(I25)&gt;=0,N(I25)&lt;=4,N(I25)=INT(N(I25)))),"OK","Check inputs"))))</f>
        <v/>
      </c>
    </row>
    <row r="26" spans="1:12" x14ac:dyDescent="0.25">
      <c r="A26" s="12"/>
      <c r="B26" s="12"/>
      <c r="C26" s="12"/>
      <c r="D26" s="12"/>
      <c r="E26" s="12"/>
      <c r="F26" s="12"/>
      <c r="G26" s="12"/>
      <c r="H26" s="12"/>
      <c r="I26" s="12"/>
      <c r="J26" s="19" t="str">
        <f>IF(COUNTA($A26:$I26)=0,"",IF($L26&lt;&gt;"OK","n/a",COUNTIF($B26:$I26,"&gt;=3")))</f>
        <v/>
      </c>
      <c r="K26" s="20" t="str">
        <f>IF(COUNTA($A26:$I26)=0,"",IF($L26&lt;&gt;"OK","n/a",AVERAGE($B26:$I26)))</f>
        <v/>
      </c>
      <c r="L26" s="14" t="str">
        <f>IF(COUNTA($A26:$I26)=0,"",IF(OR($A26="",NOT(SUMPRODUCT(--(Technicians!$A$2:$A$101=$A26))=1)),"Check ID",IF(SUMPRODUCT(--($A$4:$A$103=$A26))&gt;1,"Duplicate ID",IF(AND(AND(ISNUMBER(B26),N(B26)&gt;=0,N(B26)&lt;=4,N(B26)=INT(N(B26))),AND(ISNUMBER(C26),N(C26)&gt;=0,N(C26)&lt;=4,N(C26)=INT(N(C26))),AND(ISNUMBER(D26),N(D26)&gt;=0,N(D26)&lt;=4,N(D26)=INT(N(D26))),AND(ISNUMBER(E26),N(E26)&gt;=0,N(E26)&lt;=4,N(E26)=INT(N(E26))),AND(ISNUMBER(F26),N(F26)&gt;=0,N(F26)&lt;=4,N(F26)=INT(N(F26))),AND(ISNUMBER(G26),N(G26)&gt;=0,N(G26)&lt;=4,N(G26)=INT(N(G26))),AND(ISNUMBER(H26),N(H26)&gt;=0,N(H26)&lt;=4,N(H26)=INT(N(H26))),AND(ISNUMBER(I26),N(I26)&gt;=0,N(I26)&lt;=4,N(I26)=INT(N(I26)))),"OK","Check inputs"))))</f>
        <v/>
      </c>
    </row>
    <row r="27" spans="1:12" x14ac:dyDescent="0.25">
      <c r="A27" s="12"/>
      <c r="B27" s="12"/>
      <c r="C27" s="12"/>
      <c r="D27" s="12"/>
      <c r="E27" s="12"/>
      <c r="F27" s="12"/>
      <c r="G27" s="12"/>
      <c r="H27" s="12"/>
      <c r="I27" s="12"/>
      <c r="J27" s="19" t="str">
        <f>IF(COUNTA($A27:$I27)=0,"",IF($L27&lt;&gt;"OK","n/a",COUNTIF($B27:$I27,"&gt;=3")))</f>
        <v/>
      </c>
      <c r="K27" s="20" t="str">
        <f>IF(COUNTA($A27:$I27)=0,"",IF($L27&lt;&gt;"OK","n/a",AVERAGE($B27:$I27)))</f>
        <v/>
      </c>
      <c r="L27" s="14" t="str">
        <f>IF(COUNTA($A27:$I27)=0,"",IF(OR($A27="",NOT(SUMPRODUCT(--(Technicians!$A$2:$A$101=$A27))=1)),"Check ID",IF(SUMPRODUCT(--($A$4:$A$103=$A27))&gt;1,"Duplicate ID",IF(AND(AND(ISNUMBER(B27),N(B27)&gt;=0,N(B27)&lt;=4,N(B27)=INT(N(B27))),AND(ISNUMBER(C27),N(C27)&gt;=0,N(C27)&lt;=4,N(C27)=INT(N(C27))),AND(ISNUMBER(D27),N(D27)&gt;=0,N(D27)&lt;=4,N(D27)=INT(N(D27))),AND(ISNUMBER(E27),N(E27)&gt;=0,N(E27)&lt;=4,N(E27)=INT(N(E27))),AND(ISNUMBER(F27),N(F27)&gt;=0,N(F27)&lt;=4,N(F27)=INT(N(F27))),AND(ISNUMBER(G27),N(G27)&gt;=0,N(G27)&lt;=4,N(G27)=INT(N(G27))),AND(ISNUMBER(H27),N(H27)&gt;=0,N(H27)&lt;=4,N(H27)=INT(N(H27))),AND(ISNUMBER(I27),N(I27)&gt;=0,N(I27)&lt;=4,N(I27)=INT(N(I27)))),"OK","Check inputs"))))</f>
        <v/>
      </c>
    </row>
    <row r="28" spans="1:12" x14ac:dyDescent="0.25">
      <c r="A28" s="12"/>
      <c r="B28" s="12"/>
      <c r="C28" s="12"/>
      <c r="D28" s="12"/>
      <c r="E28" s="12"/>
      <c r="F28" s="12"/>
      <c r="G28" s="12"/>
      <c r="H28" s="12"/>
      <c r="I28" s="12"/>
      <c r="J28" s="19" t="str">
        <f>IF(COUNTA($A28:$I28)=0,"",IF($L28&lt;&gt;"OK","n/a",COUNTIF($B28:$I28,"&gt;=3")))</f>
        <v/>
      </c>
      <c r="K28" s="20" t="str">
        <f>IF(COUNTA($A28:$I28)=0,"",IF($L28&lt;&gt;"OK","n/a",AVERAGE($B28:$I28)))</f>
        <v/>
      </c>
      <c r="L28" s="14" t="str">
        <f>IF(COUNTA($A28:$I28)=0,"",IF(OR($A28="",NOT(SUMPRODUCT(--(Technicians!$A$2:$A$101=$A28))=1)),"Check ID",IF(SUMPRODUCT(--($A$4:$A$103=$A28))&gt;1,"Duplicate ID",IF(AND(AND(ISNUMBER(B28),N(B28)&gt;=0,N(B28)&lt;=4,N(B28)=INT(N(B28))),AND(ISNUMBER(C28),N(C28)&gt;=0,N(C28)&lt;=4,N(C28)=INT(N(C28))),AND(ISNUMBER(D28),N(D28)&gt;=0,N(D28)&lt;=4,N(D28)=INT(N(D28))),AND(ISNUMBER(E28),N(E28)&gt;=0,N(E28)&lt;=4,N(E28)=INT(N(E28))),AND(ISNUMBER(F28),N(F28)&gt;=0,N(F28)&lt;=4,N(F28)=INT(N(F28))),AND(ISNUMBER(G28),N(G28)&gt;=0,N(G28)&lt;=4,N(G28)=INT(N(G28))),AND(ISNUMBER(H28),N(H28)&gt;=0,N(H28)&lt;=4,N(H28)=INT(N(H28))),AND(ISNUMBER(I28),N(I28)&gt;=0,N(I28)&lt;=4,N(I28)=INT(N(I28)))),"OK","Check inputs"))))</f>
        <v/>
      </c>
    </row>
    <row r="29" spans="1:12" x14ac:dyDescent="0.25">
      <c r="A29" s="12"/>
      <c r="B29" s="12"/>
      <c r="C29" s="12"/>
      <c r="D29" s="12"/>
      <c r="E29" s="12"/>
      <c r="F29" s="12"/>
      <c r="G29" s="12"/>
      <c r="H29" s="12"/>
      <c r="I29" s="12"/>
      <c r="J29" s="19" t="str">
        <f>IF(COUNTA($A29:$I29)=0,"",IF($L29&lt;&gt;"OK","n/a",COUNTIF($B29:$I29,"&gt;=3")))</f>
        <v/>
      </c>
      <c r="K29" s="20" t="str">
        <f>IF(COUNTA($A29:$I29)=0,"",IF($L29&lt;&gt;"OK","n/a",AVERAGE($B29:$I29)))</f>
        <v/>
      </c>
      <c r="L29" s="14" t="str">
        <f>IF(COUNTA($A29:$I29)=0,"",IF(OR($A29="",NOT(SUMPRODUCT(--(Technicians!$A$2:$A$101=$A29))=1)),"Check ID",IF(SUMPRODUCT(--($A$4:$A$103=$A29))&gt;1,"Duplicate ID",IF(AND(AND(ISNUMBER(B29),N(B29)&gt;=0,N(B29)&lt;=4,N(B29)=INT(N(B29))),AND(ISNUMBER(C29),N(C29)&gt;=0,N(C29)&lt;=4,N(C29)=INT(N(C29))),AND(ISNUMBER(D29),N(D29)&gt;=0,N(D29)&lt;=4,N(D29)=INT(N(D29))),AND(ISNUMBER(E29),N(E29)&gt;=0,N(E29)&lt;=4,N(E29)=INT(N(E29))),AND(ISNUMBER(F29),N(F29)&gt;=0,N(F29)&lt;=4,N(F29)=INT(N(F29))),AND(ISNUMBER(G29),N(G29)&gt;=0,N(G29)&lt;=4,N(G29)=INT(N(G29))),AND(ISNUMBER(H29),N(H29)&gt;=0,N(H29)&lt;=4,N(H29)=INT(N(H29))),AND(ISNUMBER(I29),N(I29)&gt;=0,N(I29)&lt;=4,N(I29)=INT(N(I29)))),"OK","Check inputs"))))</f>
        <v/>
      </c>
    </row>
    <row r="30" spans="1:12" x14ac:dyDescent="0.25">
      <c r="A30" s="12"/>
      <c r="B30" s="12"/>
      <c r="C30" s="12"/>
      <c r="D30" s="12"/>
      <c r="E30" s="12"/>
      <c r="F30" s="12"/>
      <c r="G30" s="12"/>
      <c r="H30" s="12"/>
      <c r="I30" s="12"/>
      <c r="J30" s="19" t="str">
        <f>IF(COUNTA($A30:$I30)=0,"",IF($L30&lt;&gt;"OK","n/a",COUNTIF($B30:$I30,"&gt;=3")))</f>
        <v/>
      </c>
      <c r="K30" s="20" t="str">
        <f>IF(COUNTA($A30:$I30)=0,"",IF($L30&lt;&gt;"OK","n/a",AVERAGE($B30:$I30)))</f>
        <v/>
      </c>
      <c r="L30" s="14" t="str">
        <f>IF(COUNTA($A30:$I30)=0,"",IF(OR($A30="",NOT(SUMPRODUCT(--(Technicians!$A$2:$A$101=$A30))=1)),"Check ID",IF(SUMPRODUCT(--($A$4:$A$103=$A30))&gt;1,"Duplicate ID",IF(AND(AND(ISNUMBER(B30),N(B30)&gt;=0,N(B30)&lt;=4,N(B30)=INT(N(B30))),AND(ISNUMBER(C30),N(C30)&gt;=0,N(C30)&lt;=4,N(C30)=INT(N(C30))),AND(ISNUMBER(D30),N(D30)&gt;=0,N(D30)&lt;=4,N(D30)=INT(N(D30))),AND(ISNUMBER(E30),N(E30)&gt;=0,N(E30)&lt;=4,N(E30)=INT(N(E30))),AND(ISNUMBER(F30),N(F30)&gt;=0,N(F30)&lt;=4,N(F30)=INT(N(F30))),AND(ISNUMBER(G30),N(G30)&gt;=0,N(G30)&lt;=4,N(G30)=INT(N(G30))),AND(ISNUMBER(H30),N(H30)&gt;=0,N(H30)&lt;=4,N(H30)=INT(N(H30))),AND(ISNUMBER(I30),N(I30)&gt;=0,N(I30)&lt;=4,N(I30)=INT(N(I30)))),"OK","Check inputs"))))</f>
        <v/>
      </c>
    </row>
    <row r="31" spans="1:12" x14ac:dyDescent="0.25">
      <c r="A31" s="12"/>
      <c r="B31" s="12"/>
      <c r="C31" s="12"/>
      <c r="D31" s="12"/>
      <c r="E31" s="12"/>
      <c r="F31" s="12"/>
      <c r="G31" s="12"/>
      <c r="H31" s="12"/>
      <c r="I31" s="12"/>
      <c r="J31" s="19" t="str">
        <f>IF(COUNTA($A31:$I31)=0,"",IF($L31&lt;&gt;"OK","n/a",COUNTIF($B31:$I31,"&gt;=3")))</f>
        <v/>
      </c>
      <c r="K31" s="20" t="str">
        <f>IF(COUNTA($A31:$I31)=0,"",IF($L31&lt;&gt;"OK","n/a",AVERAGE($B31:$I31)))</f>
        <v/>
      </c>
      <c r="L31" s="14" t="str">
        <f>IF(COUNTA($A31:$I31)=0,"",IF(OR($A31="",NOT(SUMPRODUCT(--(Technicians!$A$2:$A$101=$A31))=1)),"Check ID",IF(SUMPRODUCT(--($A$4:$A$103=$A31))&gt;1,"Duplicate ID",IF(AND(AND(ISNUMBER(B31),N(B31)&gt;=0,N(B31)&lt;=4,N(B31)=INT(N(B31))),AND(ISNUMBER(C31),N(C31)&gt;=0,N(C31)&lt;=4,N(C31)=INT(N(C31))),AND(ISNUMBER(D31),N(D31)&gt;=0,N(D31)&lt;=4,N(D31)=INT(N(D31))),AND(ISNUMBER(E31),N(E31)&gt;=0,N(E31)&lt;=4,N(E31)=INT(N(E31))),AND(ISNUMBER(F31),N(F31)&gt;=0,N(F31)&lt;=4,N(F31)=INT(N(F31))),AND(ISNUMBER(G31),N(G31)&gt;=0,N(G31)&lt;=4,N(G31)=INT(N(G31))),AND(ISNUMBER(H31),N(H31)&gt;=0,N(H31)&lt;=4,N(H31)=INT(N(H31))),AND(ISNUMBER(I31),N(I31)&gt;=0,N(I31)&lt;=4,N(I31)=INT(N(I31)))),"OK","Check inputs"))))</f>
        <v/>
      </c>
    </row>
    <row r="32" spans="1:12" x14ac:dyDescent="0.25">
      <c r="A32" s="12"/>
      <c r="B32" s="12"/>
      <c r="C32" s="12"/>
      <c r="D32" s="12"/>
      <c r="E32" s="12"/>
      <c r="F32" s="12"/>
      <c r="G32" s="12"/>
      <c r="H32" s="12"/>
      <c r="I32" s="12"/>
      <c r="J32" s="19" t="str">
        <f>IF(COUNTA($A32:$I32)=0,"",IF($L32&lt;&gt;"OK","n/a",COUNTIF($B32:$I32,"&gt;=3")))</f>
        <v/>
      </c>
      <c r="K32" s="20" t="str">
        <f>IF(COUNTA($A32:$I32)=0,"",IF($L32&lt;&gt;"OK","n/a",AVERAGE($B32:$I32)))</f>
        <v/>
      </c>
      <c r="L32" s="14" t="str">
        <f>IF(COUNTA($A32:$I32)=0,"",IF(OR($A32="",NOT(SUMPRODUCT(--(Technicians!$A$2:$A$101=$A32))=1)),"Check ID",IF(SUMPRODUCT(--($A$4:$A$103=$A32))&gt;1,"Duplicate ID",IF(AND(AND(ISNUMBER(B32),N(B32)&gt;=0,N(B32)&lt;=4,N(B32)=INT(N(B32))),AND(ISNUMBER(C32),N(C32)&gt;=0,N(C32)&lt;=4,N(C32)=INT(N(C32))),AND(ISNUMBER(D32),N(D32)&gt;=0,N(D32)&lt;=4,N(D32)=INT(N(D32))),AND(ISNUMBER(E32),N(E32)&gt;=0,N(E32)&lt;=4,N(E32)=INT(N(E32))),AND(ISNUMBER(F32),N(F32)&gt;=0,N(F32)&lt;=4,N(F32)=INT(N(F32))),AND(ISNUMBER(G32),N(G32)&gt;=0,N(G32)&lt;=4,N(G32)=INT(N(G32))),AND(ISNUMBER(H32),N(H32)&gt;=0,N(H32)&lt;=4,N(H32)=INT(N(H32))),AND(ISNUMBER(I32),N(I32)&gt;=0,N(I32)&lt;=4,N(I32)=INT(N(I32)))),"OK","Check inputs"))))</f>
        <v/>
      </c>
    </row>
    <row r="33" spans="1:12" x14ac:dyDescent="0.25">
      <c r="A33" s="12"/>
      <c r="B33" s="12"/>
      <c r="C33" s="12"/>
      <c r="D33" s="12"/>
      <c r="E33" s="12"/>
      <c r="F33" s="12"/>
      <c r="G33" s="12"/>
      <c r="H33" s="12"/>
      <c r="I33" s="12"/>
      <c r="J33" s="19" t="str">
        <f>IF(COUNTA($A33:$I33)=0,"",IF($L33&lt;&gt;"OK","n/a",COUNTIF($B33:$I33,"&gt;=3")))</f>
        <v/>
      </c>
      <c r="K33" s="20" t="str">
        <f>IF(COUNTA($A33:$I33)=0,"",IF($L33&lt;&gt;"OK","n/a",AVERAGE($B33:$I33)))</f>
        <v/>
      </c>
      <c r="L33" s="14" t="str">
        <f>IF(COUNTA($A33:$I33)=0,"",IF(OR($A33="",NOT(SUMPRODUCT(--(Technicians!$A$2:$A$101=$A33))=1)),"Check ID",IF(SUMPRODUCT(--($A$4:$A$103=$A33))&gt;1,"Duplicate ID",IF(AND(AND(ISNUMBER(B33),N(B33)&gt;=0,N(B33)&lt;=4,N(B33)=INT(N(B33))),AND(ISNUMBER(C33),N(C33)&gt;=0,N(C33)&lt;=4,N(C33)=INT(N(C33))),AND(ISNUMBER(D33),N(D33)&gt;=0,N(D33)&lt;=4,N(D33)=INT(N(D33))),AND(ISNUMBER(E33),N(E33)&gt;=0,N(E33)&lt;=4,N(E33)=INT(N(E33))),AND(ISNUMBER(F33),N(F33)&gt;=0,N(F33)&lt;=4,N(F33)=INT(N(F33))),AND(ISNUMBER(G33),N(G33)&gt;=0,N(G33)&lt;=4,N(G33)=INT(N(G33))),AND(ISNUMBER(H33),N(H33)&gt;=0,N(H33)&lt;=4,N(H33)=INT(N(H33))),AND(ISNUMBER(I33),N(I33)&gt;=0,N(I33)&lt;=4,N(I33)=INT(N(I33)))),"OK","Check inputs"))))</f>
        <v/>
      </c>
    </row>
    <row r="34" spans="1:12" x14ac:dyDescent="0.25">
      <c r="A34" s="12"/>
      <c r="B34" s="12"/>
      <c r="C34" s="12"/>
      <c r="D34" s="12"/>
      <c r="E34" s="12"/>
      <c r="F34" s="12"/>
      <c r="G34" s="12"/>
      <c r="H34" s="12"/>
      <c r="I34" s="12"/>
      <c r="J34" s="19" t="str">
        <f>IF(COUNTA($A34:$I34)=0,"",IF($L34&lt;&gt;"OK","n/a",COUNTIF($B34:$I34,"&gt;=3")))</f>
        <v/>
      </c>
      <c r="K34" s="20" t="str">
        <f>IF(COUNTA($A34:$I34)=0,"",IF($L34&lt;&gt;"OK","n/a",AVERAGE($B34:$I34)))</f>
        <v/>
      </c>
      <c r="L34" s="14" t="str">
        <f>IF(COUNTA($A34:$I34)=0,"",IF(OR($A34="",NOT(SUMPRODUCT(--(Technicians!$A$2:$A$101=$A34))=1)),"Check ID",IF(SUMPRODUCT(--($A$4:$A$103=$A34))&gt;1,"Duplicate ID",IF(AND(AND(ISNUMBER(B34),N(B34)&gt;=0,N(B34)&lt;=4,N(B34)=INT(N(B34))),AND(ISNUMBER(C34),N(C34)&gt;=0,N(C34)&lt;=4,N(C34)=INT(N(C34))),AND(ISNUMBER(D34),N(D34)&gt;=0,N(D34)&lt;=4,N(D34)=INT(N(D34))),AND(ISNUMBER(E34),N(E34)&gt;=0,N(E34)&lt;=4,N(E34)=INT(N(E34))),AND(ISNUMBER(F34),N(F34)&gt;=0,N(F34)&lt;=4,N(F34)=INT(N(F34))),AND(ISNUMBER(G34),N(G34)&gt;=0,N(G34)&lt;=4,N(G34)=INT(N(G34))),AND(ISNUMBER(H34),N(H34)&gt;=0,N(H34)&lt;=4,N(H34)=INT(N(H34))),AND(ISNUMBER(I34),N(I34)&gt;=0,N(I34)&lt;=4,N(I34)=INT(N(I34)))),"OK","Check inputs"))))</f>
        <v/>
      </c>
    </row>
    <row r="35" spans="1:12" x14ac:dyDescent="0.25">
      <c r="A35" s="12"/>
      <c r="B35" s="12"/>
      <c r="C35" s="12"/>
      <c r="D35" s="12"/>
      <c r="E35" s="12"/>
      <c r="F35" s="12"/>
      <c r="G35" s="12"/>
      <c r="H35" s="12"/>
      <c r="I35" s="12"/>
      <c r="J35" s="19" t="str">
        <f>IF(COUNTA($A35:$I35)=0,"",IF($L35&lt;&gt;"OK","n/a",COUNTIF($B35:$I35,"&gt;=3")))</f>
        <v/>
      </c>
      <c r="K35" s="20" t="str">
        <f>IF(COUNTA($A35:$I35)=0,"",IF($L35&lt;&gt;"OK","n/a",AVERAGE($B35:$I35)))</f>
        <v/>
      </c>
      <c r="L35" s="14" t="str">
        <f>IF(COUNTA($A35:$I35)=0,"",IF(OR($A35="",NOT(SUMPRODUCT(--(Technicians!$A$2:$A$101=$A35))=1)),"Check ID",IF(SUMPRODUCT(--($A$4:$A$103=$A35))&gt;1,"Duplicate ID",IF(AND(AND(ISNUMBER(B35),N(B35)&gt;=0,N(B35)&lt;=4,N(B35)=INT(N(B35))),AND(ISNUMBER(C35),N(C35)&gt;=0,N(C35)&lt;=4,N(C35)=INT(N(C35))),AND(ISNUMBER(D35),N(D35)&gt;=0,N(D35)&lt;=4,N(D35)=INT(N(D35))),AND(ISNUMBER(E35),N(E35)&gt;=0,N(E35)&lt;=4,N(E35)=INT(N(E35))),AND(ISNUMBER(F35),N(F35)&gt;=0,N(F35)&lt;=4,N(F35)=INT(N(F35))),AND(ISNUMBER(G35),N(G35)&gt;=0,N(G35)&lt;=4,N(G35)=INT(N(G35))),AND(ISNUMBER(H35),N(H35)&gt;=0,N(H35)&lt;=4,N(H35)=INT(N(H35))),AND(ISNUMBER(I35),N(I35)&gt;=0,N(I35)&lt;=4,N(I35)=INT(N(I35)))),"OK","Check inputs"))))</f>
        <v/>
      </c>
    </row>
    <row r="36" spans="1:12" x14ac:dyDescent="0.25">
      <c r="A36" s="12"/>
      <c r="B36" s="12"/>
      <c r="C36" s="12"/>
      <c r="D36" s="12"/>
      <c r="E36" s="12"/>
      <c r="F36" s="12"/>
      <c r="G36" s="12"/>
      <c r="H36" s="12"/>
      <c r="I36" s="12"/>
      <c r="J36" s="19" t="str">
        <f>IF(COUNTA($A36:$I36)=0,"",IF($L36&lt;&gt;"OK","n/a",COUNTIF($B36:$I36,"&gt;=3")))</f>
        <v/>
      </c>
      <c r="K36" s="20" t="str">
        <f>IF(COUNTA($A36:$I36)=0,"",IF($L36&lt;&gt;"OK","n/a",AVERAGE($B36:$I36)))</f>
        <v/>
      </c>
      <c r="L36" s="14" t="str">
        <f>IF(COUNTA($A36:$I36)=0,"",IF(OR($A36="",NOT(SUMPRODUCT(--(Technicians!$A$2:$A$101=$A36))=1)),"Check ID",IF(SUMPRODUCT(--($A$4:$A$103=$A36))&gt;1,"Duplicate ID",IF(AND(AND(ISNUMBER(B36),N(B36)&gt;=0,N(B36)&lt;=4,N(B36)=INT(N(B36))),AND(ISNUMBER(C36),N(C36)&gt;=0,N(C36)&lt;=4,N(C36)=INT(N(C36))),AND(ISNUMBER(D36),N(D36)&gt;=0,N(D36)&lt;=4,N(D36)=INT(N(D36))),AND(ISNUMBER(E36),N(E36)&gt;=0,N(E36)&lt;=4,N(E36)=INT(N(E36))),AND(ISNUMBER(F36),N(F36)&gt;=0,N(F36)&lt;=4,N(F36)=INT(N(F36))),AND(ISNUMBER(G36),N(G36)&gt;=0,N(G36)&lt;=4,N(G36)=INT(N(G36))),AND(ISNUMBER(H36),N(H36)&gt;=0,N(H36)&lt;=4,N(H36)=INT(N(H36))),AND(ISNUMBER(I36),N(I36)&gt;=0,N(I36)&lt;=4,N(I36)=INT(N(I36)))),"OK","Check inputs"))))</f>
        <v/>
      </c>
    </row>
    <row r="37" spans="1:12" x14ac:dyDescent="0.25">
      <c r="A37" s="12"/>
      <c r="B37" s="12"/>
      <c r="C37" s="12"/>
      <c r="D37" s="12"/>
      <c r="E37" s="12"/>
      <c r="F37" s="12"/>
      <c r="G37" s="12"/>
      <c r="H37" s="12"/>
      <c r="I37" s="12"/>
      <c r="J37" s="19" t="str">
        <f>IF(COUNTA($A37:$I37)=0,"",IF($L37&lt;&gt;"OK","n/a",COUNTIF($B37:$I37,"&gt;=3")))</f>
        <v/>
      </c>
      <c r="K37" s="20" t="str">
        <f>IF(COUNTA($A37:$I37)=0,"",IF($L37&lt;&gt;"OK","n/a",AVERAGE($B37:$I37)))</f>
        <v/>
      </c>
      <c r="L37" s="14" t="str">
        <f>IF(COUNTA($A37:$I37)=0,"",IF(OR($A37="",NOT(SUMPRODUCT(--(Technicians!$A$2:$A$101=$A37))=1)),"Check ID",IF(SUMPRODUCT(--($A$4:$A$103=$A37))&gt;1,"Duplicate ID",IF(AND(AND(ISNUMBER(B37),N(B37)&gt;=0,N(B37)&lt;=4,N(B37)=INT(N(B37))),AND(ISNUMBER(C37),N(C37)&gt;=0,N(C37)&lt;=4,N(C37)=INT(N(C37))),AND(ISNUMBER(D37),N(D37)&gt;=0,N(D37)&lt;=4,N(D37)=INT(N(D37))),AND(ISNUMBER(E37),N(E37)&gt;=0,N(E37)&lt;=4,N(E37)=INT(N(E37))),AND(ISNUMBER(F37),N(F37)&gt;=0,N(F37)&lt;=4,N(F37)=INT(N(F37))),AND(ISNUMBER(G37),N(G37)&gt;=0,N(G37)&lt;=4,N(G37)=INT(N(G37))),AND(ISNUMBER(H37),N(H37)&gt;=0,N(H37)&lt;=4,N(H37)=INT(N(H37))),AND(ISNUMBER(I37),N(I37)&gt;=0,N(I37)&lt;=4,N(I37)=INT(N(I37)))),"OK","Check inputs"))))</f>
        <v/>
      </c>
    </row>
    <row r="38" spans="1:12" x14ac:dyDescent="0.25">
      <c r="A38" s="12"/>
      <c r="B38" s="12"/>
      <c r="C38" s="12"/>
      <c r="D38" s="12"/>
      <c r="E38" s="12"/>
      <c r="F38" s="12"/>
      <c r="G38" s="12"/>
      <c r="H38" s="12"/>
      <c r="I38" s="12"/>
      <c r="J38" s="19" t="str">
        <f>IF(COUNTA($A38:$I38)=0,"",IF($L38&lt;&gt;"OK","n/a",COUNTIF($B38:$I38,"&gt;=3")))</f>
        <v/>
      </c>
      <c r="K38" s="20" t="str">
        <f>IF(COUNTA($A38:$I38)=0,"",IF($L38&lt;&gt;"OK","n/a",AVERAGE($B38:$I38)))</f>
        <v/>
      </c>
      <c r="L38" s="14" t="str">
        <f>IF(COUNTA($A38:$I38)=0,"",IF(OR($A38="",NOT(SUMPRODUCT(--(Technicians!$A$2:$A$101=$A38))=1)),"Check ID",IF(SUMPRODUCT(--($A$4:$A$103=$A38))&gt;1,"Duplicate ID",IF(AND(AND(ISNUMBER(B38),N(B38)&gt;=0,N(B38)&lt;=4,N(B38)=INT(N(B38))),AND(ISNUMBER(C38),N(C38)&gt;=0,N(C38)&lt;=4,N(C38)=INT(N(C38))),AND(ISNUMBER(D38),N(D38)&gt;=0,N(D38)&lt;=4,N(D38)=INT(N(D38))),AND(ISNUMBER(E38),N(E38)&gt;=0,N(E38)&lt;=4,N(E38)=INT(N(E38))),AND(ISNUMBER(F38),N(F38)&gt;=0,N(F38)&lt;=4,N(F38)=INT(N(F38))),AND(ISNUMBER(G38),N(G38)&gt;=0,N(G38)&lt;=4,N(G38)=INT(N(G38))),AND(ISNUMBER(H38),N(H38)&gt;=0,N(H38)&lt;=4,N(H38)=INT(N(H38))),AND(ISNUMBER(I38),N(I38)&gt;=0,N(I38)&lt;=4,N(I38)=INT(N(I38)))),"OK","Check inputs"))))</f>
        <v/>
      </c>
    </row>
    <row r="39" spans="1:12" x14ac:dyDescent="0.25">
      <c r="A39" s="12"/>
      <c r="B39" s="12"/>
      <c r="C39" s="12"/>
      <c r="D39" s="12"/>
      <c r="E39" s="12"/>
      <c r="F39" s="12"/>
      <c r="G39" s="12"/>
      <c r="H39" s="12"/>
      <c r="I39" s="12"/>
      <c r="J39" s="19" t="str">
        <f>IF(COUNTA($A39:$I39)=0,"",IF($L39&lt;&gt;"OK","n/a",COUNTIF($B39:$I39,"&gt;=3")))</f>
        <v/>
      </c>
      <c r="K39" s="20" t="str">
        <f>IF(COUNTA($A39:$I39)=0,"",IF($L39&lt;&gt;"OK","n/a",AVERAGE($B39:$I39)))</f>
        <v/>
      </c>
      <c r="L39" s="14" t="str">
        <f>IF(COUNTA($A39:$I39)=0,"",IF(OR($A39="",NOT(SUMPRODUCT(--(Technicians!$A$2:$A$101=$A39))=1)),"Check ID",IF(SUMPRODUCT(--($A$4:$A$103=$A39))&gt;1,"Duplicate ID",IF(AND(AND(ISNUMBER(B39),N(B39)&gt;=0,N(B39)&lt;=4,N(B39)=INT(N(B39))),AND(ISNUMBER(C39),N(C39)&gt;=0,N(C39)&lt;=4,N(C39)=INT(N(C39))),AND(ISNUMBER(D39),N(D39)&gt;=0,N(D39)&lt;=4,N(D39)=INT(N(D39))),AND(ISNUMBER(E39),N(E39)&gt;=0,N(E39)&lt;=4,N(E39)=INT(N(E39))),AND(ISNUMBER(F39),N(F39)&gt;=0,N(F39)&lt;=4,N(F39)=INT(N(F39))),AND(ISNUMBER(G39),N(G39)&gt;=0,N(G39)&lt;=4,N(G39)=INT(N(G39))),AND(ISNUMBER(H39),N(H39)&gt;=0,N(H39)&lt;=4,N(H39)=INT(N(H39))),AND(ISNUMBER(I39),N(I39)&gt;=0,N(I39)&lt;=4,N(I39)=INT(N(I39)))),"OK","Check inputs"))))</f>
        <v/>
      </c>
    </row>
    <row r="40" spans="1:12" x14ac:dyDescent="0.25">
      <c r="A40" s="12"/>
      <c r="B40" s="12"/>
      <c r="C40" s="12"/>
      <c r="D40" s="12"/>
      <c r="E40" s="12"/>
      <c r="F40" s="12"/>
      <c r="G40" s="12"/>
      <c r="H40" s="12"/>
      <c r="I40" s="12"/>
      <c r="J40" s="19" t="str">
        <f>IF(COUNTA($A40:$I40)=0,"",IF($L40&lt;&gt;"OK","n/a",COUNTIF($B40:$I40,"&gt;=3")))</f>
        <v/>
      </c>
      <c r="K40" s="20" t="str">
        <f>IF(COUNTA($A40:$I40)=0,"",IF($L40&lt;&gt;"OK","n/a",AVERAGE($B40:$I40)))</f>
        <v/>
      </c>
      <c r="L40" s="14" t="str">
        <f>IF(COUNTA($A40:$I40)=0,"",IF(OR($A40="",NOT(SUMPRODUCT(--(Technicians!$A$2:$A$101=$A40))=1)),"Check ID",IF(SUMPRODUCT(--($A$4:$A$103=$A40))&gt;1,"Duplicate ID",IF(AND(AND(ISNUMBER(B40),N(B40)&gt;=0,N(B40)&lt;=4,N(B40)=INT(N(B40))),AND(ISNUMBER(C40),N(C40)&gt;=0,N(C40)&lt;=4,N(C40)=INT(N(C40))),AND(ISNUMBER(D40),N(D40)&gt;=0,N(D40)&lt;=4,N(D40)=INT(N(D40))),AND(ISNUMBER(E40),N(E40)&gt;=0,N(E40)&lt;=4,N(E40)=INT(N(E40))),AND(ISNUMBER(F40),N(F40)&gt;=0,N(F40)&lt;=4,N(F40)=INT(N(F40))),AND(ISNUMBER(G40),N(G40)&gt;=0,N(G40)&lt;=4,N(G40)=INT(N(G40))),AND(ISNUMBER(H40),N(H40)&gt;=0,N(H40)&lt;=4,N(H40)=INT(N(H40))),AND(ISNUMBER(I40),N(I40)&gt;=0,N(I40)&lt;=4,N(I40)=INT(N(I40)))),"OK","Check inputs"))))</f>
        <v/>
      </c>
    </row>
    <row r="41" spans="1:12" x14ac:dyDescent="0.25">
      <c r="A41" s="12"/>
      <c r="B41" s="12"/>
      <c r="C41" s="12"/>
      <c r="D41" s="12"/>
      <c r="E41" s="12"/>
      <c r="F41" s="12"/>
      <c r="G41" s="12"/>
      <c r="H41" s="12"/>
      <c r="I41" s="12"/>
      <c r="J41" s="19" t="str">
        <f>IF(COUNTA($A41:$I41)=0,"",IF($L41&lt;&gt;"OK","n/a",COUNTIF($B41:$I41,"&gt;=3")))</f>
        <v/>
      </c>
      <c r="K41" s="20" t="str">
        <f>IF(COUNTA($A41:$I41)=0,"",IF($L41&lt;&gt;"OK","n/a",AVERAGE($B41:$I41)))</f>
        <v/>
      </c>
      <c r="L41" s="14" t="str">
        <f>IF(COUNTA($A41:$I41)=0,"",IF(OR($A41="",NOT(SUMPRODUCT(--(Technicians!$A$2:$A$101=$A41))=1)),"Check ID",IF(SUMPRODUCT(--($A$4:$A$103=$A41))&gt;1,"Duplicate ID",IF(AND(AND(ISNUMBER(B41),N(B41)&gt;=0,N(B41)&lt;=4,N(B41)=INT(N(B41))),AND(ISNUMBER(C41),N(C41)&gt;=0,N(C41)&lt;=4,N(C41)=INT(N(C41))),AND(ISNUMBER(D41),N(D41)&gt;=0,N(D41)&lt;=4,N(D41)=INT(N(D41))),AND(ISNUMBER(E41),N(E41)&gt;=0,N(E41)&lt;=4,N(E41)=INT(N(E41))),AND(ISNUMBER(F41),N(F41)&gt;=0,N(F41)&lt;=4,N(F41)=INT(N(F41))),AND(ISNUMBER(G41),N(G41)&gt;=0,N(G41)&lt;=4,N(G41)=INT(N(G41))),AND(ISNUMBER(H41),N(H41)&gt;=0,N(H41)&lt;=4,N(H41)=INT(N(H41))),AND(ISNUMBER(I41),N(I41)&gt;=0,N(I41)&lt;=4,N(I41)=INT(N(I41)))),"OK","Check inputs"))))</f>
        <v/>
      </c>
    </row>
    <row r="42" spans="1:12" x14ac:dyDescent="0.25">
      <c r="A42" s="12"/>
      <c r="B42" s="12"/>
      <c r="C42" s="12"/>
      <c r="D42" s="12"/>
      <c r="E42" s="12"/>
      <c r="F42" s="12"/>
      <c r="G42" s="12"/>
      <c r="H42" s="12"/>
      <c r="I42" s="12"/>
      <c r="J42" s="19" t="str">
        <f>IF(COUNTA($A42:$I42)=0,"",IF($L42&lt;&gt;"OK","n/a",COUNTIF($B42:$I42,"&gt;=3")))</f>
        <v/>
      </c>
      <c r="K42" s="20" t="str">
        <f>IF(COUNTA($A42:$I42)=0,"",IF($L42&lt;&gt;"OK","n/a",AVERAGE($B42:$I42)))</f>
        <v/>
      </c>
      <c r="L42" s="14" t="str">
        <f>IF(COUNTA($A42:$I42)=0,"",IF(OR($A42="",NOT(SUMPRODUCT(--(Technicians!$A$2:$A$101=$A42))=1)),"Check ID",IF(SUMPRODUCT(--($A$4:$A$103=$A42))&gt;1,"Duplicate ID",IF(AND(AND(ISNUMBER(B42),N(B42)&gt;=0,N(B42)&lt;=4,N(B42)=INT(N(B42))),AND(ISNUMBER(C42),N(C42)&gt;=0,N(C42)&lt;=4,N(C42)=INT(N(C42))),AND(ISNUMBER(D42),N(D42)&gt;=0,N(D42)&lt;=4,N(D42)=INT(N(D42))),AND(ISNUMBER(E42),N(E42)&gt;=0,N(E42)&lt;=4,N(E42)=INT(N(E42))),AND(ISNUMBER(F42),N(F42)&gt;=0,N(F42)&lt;=4,N(F42)=INT(N(F42))),AND(ISNUMBER(G42),N(G42)&gt;=0,N(G42)&lt;=4,N(G42)=INT(N(G42))),AND(ISNUMBER(H42),N(H42)&gt;=0,N(H42)&lt;=4,N(H42)=INT(N(H42))),AND(ISNUMBER(I42),N(I42)&gt;=0,N(I42)&lt;=4,N(I42)=INT(N(I42)))),"OK","Check inputs"))))</f>
        <v/>
      </c>
    </row>
    <row r="43" spans="1:12" x14ac:dyDescent="0.25">
      <c r="A43" s="12"/>
      <c r="B43" s="12"/>
      <c r="C43" s="12"/>
      <c r="D43" s="12"/>
      <c r="E43" s="12"/>
      <c r="F43" s="12"/>
      <c r="G43" s="12"/>
      <c r="H43" s="12"/>
      <c r="I43" s="12"/>
      <c r="J43" s="19" t="str">
        <f>IF(COUNTA($A43:$I43)=0,"",IF($L43&lt;&gt;"OK","n/a",COUNTIF($B43:$I43,"&gt;=3")))</f>
        <v/>
      </c>
      <c r="K43" s="20" t="str">
        <f>IF(COUNTA($A43:$I43)=0,"",IF($L43&lt;&gt;"OK","n/a",AVERAGE($B43:$I43)))</f>
        <v/>
      </c>
      <c r="L43" s="14" t="str">
        <f>IF(COUNTA($A43:$I43)=0,"",IF(OR($A43="",NOT(SUMPRODUCT(--(Technicians!$A$2:$A$101=$A43))=1)),"Check ID",IF(SUMPRODUCT(--($A$4:$A$103=$A43))&gt;1,"Duplicate ID",IF(AND(AND(ISNUMBER(B43),N(B43)&gt;=0,N(B43)&lt;=4,N(B43)=INT(N(B43))),AND(ISNUMBER(C43),N(C43)&gt;=0,N(C43)&lt;=4,N(C43)=INT(N(C43))),AND(ISNUMBER(D43),N(D43)&gt;=0,N(D43)&lt;=4,N(D43)=INT(N(D43))),AND(ISNUMBER(E43),N(E43)&gt;=0,N(E43)&lt;=4,N(E43)=INT(N(E43))),AND(ISNUMBER(F43),N(F43)&gt;=0,N(F43)&lt;=4,N(F43)=INT(N(F43))),AND(ISNUMBER(G43),N(G43)&gt;=0,N(G43)&lt;=4,N(G43)=INT(N(G43))),AND(ISNUMBER(H43),N(H43)&gt;=0,N(H43)&lt;=4,N(H43)=INT(N(H43))),AND(ISNUMBER(I43),N(I43)&gt;=0,N(I43)&lt;=4,N(I43)=INT(N(I43)))),"OK","Check inputs"))))</f>
        <v/>
      </c>
    </row>
    <row r="44" spans="1:12" x14ac:dyDescent="0.25">
      <c r="A44" s="12"/>
      <c r="B44" s="12"/>
      <c r="C44" s="12"/>
      <c r="D44" s="12"/>
      <c r="E44" s="12"/>
      <c r="F44" s="12"/>
      <c r="G44" s="12"/>
      <c r="H44" s="12"/>
      <c r="I44" s="12"/>
      <c r="J44" s="19" t="str">
        <f>IF(COUNTA($A44:$I44)=0,"",IF($L44&lt;&gt;"OK","n/a",COUNTIF($B44:$I44,"&gt;=3")))</f>
        <v/>
      </c>
      <c r="K44" s="20" t="str">
        <f>IF(COUNTA($A44:$I44)=0,"",IF($L44&lt;&gt;"OK","n/a",AVERAGE($B44:$I44)))</f>
        <v/>
      </c>
      <c r="L44" s="14" t="str">
        <f>IF(COUNTA($A44:$I44)=0,"",IF(OR($A44="",NOT(SUMPRODUCT(--(Technicians!$A$2:$A$101=$A44))=1)),"Check ID",IF(SUMPRODUCT(--($A$4:$A$103=$A44))&gt;1,"Duplicate ID",IF(AND(AND(ISNUMBER(B44),N(B44)&gt;=0,N(B44)&lt;=4,N(B44)=INT(N(B44))),AND(ISNUMBER(C44),N(C44)&gt;=0,N(C44)&lt;=4,N(C44)=INT(N(C44))),AND(ISNUMBER(D44),N(D44)&gt;=0,N(D44)&lt;=4,N(D44)=INT(N(D44))),AND(ISNUMBER(E44),N(E44)&gt;=0,N(E44)&lt;=4,N(E44)=INT(N(E44))),AND(ISNUMBER(F44),N(F44)&gt;=0,N(F44)&lt;=4,N(F44)=INT(N(F44))),AND(ISNUMBER(G44),N(G44)&gt;=0,N(G44)&lt;=4,N(G44)=INT(N(G44))),AND(ISNUMBER(H44),N(H44)&gt;=0,N(H44)&lt;=4,N(H44)=INT(N(H44))),AND(ISNUMBER(I44),N(I44)&gt;=0,N(I44)&lt;=4,N(I44)=INT(N(I44)))),"OK","Check inputs"))))</f>
        <v/>
      </c>
    </row>
    <row r="45" spans="1:12" x14ac:dyDescent="0.25">
      <c r="A45" s="12"/>
      <c r="B45" s="12"/>
      <c r="C45" s="12"/>
      <c r="D45" s="12"/>
      <c r="E45" s="12"/>
      <c r="F45" s="12"/>
      <c r="G45" s="12"/>
      <c r="H45" s="12"/>
      <c r="I45" s="12"/>
      <c r="J45" s="19" t="str">
        <f>IF(COUNTA($A45:$I45)=0,"",IF($L45&lt;&gt;"OK","n/a",COUNTIF($B45:$I45,"&gt;=3")))</f>
        <v/>
      </c>
      <c r="K45" s="20" t="str">
        <f>IF(COUNTA($A45:$I45)=0,"",IF($L45&lt;&gt;"OK","n/a",AVERAGE($B45:$I45)))</f>
        <v/>
      </c>
      <c r="L45" s="14" t="str">
        <f>IF(COUNTA($A45:$I45)=0,"",IF(OR($A45="",NOT(SUMPRODUCT(--(Technicians!$A$2:$A$101=$A45))=1)),"Check ID",IF(SUMPRODUCT(--($A$4:$A$103=$A45))&gt;1,"Duplicate ID",IF(AND(AND(ISNUMBER(B45),N(B45)&gt;=0,N(B45)&lt;=4,N(B45)=INT(N(B45))),AND(ISNUMBER(C45),N(C45)&gt;=0,N(C45)&lt;=4,N(C45)=INT(N(C45))),AND(ISNUMBER(D45),N(D45)&gt;=0,N(D45)&lt;=4,N(D45)=INT(N(D45))),AND(ISNUMBER(E45),N(E45)&gt;=0,N(E45)&lt;=4,N(E45)=INT(N(E45))),AND(ISNUMBER(F45),N(F45)&gt;=0,N(F45)&lt;=4,N(F45)=INT(N(F45))),AND(ISNUMBER(G45),N(G45)&gt;=0,N(G45)&lt;=4,N(G45)=INT(N(G45))),AND(ISNUMBER(H45),N(H45)&gt;=0,N(H45)&lt;=4,N(H45)=INT(N(H45))),AND(ISNUMBER(I45),N(I45)&gt;=0,N(I45)&lt;=4,N(I45)=INT(N(I45)))),"OK","Check inputs"))))</f>
        <v/>
      </c>
    </row>
    <row r="46" spans="1:12" x14ac:dyDescent="0.25">
      <c r="A46" s="12"/>
      <c r="B46" s="12"/>
      <c r="C46" s="12"/>
      <c r="D46" s="12"/>
      <c r="E46" s="12"/>
      <c r="F46" s="12"/>
      <c r="G46" s="12"/>
      <c r="H46" s="12"/>
      <c r="I46" s="12"/>
      <c r="J46" s="19" t="str">
        <f>IF(COUNTA($A46:$I46)=0,"",IF($L46&lt;&gt;"OK","n/a",COUNTIF($B46:$I46,"&gt;=3")))</f>
        <v/>
      </c>
      <c r="K46" s="20" t="str">
        <f>IF(COUNTA($A46:$I46)=0,"",IF($L46&lt;&gt;"OK","n/a",AVERAGE($B46:$I46)))</f>
        <v/>
      </c>
      <c r="L46" s="14" t="str">
        <f>IF(COUNTA($A46:$I46)=0,"",IF(OR($A46="",NOT(SUMPRODUCT(--(Technicians!$A$2:$A$101=$A46))=1)),"Check ID",IF(SUMPRODUCT(--($A$4:$A$103=$A46))&gt;1,"Duplicate ID",IF(AND(AND(ISNUMBER(B46),N(B46)&gt;=0,N(B46)&lt;=4,N(B46)=INT(N(B46))),AND(ISNUMBER(C46),N(C46)&gt;=0,N(C46)&lt;=4,N(C46)=INT(N(C46))),AND(ISNUMBER(D46),N(D46)&gt;=0,N(D46)&lt;=4,N(D46)=INT(N(D46))),AND(ISNUMBER(E46),N(E46)&gt;=0,N(E46)&lt;=4,N(E46)=INT(N(E46))),AND(ISNUMBER(F46),N(F46)&gt;=0,N(F46)&lt;=4,N(F46)=INT(N(F46))),AND(ISNUMBER(G46),N(G46)&gt;=0,N(G46)&lt;=4,N(G46)=INT(N(G46))),AND(ISNUMBER(H46),N(H46)&gt;=0,N(H46)&lt;=4,N(H46)=INT(N(H46))),AND(ISNUMBER(I46),N(I46)&gt;=0,N(I46)&lt;=4,N(I46)=INT(N(I46)))),"OK","Check inputs"))))</f>
        <v/>
      </c>
    </row>
    <row r="47" spans="1:12" x14ac:dyDescent="0.25">
      <c r="A47" s="12"/>
      <c r="B47" s="12"/>
      <c r="C47" s="12"/>
      <c r="D47" s="12"/>
      <c r="E47" s="12"/>
      <c r="F47" s="12"/>
      <c r="G47" s="12"/>
      <c r="H47" s="12"/>
      <c r="I47" s="12"/>
      <c r="J47" s="19" t="str">
        <f>IF(COUNTA($A47:$I47)=0,"",IF($L47&lt;&gt;"OK","n/a",COUNTIF($B47:$I47,"&gt;=3")))</f>
        <v/>
      </c>
      <c r="K47" s="20" t="str">
        <f>IF(COUNTA($A47:$I47)=0,"",IF($L47&lt;&gt;"OK","n/a",AVERAGE($B47:$I47)))</f>
        <v/>
      </c>
      <c r="L47" s="14" t="str">
        <f>IF(COUNTA($A47:$I47)=0,"",IF(OR($A47="",NOT(SUMPRODUCT(--(Technicians!$A$2:$A$101=$A47))=1)),"Check ID",IF(SUMPRODUCT(--($A$4:$A$103=$A47))&gt;1,"Duplicate ID",IF(AND(AND(ISNUMBER(B47),N(B47)&gt;=0,N(B47)&lt;=4,N(B47)=INT(N(B47))),AND(ISNUMBER(C47),N(C47)&gt;=0,N(C47)&lt;=4,N(C47)=INT(N(C47))),AND(ISNUMBER(D47),N(D47)&gt;=0,N(D47)&lt;=4,N(D47)=INT(N(D47))),AND(ISNUMBER(E47),N(E47)&gt;=0,N(E47)&lt;=4,N(E47)=INT(N(E47))),AND(ISNUMBER(F47),N(F47)&gt;=0,N(F47)&lt;=4,N(F47)=INT(N(F47))),AND(ISNUMBER(G47),N(G47)&gt;=0,N(G47)&lt;=4,N(G47)=INT(N(G47))),AND(ISNUMBER(H47),N(H47)&gt;=0,N(H47)&lt;=4,N(H47)=INT(N(H47))),AND(ISNUMBER(I47),N(I47)&gt;=0,N(I47)&lt;=4,N(I47)=INT(N(I47)))),"OK","Check inputs"))))</f>
        <v/>
      </c>
    </row>
    <row r="48" spans="1:12" x14ac:dyDescent="0.25">
      <c r="A48" s="12"/>
      <c r="B48" s="12"/>
      <c r="C48" s="12"/>
      <c r="D48" s="12"/>
      <c r="E48" s="12"/>
      <c r="F48" s="12"/>
      <c r="G48" s="12"/>
      <c r="H48" s="12"/>
      <c r="I48" s="12"/>
      <c r="J48" s="19" t="str">
        <f>IF(COUNTA($A48:$I48)=0,"",IF($L48&lt;&gt;"OK","n/a",COUNTIF($B48:$I48,"&gt;=3")))</f>
        <v/>
      </c>
      <c r="K48" s="20" t="str">
        <f>IF(COUNTA($A48:$I48)=0,"",IF($L48&lt;&gt;"OK","n/a",AVERAGE($B48:$I48)))</f>
        <v/>
      </c>
      <c r="L48" s="14" t="str">
        <f>IF(COUNTA($A48:$I48)=0,"",IF(OR($A48="",NOT(SUMPRODUCT(--(Technicians!$A$2:$A$101=$A48))=1)),"Check ID",IF(SUMPRODUCT(--($A$4:$A$103=$A48))&gt;1,"Duplicate ID",IF(AND(AND(ISNUMBER(B48),N(B48)&gt;=0,N(B48)&lt;=4,N(B48)=INT(N(B48))),AND(ISNUMBER(C48),N(C48)&gt;=0,N(C48)&lt;=4,N(C48)=INT(N(C48))),AND(ISNUMBER(D48),N(D48)&gt;=0,N(D48)&lt;=4,N(D48)=INT(N(D48))),AND(ISNUMBER(E48),N(E48)&gt;=0,N(E48)&lt;=4,N(E48)=INT(N(E48))),AND(ISNUMBER(F48),N(F48)&gt;=0,N(F48)&lt;=4,N(F48)=INT(N(F48))),AND(ISNUMBER(G48),N(G48)&gt;=0,N(G48)&lt;=4,N(G48)=INT(N(G48))),AND(ISNUMBER(H48),N(H48)&gt;=0,N(H48)&lt;=4,N(H48)=INT(N(H48))),AND(ISNUMBER(I48),N(I48)&gt;=0,N(I48)&lt;=4,N(I48)=INT(N(I48)))),"OK","Check inputs"))))</f>
        <v/>
      </c>
    </row>
    <row r="49" spans="1:12" x14ac:dyDescent="0.25">
      <c r="A49" s="12"/>
      <c r="B49" s="12"/>
      <c r="C49" s="12"/>
      <c r="D49" s="12"/>
      <c r="E49" s="12"/>
      <c r="F49" s="12"/>
      <c r="G49" s="12"/>
      <c r="H49" s="12"/>
      <c r="I49" s="12"/>
      <c r="J49" s="19" t="str">
        <f>IF(COUNTA($A49:$I49)=0,"",IF($L49&lt;&gt;"OK","n/a",COUNTIF($B49:$I49,"&gt;=3")))</f>
        <v/>
      </c>
      <c r="K49" s="20" t="str">
        <f>IF(COUNTA($A49:$I49)=0,"",IF($L49&lt;&gt;"OK","n/a",AVERAGE($B49:$I49)))</f>
        <v/>
      </c>
      <c r="L49" s="14" t="str">
        <f>IF(COUNTA($A49:$I49)=0,"",IF(OR($A49="",NOT(SUMPRODUCT(--(Technicians!$A$2:$A$101=$A49))=1)),"Check ID",IF(SUMPRODUCT(--($A$4:$A$103=$A49))&gt;1,"Duplicate ID",IF(AND(AND(ISNUMBER(B49),N(B49)&gt;=0,N(B49)&lt;=4,N(B49)=INT(N(B49))),AND(ISNUMBER(C49),N(C49)&gt;=0,N(C49)&lt;=4,N(C49)=INT(N(C49))),AND(ISNUMBER(D49),N(D49)&gt;=0,N(D49)&lt;=4,N(D49)=INT(N(D49))),AND(ISNUMBER(E49),N(E49)&gt;=0,N(E49)&lt;=4,N(E49)=INT(N(E49))),AND(ISNUMBER(F49),N(F49)&gt;=0,N(F49)&lt;=4,N(F49)=INT(N(F49))),AND(ISNUMBER(G49),N(G49)&gt;=0,N(G49)&lt;=4,N(G49)=INT(N(G49))),AND(ISNUMBER(H49),N(H49)&gt;=0,N(H49)&lt;=4,N(H49)=INT(N(H49))),AND(ISNUMBER(I49),N(I49)&gt;=0,N(I49)&lt;=4,N(I49)=INT(N(I49)))),"OK","Check inputs"))))</f>
        <v/>
      </c>
    </row>
    <row r="50" spans="1:12" x14ac:dyDescent="0.25">
      <c r="A50" s="12"/>
      <c r="B50" s="12"/>
      <c r="C50" s="12"/>
      <c r="D50" s="12"/>
      <c r="E50" s="12"/>
      <c r="F50" s="12"/>
      <c r="G50" s="12"/>
      <c r="H50" s="12"/>
      <c r="I50" s="12"/>
      <c r="J50" s="19" t="str">
        <f>IF(COUNTA($A50:$I50)=0,"",IF($L50&lt;&gt;"OK","n/a",COUNTIF($B50:$I50,"&gt;=3")))</f>
        <v/>
      </c>
      <c r="K50" s="20" t="str">
        <f>IF(COUNTA($A50:$I50)=0,"",IF($L50&lt;&gt;"OK","n/a",AVERAGE($B50:$I50)))</f>
        <v/>
      </c>
      <c r="L50" s="14" t="str">
        <f>IF(COUNTA($A50:$I50)=0,"",IF(OR($A50="",NOT(SUMPRODUCT(--(Technicians!$A$2:$A$101=$A50))=1)),"Check ID",IF(SUMPRODUCT(--($A$4:$A$103=$A50))&gt;1,"Duplicate ID",IF(AND(AND(ISNUMBER(B50),N(B50)&gt;=0,N(B50)&lt;=4,N(B50)=INT(N(B50))),AND(ISNUMBER(C50),N(C50)&gt;=0,N(C50)&lt;=4,N(C50)=INT(N(C50))),AND(ISNUMBER(D50),N(D50)&gt;=0,N(D50)&lt;=4,N(D50)=INT(N(D50))),AND(ISNUMBER(E50),N(E50)&gt;=0,N(E50)&lt;=4,N(E50)=INT(N(E50))),AND(ISNUMBER(F50),N(F50)&gt;=0,N(F50)&lt;=4,N(F50)=INT(N(F50))),AND(ISNUMBER(G50),N(G50)&gt;=0,N(G50)&lt;=4,N(G50)=INT(N(G50))),AND(ISNUMBER(H50),N(H50)&gt;=0,N(H50)&lt;=4,N(H50)=INT(N(H50))),AND(ISNUMBER(I50),N(I50)&gt;=0,N(I50)&lt;=4,N(I50)=INT(N(I50)))),"OK","Check inputs"))))</f>
        <v/>
      </c>
    </row>
    <row r="51" spans="1:12" x14ac:dyDescent="0.25">
      <c r="A51" s="12"/>
      <c r="B51" s="12"/>
      <c r="C51" s="12"/>
      <c r="D51" s="12"/>
      <c r="E51" s="12"/>
      <c r="F51" s="12"/>
      <c r="G51" s="12"/>
      <c r="H51" s="12"/>
      <c r="I51" s="12"/>
      <c r="J51" s="19" t="str">
        <f>IF(COUNTA($A51:$I51)=0,"",IF($L51&lt;&gt;"OK","n/a",COUNTIF($B51:$I51,"&gt;=3")))</f>
        <v/>
      </c>
      <c r="K51" s="20" t="str">
        <f>IF(COUNTA($A51:$I51)=0,"",IF($L51&lt;&gt;"OK","n/a",AVERAGE($B51:$I51)))</f>
        <v/>
      </c>
      <c r="L51" s="14" t="str">
        <f>IF(COUNTA($A51:$I51)=0,"",IF(OR($A51="",NOT(SUMPRODUCT(--(Technicians!$A$2:$A$101=$A51))=1)),"Check ID",IF(SUMPRODUCT(--($A$4:$A$103=$A51))&gt;1,"Duplicate ID",IF(AND(AND(ISNUMBER(B51),N(B51)&gt;=0,N(B51)&lt;=4,N(B51)=INT(N(B51))),AND(ISNUMBER(C51),N(C51)&gt;=0,N(C51)&lt;=4,N(C51)=INT(N(C51))),AND(ISNUMBER(D51),N(D51)&gt;=0,N(D51)&lt;=4,N(D51)=INT(N(D51))),AND(ISNUMBER(E51),N(E51)&gt;=0,N(E51)&lt;=4,N(E51)=INT(N(E51))),AND(ISNUMBER(F51),N(F51)&gt;=0,N(F51)&lt;=4,N(F51)=INT(N(F51))),AND(ISNUMBER(G51),N(G51)&gt;=0,N(G51)&lt;=4,N(G51)=INT(N(G51))),AND(ISNUMBER(H51),N(H51)&gt;=0,N(H51)&lt;=4,N(H51)=INT(N(H51))),AND(ISNUMBER(I51),N(I51)&gt;=0,N(I51)&lt;=4,N(I51)=INT(N(I51)))),"OK","Check inputs"))))</f>
        <v/>
      </c>
    </row>
    <row r="52" spans="1:12" x14ac:dyDescent="0.25">
      <c r="A52" s="12"/>
      <c r="B52" s="12"/>
      <c r="C52" s="12"/>
      <c r="D52" s="12"/>
      <c r="E52" s="12"/>
      <c r="F52" s="12"/>
      <c r="G52" s="12"/>
      <c r="H52" s="12"/>
      <c r="I52" s="12"/>
      <c r="J52" s="19" t="str">
        <f>IF(COUNTA($A52:$I52)=0,"",IF($L52&lt;&gt;"OK","n/a",COUNTIF($B52:$I52,"&gt;=3")))</f>
        <v/>
      </c>
      <c r="K52" s="20" t="str">
        <f>IF(COUNTA($A52:$I52)=0,"",IF($L52&lt;&gt;"OK","n/a",AVERAGE($B52:$I52)))</f>
        <v/>
      </c>
      <c r="L52" s="14" t="str">
        <f>IF(COUNTA($A52:$I52)=0,"",IF(OR($A52="",NOT(SUMPRODUCT(--(Technicians!$A$2:$A$101=$A52))=1)),"Check ID",IF(SUMPRODUCT(--($A$4:$A$103=$A52))&gt;1,"Duplicate ID",IF(AND(AND(ISNUMBER(B52),N(B52)&gt;=0,N(B52)&lt;=4,N(B52)=INT(N(B52))),AND(ISNUMBER(C52),N(C52)&gt;=0,N(C52)&lt;=4,N(C52)=INT(N(C52))),AND(ISNUMBER(D52),N(D52)&gt;=0,N(D52)&lt;=4,N(D52)=INT(N(D52))),AND(ISNUMBER(E52),N(E52)&gt;=0,N(E52)&lt;=4,N(E52)=INT(N(E52))),AND(ISNUMBER(F52),N(F52)&gt;=0,N(F52)&lt;=4,N(F52)=INT(N(F52))),AND(ISNUMBER(G52),N(G52)&gt;=0,N(G52)&lt;=4,N(G52)=INT(N(G52))),AND(ISNUMBER(H52),N(H52)&gt;=0,N(H52)&lt;=4,N(H52)=INT(N(H52))),AND(ISNUMBER(I52),N(I52)&gt;=0,N(I52)&lt;=4,N(I52)=INT(N(I52)))),"OK","Check inputs"))))</f>
        <v/>
      </c>
    </row>
    <row r="53" spans="1:12" x14ac:dyDescent="0.25">
      <c r="A53" s="12"/>
      <c r="B53" s="12"/>
      <c r="C53" s="12"/>
      <c r="D53" s="12"/>
      <c r="E53" s="12"/>
      <c r="F53" s="12"/>
      <c r="G53" s="12"/>
      <c r="H53" s="12"/>
      <c r="I53" s="12"/>
      <c r="J53" s="19" t="str">
        <f>IF(COUNTA($A53:$I53)=0,"",IF($L53&lt;&gt;"OK","n/a",COUNTIF($B53:$I53,"&gt;=3")))</f>
        <v/>
      </c>
      <c r="K53" s="20" t="str">
        <f>IF(COUNTA($A53:$I53)=0,"",IF($L53&lt;&gt;"OK","n/a",AVERAGE($B53:$I53)))</f>
        <v/>
      </c>
      <c r="L53" s="14" t="str">
        <f>IF(COUNTA($A53:$I53)=0,"",IF(OR($A53="",NOT(SUMPRODUCT(--(Technicians!$A$2:$A$101=$A53))=1)),"Check ID",IF(SUMPRODUCT(--($A$4:$A$103=$A53))&gt;1,"Duplicate ID",IF(AND(AND(ISNUMBER(B53),N(B53)&gt;=0,N(B53)&lt;=4,N(B53)=INT(N(B53))),AND(ISNUMBER(C53),N(C53)&gt;=0,N(C53)&lt;=4,N(C53)=INT(N(C53))),AND(ISNUMBER(D53),N(D53)&gt;=0,N(D53)&lt;=4,N(D53)=INT(N(D53))),AND(ISNUMBER(E53),N(E53)&gt;=0,N(E53)&lt;=4,N(E53)=INT(N(E53))),AND(ISNUMBER(F53),N(F53)&gt;=0,N(F53)&lt;=4,N(F53)=INT(N(F53))),AND(ISNUMBER(G53),N(G53)&gt;=0,N(G53)&lt;=4,N(G53)=INT(N(G53))),AND(ISNUMBER(H53),N(H53)&gt;=0,N(H53)&lt;=4,N(H53)=INT(N(H53))),AND(ISNUMBER(I53),N(I53)&gt;=0,N(I53)&lt;=4,N(I53)=INT(N(I53)))),"OK","Check inputs"))))</f>
        <v/>
      </c>
    </row>
    <row r="54" spans="1:12" x14ac:dyDescent="0.25">
      <c r="A54" s="12"/>
      <c r="B54" s="12"/>
      <c r="C54" s="12"/>
      <c r="D54" s="12"/>
      <c r="E54" s="12"/>
      <c r="F54" s="12"/>
      <c r="G54" s="12"/>
      <c r="H54" s="12"/>
      <c r="I54" s="12"/>
      <c r="J54" s="19" t="str">
        <f>IF(COUNTA($A54:$I54)=0,"",IF($L54&lt;&gt;"OK","n/a",COUNTIF($B54:$I54,"&gt;=3")))</f>
        <v/>
      </c>
      <c r="K54" s="20" t="str">
        <f>IF(COUNTA($A54:$I54)=0,"",IF($L54&lt;&gt;"OK","n/a",AVERAGE($B54:$I54)))</f>
        <v/>
      </c>
      <c r="L54" s="14" t="str">
        <f>IF(COUNTA($A54:$I54)=0,"",IF(OR($A54="",NOT(SUMPRODUCT(--(Technicians!$A$2:$A$101=$A54))=1)),"Check ID",IF(SUMPRODUCT(--($A$4:$A$103=$A54))&gt;1,"Duplicate ID",IF(AND(AND(ISNUMBER(B54),N(B54)&gt;=0,N(B54)&lt;=4,N(B54)=INT(N(B54))),AND(ISNUMBER(C54),N(C54)&gt;=0,N(C54)&lt;=4,N(C54)=INT(N(C54))),AND(ISNUMBER(D54),N(D54)&gt;=0,N(D54)&lt;=4,N(D54)=INT(N(D54))),AND(ISNUMBER(E54),N(E54)&gt;=0,N(E54)&lt;=4,N(E54)=INT(N(E54))),AND(ISNUMBER(F54),N(F54)&gt;=0,N(F54)&lt;=4,N(F54)=INT(N(F54))),AND(ISNUMBER(G54),N(G54)&gt;=0,N(G54)&lt;=4,N(G54)=INT(N(G54))),AND(ISNUMBER(H54),N(H54)&gt;=0,N(H54)&lt;=4,N(H54)=INT(N(H54))),AND(ISNUMBER(I54),N(I54)&gt;=0,N(I54)&lt;=4,N(I54)=INT(N(I54)))),"OK","Check inputs"))))</f>
        <v/>
      </c>
    </row>
    <row r="55" spans="1:12" x14ac:dyDescent="0.25">
      <c r="A55" s="12"/>
      <c r="B55" s="12"/>
      <c r="C55" s="12"/>
      <c r="D55" s="12"/>
      <c r="E55" s="12"/>
      <c r="F55" s="12"/>
      <c r="G55" s="12"/>
      <c r="H55" s="12"/>
      <c r="I55" s="12"/>
      <c r="J55" s="19" t="str">
        <f>IF(COUNTA($A55:$I55)=0,"",IF($L55&lt;&gt;"OK","n/a",COUNTIF($B55:$I55,"&gt;=3")))</f>
        <v/>
      </c>
      <c r="K55" s="20" t="str">
        <f>IF(COUNTA($A55:$I55)=0,"",IF($L55&lt;&gt;"OK","n/a",AVERAGE($B55:$I55)))</f>
        <v/>
      </c>
      <c r="L55" s="14" t="str">
        <f>IF(COUNTA($A55:$I55)=0,"",IF(OR($A55="",NOT(SUMPRODUCT(--(Technicians!$A$2:$A$101=$A55))=1)),"Check ID",IF(SUMPRODUCT(--($A$4:$A$103=$A55))&gt;1,"Duplicate ID",IF(AND(AND(ISNUMBER(B55),N(B55)&gt;=0,N(B55)&lt;=4,N(B55)=INT(N(B55))),AND(ISNUMBER(C55),N(C55)&gt;=0,N(C55)&lt;=4,N(C55)=INT(N(C55))),AND(ISNUMBER(D55),N(D55)&gt;=0,N(D55)&lt;=4,N(D55)=INT(N(D55))),AND(ISNUMBER(E55),N(E55)&gt;=0,N(E55)&lt;=4,N(E55)=INT(N(E55))),AND(ISNUMBER(F55),N(F55)&gt;=0,N(F55)&lt;=4,N(F55)=INT(N(F55))),AND(ISNUMBER(G55),N(G55)&gt;=0,N(G55)&lt;=4,N(G55)=INT(N(G55))),AND(ISNUMBER(H55),N(H55)&gt;=0,N(H55)&lt;=4,N(H55)=INT(N(H55))),AND(ISNUMBER(I55),N(I55)&gt;=0,N(I55)&lt;=4,N(I55)=INT(N(I55)))),"OK","Check inputs"))))</f>
        <v/>
      </c>
    </row>
    <row r="56" spans="1:12" x14ac:dyDescent="0.25">
      <c r="A56" s="12"/>
      <c r="B56" s="12"/>
      <c r="C56" s="12"/>
      <c r="D56" s="12"/>
      <c r="E56" s="12"/>
      <c r="F56" s="12"/>
      <c r="G56" s="12"/>
      <c r="H56" s="12"/>
      <c r="I56" s="12"/>
      <c r="J56" s="19" t="str">
        <f>IF(COUNTA($A56:$I56)=0,"",IF($L56&lt;&gt;"OK","n/a",COUNTIF($B56:$I56,"&gt;=3")))</f>
        <v/>
      </c>
      <c r="K56" s="20" t="str">
        <f>IF(COUNTA($A56:$I56)=0,"",IF($L56&lt;&gt;"OK","n/a",AVERAGE($B56:$I56)))</f>
        <v/>
      </c>
      <c r="L56" s="14" t="str">
        <f>IF(COUNTA($A56:$I56)=0,"",IF(OR($A56="",NOT(SUMPRODUCT(--(Technicians!$A$2:$A$101=$A56))=1)),"Check ID",IF(SUMPRODUCT(--($A$4:$A$103=$A56))&gt;1,"Duplicate ID",IF(AND(AND(ISNUMBER(B56),N(B56)&gt;=0,N(B56)&lt;=4,N(B56)=INT(N(B56))),AND(ISNUMBER(C56),N(C56)&gt;=0,N(C56)&lt;=4,N(C56)=INT(N(C56))),AND(ISNUMBER(D56),N(D56)&gt;=0,N(D56)&lt;=4,N(D56)=INT(N(D56))),AND(ISNUMBER(E56),N(E56)&gt;=0,N(E56)&lt;=4,N(E56)=INT(N(E56))),AND(ISNUMBER(F56),N(F56)&gt;=0,N(F56)&lt;=4,N(F56)=INT(N(F56))),AND(ISNUMBER(G56),N(G56)&gt;=0,N(G56)&lt;=4,N(G56)=INT(N(G56))),AND(ISNUMBER(H56),N(H56)&gt;=0,N(H56)&lt;=4,N(H56)=INT(N(H56))),AND(ISNUMBER(I56),N(I56)&gt;=0,N(I56)&lt;=4,N(I56)=INT(N(I56)))),"OK","Check inputs"))))</f>
        <v/>
      </c>
    </row>
    <row r="57" spans="1:12" x14ac:dyDescent="0.25">
      <c r="A57" s="12"/>
      <c r="B57" s="12"/>
      <c r="C57" s="12"/>
      <c r="D57" s="12"/>
      <c r="E57" s="12"/>
      <c r="F57" s="12"/>
      <c r="G57" s="12"/>
      <c r="H57" s="12"/>
      <c r="I57" s="12"/>
      <c r="J57" s="19" t="str">
        <f>IF(COUNTA($A57:$I57)=0,"",IF($L57&lt;&gt;"OK","n/a",COUNTIF($B57:$I57,"&gt;=3")))</f>
        <v/>
      </c>
      <c r="K57" s="20" t="str">
        <f>IF(COUNTA($A57:$I57)=0,"",IF($L57&lt;&gt;"OK","n/a",AVERAGE($B57:$I57)))</f>
        <v/>
      </c>
      <c r="L57" s="14" t="str">
        <f>IF(COUNTA($A57:$I57)=0,"",IF(OR($A57="",NOT(SUMPRODUCT(--(Technicians!$A$2:$A$101=$A57))=1)),"Check ID",IF(SUMPRODUCT(--($A$4:$A$103=$A57))&gt;1,"Duplicate ID",IF(AND(AND(ISNUMBER(B57),N(B57)&gt;=0,N(B57)&lt;=4,N(B57)=INT(N(B57))),AND(ISNUMBER(C57),N(C57)&gt;=0,N(C57)&lt;=4,N(C57)=INT(N(C57))),AND(ISNUMBER(D57),N(D57)&gt;=0,N(D57)&lt;=4,N(D57)=INT(N(D57))),AND(ISNUMBER(E57),N(E57)&gt;=0,N(E57)&lt;=4,N(E57)=INT(N(E57))),AND(ISNUMBER(F57),N(F57)&gt;=0,N(F57)&lt;=4,N(F57)=INT(N(F57))),AND(ISNUMBER(G57),N(G57)&gt;=0,N(G57)&lt;=4,N(G57)=INT(N(G57))),AND(ISNUMBER(H57),N(H57)&gt;=0,N(H57)&lt;=4,N(H57)=INT(N(H57))),AND(ISNUMBER(I57),N(I57)&gt;=0,N(I57)&lt;=4,N(I57)=INT(N(I57)))),"OK","Check inputs"))))</f>
        <v/>
      </c>
    </row>
    <row r="58" spans="1:12" x14ac:dyDescent="0.25">
      <c r="A58" s="12"/>
      <c r="B58" s="12"/>
      <c r="C58" s="12"/>
      <c r="D58" s="12"/>
      <c r="E58" s="12"/>
      <c r="F58" s="12"/>
      <c r="G58" s="12"/>
      <c r="H58" s="12"/>
      <c r="I58" s="12"/>
      <c r="J58" s="19" t="str">
        <f>IF(COUNTA($A58:$I58)=0,"",IF($L58&lt;&gt;"OK","n/a",COUNTIF($B58:$I58,"&gt;=3")))</f>
        <v/>
      </c>
      <c r="K58" s="20" t="str">
        <f>IF(COUNTA($A58:$I58)=0,"",IF($L58&lt;&gt;"OK","n/a",AVERAGE($B58:$I58)))</f>
        <v/>
      </c>
      <c r="L58" s="14" t="str">
        <f>IF(COUNTA($A58:$I58)=0,"",IF(OR($A58="",NOT(SUMPRODUCT(--(Technicians!$A$2:$A$101=$A58))=1)),"Check ID",IF(SUMPRODUCT(--($A$4:$A$103=$A58))&gt;1,"Duplicate ID",IF(AND(AND(ISNUMBER(B58),N(B58)&gt;=0,N(B58)&lt;=4,N(B58)=INT(N(B58))),AND(ISNUMBER(C58),N(C58)&gt;=0,N(C58)&lt;=4,N(C58)=INT(N(C58))),AND(ISNUMBER(D58),N(D58)&gt;=0,N(D58)&lt;=4,N(D58)=INT(N(D58))),AND(ISNUMBER(E58),N(E58)&gt;=0,N(E58)&lt;=4,N(E58)=INT(N(E58))),AND(ISNUMBER(F58),N(F58)&gt;=0,N(F58)&lt;=4,N(F58)=INT(N(F58))),AND(ISNUMBER(G58),N(G58)&gt;=0,N(G58)&lt;=4,N(G58)=INT(N(G58))),AND(ISNUMBER(H58),N(H58)&gt;=0,N(H58)&lt;=4,N(H58)=INT(N(H58))),AND(ISNUMBER(I58),N(I58)&gt;=0,N(I58)&lt;=4,N(I58)=INT(N(I58)))),"OK","Check inputs"))))</f>
        <v/>
      </c>
    </row>
    <row r="59" spans="1:12" x14ac:dyDescent="0.25">
      <c r="A59" s="12"/>
      <c r="B59" s="12"/>
      <c r="C59" s="12"/>
      <c r="D59" s="12"/>
      <c r="E59" s="12"/>
      <c r="F59" s="12"/>
      <c r="G59" s="12"/>
      <c r="H59" s="12"/>
      <c r="I59" s="12"/>
      <c r="J59" s="19" t="str">
        <f>IF(COUNTA($A59:$I59)=0,"",IF($L59&lt;&gt;"OK","n/a",COUNTIF($B59:$I59,"&gt;=3")))</f>
        <v/>
      </c>
      <c r="K59" s="20" t="str">
        <f>IF(COUNTA($A59:$I59)=0,"",IF($L59&lt;&gt;"OK","n/a",AVERAGE($B59:$I59)))</f>
        <v/>
      </c>
      <c r="L59" s="14" t="str">
        <f>IF(COUNTA($A59:$I59)=0,"",IF(OR($A59="",NOT(SUMPRODUCT(--(Technicians!$A$2:$A$101=$A59))=1)),"Check ID",IF(SUMPRODUCT(--($A$4:$A$103=$A59))&gt;1,"Duplicate ID",IF(AND(AND(ISNUMBER(B59),N(B59)&gt;=0,N(B59)&lt;=4,N(B59)=INT(N(B59))),AND(ISNUMBER(C59),N(C59)&gt;=0,N(C59)&lt;=4,N(C59)=INT(N(C59))),AND(ISNUMBER(D59),N(D59)&gt;=0,N(D59)&lt;=4,N(D59)=INT(N(D59))),AND(ISNUMBER(E59),N(E59)&gt;=0,N(E59)&lt;=4,N(E59)=INT(N(E59))),AND(ISNUMBER(F59),N(F59)&gt;=0,N(F59)&lt;=4,N(F59)=INT(N(F59))),AND(ISNUMBER(G59),N(G59)&gt;=0,N(G59)&lt;=4,N(G59)=INT(N(G59))),AND(ISNUMBER(H59),N(H59)&gt;=0,N(H59)&lt;=4,N(H59)=INT(N(H59))),AND(ISNUMBER(I59),N(I59)&gt;=0,N(I59)&lt;=4,N(I59)=INT(N(I59)))),"OK","Check inputs"))))</f>
        <v/>
      </c>
    </row>
    <row r="60" spans="1:12" x14ac:dyDescent="0.25">
      <c r="A60" s="12"/>
      <c r="B60" s="12"/>
      <c r="C60" s="12"/>
      <c r="D60" s="12"/>
      <c r="E60" s="12"/>
      <c r="F60" s="12"/>
      <c r="G60" s="12"/>
      <c r="H60" s="12"/>
      <c r="I60" s="12"/>
      <c r="J60" s="19" t="str">
        <f>IF(COUNTA($A60:$I60)=0,"",IF($L60&lt;&gt;"OK","n/a",COUNTIF($B60:$I60,"&gt;=3")))</f>
        <v/>
      </c>
      <c r="K60" s="20" t="str">
        <f>IF(COUNTA($A60:$I60)=0,"",IF($L60&lt;&gt;"OK","n/a",AVERAGE($B60:$I60)))</f>
        <v/>
      </c>
      <c r="L60" s="14" t="str">
        <f>IF(COUNTA($A60:$I60)=0,"",IF(OR($A60="",NOT(SUMPRODUCT(--(Technicians!$A$2:$A$101=$A60))=1)),"Check ID",IF(SUMPRODUCT(--($A$4:$A$103=$A60))&gt;1,"Duplicate ID",IF(AND(AND(ISNUMBER(B60),N(B60)&gt;=0,N(B60)&lt;=4,N(B60)=INT(N(B60))),AND(ISNUMBER(C60),N(C60)&gt;=0,N(C60)&lt;=4,N(C60)=INT(N(C60))),AND(ISNUMBER(D60),N(D60)&gt;=0,N(D60)&lt;=4,N(D60)=INT(N(D60))),AND(ISNUMBER(E60),N(E60)&gt;=0,N(E60)&lt;=4,N(E60)=INT(N(E60))),AND(ISNUMBER(F60),N(F60)&gt;=0,N(F60)&lt;=4,N(F60)=INT(N(F60))),AND(ISNUMBER(G60),N(G60)&gt;=0,N(G60)&lt;=4,N(G60)=INT(N(G60))),AND(ISNUMBER(H60),N(H60)&gt;=0,N(H60)&lt;=4,N(H60)=INT(N(H60))),AND(ISNUMBER(I60),N(I60)&gt;=0,N(I60)&lt;=4,N(I60)=INT(N(I60)))),"OK","Check inputs"))))</f>
        <v/>
      </c>
    </row>
    <row r="61" spans="1:12" x14ac:dyDescent="0.25">
      <c r="A61" s="12"/>
      <c r="B61" s="12"/>
      <c r="C61" s="12"/>
      <c r="D61" s="12"/>
      <c r="E61" s="12"/>
      <c r="F61" s="12"/>
      <c r="G61" s="12"/>
      <c r="H61" s="12"/>
      <c r="I61" s="12"/>
      <c r="J61" s="19" t="str">
        <f>IF(COUNTA($A61:$I61)=0,"",IF($L61&lt;&gt;"OK","n/a",COUNTIF($B61:$I61,"&gt;=3")))</f>
        <v/>
      </c>
      <c r="K61" s="20" t="str">
        <f>IF(COUNTA($A61:$I61)=0,"",IF($L61&lt;&gt;"OK","n/a",AVERAGE($B61:$I61)))</f>
        <v/>
      </c>
      <c r="L61" s="14" t="str">
        <f>IF(COUNTA($A61:$I61)=0,"",IF(OR($A61="",NOT(SUMPRODUCT(--(Technicians!$A$2:$A$101=$A61))=1)),"Check ID",IF(SUMPRODUCT(--($A$4:$A$103=$A61))&gt;1,"Duplicate ID",IF(AND(AND(ISNUMBER(B61),N(B61)&gt;=0,N(B61)&lt;=4,N(B61)=INT(N(B61))),AND(ISNUMBER(C61),N(C61)&gt;=0,N(C61)&lt;=4,N(C61)=INT(N(C61))),AND(ISNUMBER(D61),N(D61)&gt;=0,N(D61)&lt;=4,N(D61)=INT(N(D61))),AND(ISNUMBER(E61),N(E61)&gt;=0,N(E61)&lt;=4,N(E61)=INT(N(E61))),AND(ISNUMBER(F61),N(F61)&gt;=0,N(F61)&lt;=4,N(F61)=INT(N(F61))),AND(ISNUMBER(G61),N(G61)&gt;=0,N(G61)&lt;=4,N(G61)=INT(N(G61))),AND(ISNUMBER(H61),N(H61)&gt;=0,N(H61)&lt;=4,N(H61)=INT(N(H61))),AND(ISNUMBER(I61),N(I61)&gt;=0,N(I61)&lt;=4,N(I61)=INT(N(I61)))),"OK","Check inputs"))))</f>
        <v/>
      </c>
    </row>
    <row r="62" spans="1:12" x14ac:dyDescent="0.25">
      <c r="A62" s="12"/>
      <c r="B62" s="12"/>
      <c r="C62" s="12"/>
      <c r="D62" s="12"/>
      <c r="E62" s="12"/>
      <c r="F62" s="12"/>
      <c r="G62" s="12"/>
      <c r="H62" s="12"/>
      <c r="I62" s="12"/>
      <c r="J62" s="19" t="str">
        <f>IF(COUNTA($A62:$I62)=0,"",IF($L62&lt;&gt;"OK","n/a",COUNTIF($B62:$I62,"&gt;=3")))</f>
        <v/>
      </c>
      <c r="K62" s="20" t="str">
        <f>IF(COUNTA($A62:$I62)=0,"",IF($L62&lt;&gt;"OK","n/a",AVERAGE($B62:$I62)))</f>
        <v/>
      </c>
      <c r="L62" s="14" t="str">
        <f>IF(COUNTA($A62:$I62)=0,"",IF(OR($A62="",NOT(SUMPRODUCT(--(Technicians!$A$2:$A$101=$A62))=1)),"Check ID",IF(SUMPRODUCT(--($A$4:$A$103=$A62))&gt;1,"Duplicate ID",IF(AND(AND(ISNUMBER(B62),N(B62)&gt;=0,N(B62)&lt;=4,N(B62)=INT(N(B62))),AND(ISNUMBER(C62),N(C62)&gt;=0,N(C62)&lt;=4,N(C62)=INT(N(C62))),AND(ISNUMBER(D62),N(D62)&gt;=0,N(D62)&lt;=4,N(D62)=INT(N(D62))),AND(ISNUMBER(E62),N(E62)&gt;=0,N(E62)&lt;=4,N(E62)=INT(N(E62))),AND(ISNUMBER(F62),N(F62)&gt;=0,N(F62)&lt;=4,N(F62)=INT(N(F62))),AND(ISNUMBER(G62),N(G62)&gt;=0,N(G62)&lt;=4,N(G62)=INT(N(G62))),AND(ISNUMBER(H62),N(H62)&gt;=0,N(H62)&lt;=4,N(H62)=INT(N(H62))),AND(ISNUMBER(I62),N(I62)&gt;=0,N(I62)&lt;=4,N(I62)=INT(N(I62)))),"OK","Check inputs"))))</f>
        <v/>
      </c>
    </row>
    <row r="63" spans="1:12" x14ac:dyDescent="0.25">
      <c r="A63" s="12"/>
      <c r="B63" s="12"/>
      <c r="C63" s="12"/>
      <c r="D63" s="12"/>
      <c r="E63" s="12"/>
      <c r="F63" s="12"/>
      <c r="G63" s="12"/>
      <c r="H63" s="12"/>
      <c r="I63" s="12"/>
      <c r="J63" s="19" t="str">
        <f>IF(COUNTA($A63:$I63)=0,"",IF($L63&lt;&gt;"OK","n/a",COUNTIF($B63:$I63,"&gt;=3")))</f>
        <v/>
      </c>
      <c r="K63" s="20" t="str">
        <f>IF(COUNTA($A63:$I63)=0,"",IF($L63&lt;&gt;"OK","n/a",AVERAGE($B63:$I63)))</f>
        <v/>
      </c>
      <c r="L63" s="14" t="str">
        <f>IF(COUNTA($A63:$I63)=0,"",IF(OR($A63="",NOT(SUMPRODUCT(--(Technicians!$A$2:$A$101=$A63))=1)),"Check ID",IF(SUMPRODUCT(--($A$4:$A$103=$A63))&gt;1,"Duplicate ID",IF(AND(AND(ISNUMBER(B63),N(B63)&gt;=0,N(B63)&lt;=4,N(B63)=INT(N(B63))),AND(ISNUMBER(C63),N(C63)&gt;=0,N(C63)&lt;=4,N(C63)=INT(N(C63))),AND(ISNUMBER(D63),N(D63)&gt;=0,N(D63)&lt;=4,N(D63)=INT(N(D63))),AND(ISNUMBER(E63),N(E63)&gt;=0,N(E63)&lt;=4,N(E63)=INT(N(E63))),AND(ISNUMBER(F63),N(F63)&gt;=0,N(F63)&lt;=4,N(F63)=INT(N(F63))),AND(ISNUMBER(G63),N(G63)&gt;=0,N(G63)&lt;=4,N(G63)=INT(N(G63))),AND(ISNUMBER(H63),N(H63)&gt;=0,N(H63)&lt;=4,N(H63)=INT(N(H63))),AND(ISNUMBER(I63),N(I63)&gt;=0,N(I63)&lt;=4,N(I63)=INT(N(I63)))),"OK","Check inputs"))))</f>
        <v/>
      </c>
    </row>
    <row r="64" spans="1:12" x14ac:dyDescent="0.25">
      <c r="A64" s="12"/>
      <c r="B64" s="12"/>
      <c r="C64" s="12"/>
      <c r="D64" s="12"/>
      <c r="E64" s="12"/>
      <c r="F64" s="12"/>
      <c r="G64" s="12"/>
      <c r="H64" s="12"/>
      <c r="I64" s="12"/>
      <c r="J64" s="19" t="str">
        <f>IF(COUNTA($A64:$I64)=0,"",IF($L64&lt;&gt;"OK","n/a",COUNTIF($B64:$I64,"&gt;=3")))</f>
        <v/>
      </c>
      <c r="K64" s="20" t="str">
        <f>IF(COUNTA($A64:$I64)=0,"",IF($L64&lt;&gt;"OK","n/a",AVERAGE($B64:$I64)))</f>
        <v/>
      </c>
      <c r="L64" s="14" t="str">
        <f>IF(COUNTA($A64:$I64)=0,"",IF(OR($A64="",NOT(SUMPRODUCT(--(Technicians!$A$2:$A$101=$A64))=1)),"Check ID",IF(SUMPRODUCT(--($A$4:$A$103=$A64))&gt;1,"Duplicate ID",IF(AND(AND(ISNUMBER(B64),N(B64)&gt;=0,N(B64)&lt;=4,N(B64)=INT(N(B64))),AND(ISNUMBER(C64),N(C64)&gt;=0,N(C64)&lt;=4,N(C64)=INT(N(C64))),AND(ISNUMBER(D64),N(D64)&gt;=0,N(D64)&lt;=4,N(D64)=INT(N(D64))),AND(ISNUMBER(E64),N(E64)&gt;=0,N(E64)&lt;=4,N(E64)=INT(N(E64))),AND(ISNUMBER(F64),N(F64)&gt;=0,N(F64)&lt;=4,N(F64)=INT(N(F64))),AND(ISNUMBER(G64),N(G64)&gt;=0,N(G64)&lt;=4,N(G64)=INT(N(G64))),AND(ISNUMBER(H64),N(H64)&gt;=0,N(H64)&lt;=4,N(H64)=INT(N(H64))),AND(ISNUMBER(I64),N(I64)&gt;=0,N(I64)&lt;=4,N(I64)=INT(N(I64)))),"OK","Check inputs"))))</f>
        <v/>
      </c>
    </row>
    <row r="65" spans="1:12" x14ac:dyDescent="0.25">
      <c r="A65" s="12"/>
      <c r="B65" s="12"/>
      <c r="C65" s="12"/>
      <c r="D65" s="12"/>
      <c r="E65" s="12"/>
      <c r="F65" s="12"/>
      <c r="G65" s="12"/>
      <c r="H65" s="12"/>
      <c r="I65" s="12"/>
      <c r="J65" s="19" t="str">
        <f>IF(COUNTA($A65:$I65)=0,"",IF($L65&lt;&gt;"OK","n/a",COUNTIF($B65:$I65,"&gt;=3")))</f>
        <v/>
      </c>
      <c r="K65" s="20" t="str">
        <f>IF(COUNTA($A65:$I65)=0,"",IF($L65&lt;&gt;"OK","n/a",AVERAGE($B65:$I65)))</f>
        <v/>
      </c>
      <c r="L65" s="14" t="str">
        <f>IF(COUNTA($A65:$I65)=0,"",IF(OR($A65="",NOT(SUMPRODUCT(--(Technicians!$A$2:$A$101=$A65))=1)),"Check ID",IF(SUMPRODUCT(--($A$4:$A$103=$A65))&gt;1,"Duplicate ID",IF(AND(AND(ISNUMBER(B65),N(B65)&gt;=0,N(B65)&lt;=4,N(B65)=INT(N(B65))),AND(ISNUMBER(C65),N(C65)&gt;=0,N(C65)&lt;=4,N(C65)=INT(N(C65))),AND(ISNUMBER(D65),N(D65)&gt;=0,N(D65)&lt;=4,N(D65)=INT(N(D65))),AND(ISNUMBER(E65),N(E65)&gt;=0,N(E65)&lt;=4,N(E65)=INT(N(E65))),AND(ISNUMBER(F65),N(F65)&gt;=0,N(F65)&lt;=4,N(F65)=INT(N(F65))),AND(ISNUMBER(G65),N(G65)&gt;=0,N(G65)&lt;=4,N(G65)=INT(N(G65))),AND(ISNUMBER(H65),N(H65)&gt;=0,N(H65)&lt;=4,N(H65)=INT(N(H65))),AND(ISNUMBER(I65),N(I65)&gt;=0,N(I65)&lt;=4,N(I65)=INT(N(I65)))),"OK","Check inputs"))))</f>
        <v/>
      </c>
    </row>
    <row r="66" spans="1:12" x14ac:dyDescent="0.25">
      <c r="A66" s="12"/>
      <c r="B66" s="12"/>
      <c r="C66" s="12"/>
      <c r="D66" s="12"/>
      <c r="E66" s="12"/>
      <c r="F66" s="12"/>
      <c r="G66" s="12"/>
      <c r="H66" s="12"/>
      <c r="I66" s="12"/>
      <c r="J66" s="19" t="str">
        <f>IF(COUNTA($A66:$I66)=0,"",IF($L66&lt;&gt;"OK","n/a",COUNTIF($B66:$I66,"&gt;=3")))</f>
        <v/>
      </c>
      <c r="K66" s="20" t="str">
        <f>IF(COUNTA($A66:$I66)=0,"",IF($L66&lt;&gt;"OK","n/a",AVERAGE($B66:$I66)))</f>
        <v/>
      </c>
      <c r="L66" s="14" t="str">
        <f>IF(COUNTA($A66:$I66)=0,"",IF(OR($A66="",NOT(SUMPRODUCT(--(Technicians!$A$2:$A$101=$A66))=1)),"Check ID",IF(SUMPRODUCT(--($A$4:$A$103=$A66))&gt;1,"Duplicate ID",IF(AND(AND(ISNUMBER(B66),N(B66)&gt;=0,N(B66)&lt;=4,N(B66)=INT(N(B66))),AND(ISNUMBER(C66),N(C66)&gt;=0,N(C66)&lt;=4,N(C66)=INT(N(C66))),AND(ISNUMBER(D66),N(D66)&gt;=0,N(D66)&lt;=4,N(D66)=INT(N(D66))),AND(ISNUMBER(E66),N(E66)&gt;=0,N(E66)&lt;=4,N(E66)=INT(N(E66))),AND(ISNUMBER(F66),N(F66)&gt;=0,N(F66)&lt;=4,N(F66)=INT(N(F66))),AND(ISNUMBER(G66),N(G66)&gt;=0,N(G66)&lt;=4,N(G66)=INT(N(G66))),AND(ISNUMBER(H66),N(H66)&gt;=0,N(H66)&lt;=4,N(H66)=INT(N(H66))),AND(ISNUMBER(I66),N(I66)&gt;=0,N(I66)&lt;=4,N(I66)=INT(N(I66)))),"OK","Check inputs"))))</f>
        <v/>
      </c>
    </row>
    <row r="67" spans="1:12" x14ac:dyDescent="0.25">
      <c r="A67" s="12"/>
      <c r="B67" s="12"/>
      <c r="C67" s="12"/>
      <c r="D67" s="12"/>
      <c r="E67" s="12"/>
      <c r="F67" s="12"/>
      <c r="G67" s="12"/>
      <c r="H67" s="12"/>
      <c r="I67" s="12"/>
      <c r="J67" s="19" t="str">
        <f>IF(COUNTA($A67:$I67)=0,"",IF($L67&lt;&gt;"OK","n/a",COUNTIF($B67:$I67,"&gt;=3")))</f>
        <v/>
      </c>
      <c r="K67" s="20" t="str">
        <f>IF(COUNTA($A67:$I67)=0,"",IF($L67&lt;&gt;"OK","n/a",AVERAGE($B67:$I67)))</f>
        <v/>
      </c>
      <c r="L67" s="14" t="str">
        <f>IF(COUNTA($A67:$I67)=0,"",IF(OR($A67="",NOT(SUMPRODUCT(--(Technicians!$A$2:$A$101=$A67))=1)),"Check ID",IF(SUMPRODUCT(--($A$4:$A$103=$A67))&gt;1,"Duplicate ID",IF(AND(AND(ISNUMBER(B67),N(B67)&gt;=0,N(B67)&lt;=4,N(B67)=INT(N(B67))),AND(ISNUMBER(C67),N(C67)&gt;=0,N(C67)&lt;=4,N(C67)=INT(N(C67))),AND(ISNUMBER(D67),N(D67)&gt;=0,N(D67)&lt;=4,N(D67)=INT(N(D67))),AND(ISNUMBER(E67),N(E67)&gt;=0,N(E67)&lt;=4,N(E67)=INT(N(E67))),AND(ISNUMBER(F67),N(F67)&gt;=0,N(F67)&lt;=4,N(F67)=INT(N(F67))),AND(ISNUMBER(G67),N(G67)&gt;=0,N(G67)&lt;=4,N(G67)=INT(N(G67))),AND(ISNUMBER(H67),N(H67)&gt;=0,N(H67)&lt;=4,N(H67)=INT(N(H67))),AND(ISNUMBER(I67),N(I67)&gt;=0,N(I67)&lt;=4,N(I67)=INT(N(I67)))),"OK","Check inputs"))))</f>
        <v/>
      </c>
    </row>
    <row r="68" spans="1:12" x14ac:dyDescent="0.25">
      <c r="A68" s="12"/>
      <c r="B68" s="12"/>
      <c r="C68" s="12"/>
      <c r="D68" s="12"/>
      <c r="E68" s="12"/>
      <c r="F68" s="12"/>
      <c r="G68" s="12"/>
      <c r="H68" s="12"/>
      <c r="I68" s="12"/>
      <c r="J68" s="19" t="str">
        <f>IF(COUNTA($A68:$I68)=0,"",IF($L68&lt;&gt;"OK","n/a",COUNTIF($B68:$I68,"&gt;=3")))</f>
        <v/>
      </c>
      <c r="K68" s="20" t="str">
        <f>IF(COUNTA($A68:$I68)=0,"",IF($L68&lt;&gt;"OK","n/a",AVERAGE($B68:$I68)))</f>
        <v/>
      </c>
      <c r="L68" s="14" t="str">
        <f>IF(COUNTA($A68:$I68)=0,"",IF(OR($A68="",NOT(SUMPRODUCT(--(Technicians!$A$2:$A$101=$A68))=1)),"Check ID",IF(SUMPRODUCT(--($A$4:$A$103=$A68))&gt;1,"Duplicate ID",IF(AND(AND(ISNUMBER(B68),N(B68)&gt;=0,N(B68)&lt;=4,N(B68)=INT(N(B68))),AND(ISNUMBER(C68),N(C68)&gt;=0,N(C68)&lt;=4,N(C68)=INT(N(C68))),AND(ISNUMBER(D68),N(D68)&gt;=0,N(D68)&lt;=4,N(D68)=INT(N(D68))),AND(ISNUMBER(E68),N(E68)&gt;=0,N(E68)&lt;=4,N(E68)=INT(N(E68))),AND(ISNUMBER(F68),N(F68)&gt;=0,N(F68)&lt;=4,N(F68)=INT(N(F68))),AND(ISNUMBER(G68),N(G68)&gt;=0,N(G68)&lt;=4,N(G68)=INT(N(G68))),AND(ISNUMBER(H68),N(H68)&gt;=0,N(H68)&lt;=4,N(H68)=INT(N(H68))),AND(ISNUMBER(I68),N(I68)&gt;=0,N(I68)&lt;=4,N(I68)=INT(N(I68)))),"OK","Check inputs"))))</f>
        <v/>
      </c>
    </row>
    <row r="69" spans="1:12" x14ac:dyDescent="0.25">
      <c r="A69" s="12"/>
      <c r="B69" s="12"/>
      <c r="C69" s="12"/>
      <c r="D69" s="12"/>
      <c r="E69" s="12"/>
      <c r="F69" s="12"/>
      <c r="G69" s="12"/>
      <c r="H69" s="12"/>
      <c r="I69" s="12"/>
      <c r="J69" s="19" t="str">
        <f>IF(COUNTA($A69:$I69)=0,"",IF($L69&lt;&gt;"OK","n/a",COUNTIF($B69:$I69,"&gt;=3")))</f>
        <v/>
      </c>
      <c r="K69" s="20" t="str">
        <f>IF(COUNTA($A69:$I69)=0,"",IF($L69&lt;&gt;"OK","n/a",AVERAGE($B69:$I69)))</f>
        <v/>
      </c>
      <c r="L69" s="14" t="str">
        <f>IF(COUNTA($A69:$I69)=0,"",IF(OR($A69="",NOT(SUMPRODUCT(--(Technicians!$A$2:$A$101=$A69))=1)),"Check ID",IF(SUMPRODUCT(--($A$4:$A$103=$A69))&gt;1,"Duplicate ID",IF(AND(AND(ISNUMBER(B69),N(B69)&gt;=0,N(B69)&lt;=4,N(B69)=INT(N(B69))),AND(ISNUMBER(C69),N(C69)&gt;=0,N(C69)&lt;=4,N(C69)=INT(N(C69))),AND(ISNUMBER(D69),N(D69)&gt;=0,N(D69)&lt;=4,N(D69)=INT(N(D69))),AND(ISNUMBER(E69),N(E69)&gt;=0,N(E69)&lt;=4,N(E69)=INT(N(E69))),AND(ISNUMBER(F69),N(F69)&gt;=0,N(F69)&lt;=4,N(F69)=INT(N(F69))),AND(ISNUMBER(G69),N(G69)&gt;=0,N(G69)&lt;=4,N(G69)=INT(N(G69))),AND(ISNUMBER(H69),N(H69)&gt;=0,N(H69)&lt;=4,N(H69)=INT(N(H69))),AND(ISNUMBER(I69),N(I69)&gt;=0,N(I69)&lt;=4,N(I69)=INT(N(I69)))),"OK","Check inputs"))))</f>
        <v/>
      </c>
    </row>
    <row r="70" spans="1:12" x14ac:dyDescent="0.25">
      <c r="A70" s="12"/>
      <c r="B70" s="12"/>
      <c r="C70" s="12"/>
      <c r="D70" s="12"/>
      <c r="E70" s="12"/>
      <c r="F70" s="12"/>
      <c r="G70" s="12"/>
      <c r="H70" s="12"/>
      <c r="I70" s="12"/>
      <c r="J70" s="19" t="str">
        <f>IF(COUNTA($A70:$I70)=0,"",IF($L70&lt;&gt;"OK","n/a",COUNTIF($B70:$I70,"&gt;=3")))</f>
        <v/>
      </c>
      <c r="K70" s="20" t="str">
        <f>IF(COUNTA($A70:$I70)=0,"",IF($L70&lt;&gt;"OK","n/a",AVERAGE($B70:$I70)))</f>
        <v/>
      </c>
      <c r="L70" s="14" t="str">
        <f>IF(COUNTA($A70:$I70)=0,"",IF(OR($A70="",NOT(SUMPRODUCT(--(Technicians!$A$2:$A$101=$A70))=1)),"Check ID",IF(SUMPRODUCT(--($A$4:$A$103=$A70))&gt;1,"Duplicate ID",IF(AND(AND(ISNUMBER(B70),N(B70)&gt;=0,N(B70)&lt;=4,N(B70)=INT(N(B70))),AND(ISNUMBER(C70),N(C70)&gt;=0,N(C70)&lt;=4,N(C70)=INT(N(C70))),AND(ISNUMBER(D70),N(D70)&gt;=0,N(D70)&lt;=4,N(D70)=INT(N(D70))),AND(ISNUMBER(E70),N(E70)&gt;=0,N(E70)&lt;=4,N(E70)=INT(N(E70))),AND(ISNUMBER(F70),N(F70)&gt;=0,N(F70)&lt;=4,N(F70)=INT(N(F70))),AND(ISNUMBER(G70),N(G70)&gt;=0,N(G70)&lt;=4,N(G70)=INT(N(G70))),AND(ISNUMBER(H70),N(H70)&gt;=0,N(H70)&lt;=4,N(H70)=INT(N(H70))),AND(ISNUMBER(I70),N(I70)&gt;=0,N(I70)&lt;=4,N(I70)=INT(N(I70)))),"OK","Check inputs"))))</f>
        <v/>
      </c>
    </row>
    <row r="71" spans="1:12" x14ac:dyDescent="0.25">
      <c r="A71" s="12"/>
      <c r="B71" s="12"/>
      <c r="C71" s="12"/>
      <c r="D71" s="12"/>
      <c r="E71" s="12"/>
      <c r="F71" s="12"/>
      <c r="G71" s="12"/>
      <c r="H71" s="12"/>
      <c r="I71" s="12"/>
      <c r="J71" s="19" t="str">
        <f>IF(COUNTA($A71:$I71)=0,"",IF($L71&lt;&gt;"OK","n/a",COUNTIF($B71:$I71,"&gt;=3")))</f>
        <v/>
      </c>
      <c r="K71" s="20" t="str">
        <f>IF(COUNTA($A71:$I71)=0,"",IF($L71&lt;&gt;"OK","n/a",AVERAGE($B71:$I71)))</f>
        <v/>
      </c>
      <c r="L71" s="14" t="str">
        <f>IF(COUNTA($A71:$I71)=0,"",IF(OR($A71="",NOT(SUMPRODUCT(--(Technicians!$A$2:$A$101=$A71))=1)),"Check ID",IF(SUMPRODUCT(--($A$4:$A$103=$A71))&gt;1,"Duplicate ID",IF(AND(AND(ISNUMBER(B71),N(B71)&gt;=0,N(B71)&lt;=4,N(B71)=INT(N(B71))),AND(ISNUMBER(C71),N(C71)&gt;=0,N(C71)&lt;=4,N(C71)=INT(N(C71))),AND(ISNUMBER(D71),N(D71)&gt;=0,N(D71)&lt;=4,N(D71)=INT(N(D71))),AND(ISNUMBER(E71),N(E71)&gt;=0,N(E71)&lt;=4,N(E71)=INT(N(E71))),AND(ISNUMBER(F71),N(F71)&gt;=0,N(F71)&lt;=4,N(F71)=INT(N(F71))),AND(ISNUMBER(G71),N(G71)&gt;=0,N(G71)&lt;=4,N(G71)=INT(N(G71))),AND(ISNUMBER(H71),N(H71)&gt;=0,N(H71)&lt;=4,N(H71)=INT(N(H71))),AND(ISNUMBER(I71),N(I71)&gt;=0,N(I71)&lt;=4,N(I71)=INT(N(I71)))),"OK","Check inputs"))))</f>
        <v/>
      </c>
    </row>
    <row r="72" spans="1:12" x14ac:dyDescent="0.25">
      <c r="A72" s="12"/>
      <c r="B72" s="12"/>
      <c r="C72" s="12"/>
      <c r="D72" s="12"/>
      <c r="E72" s="12"/>
      <c r="F72" s="12"/>
      <c r="G72" s="12"/>
      <c r="H72" s="12"/>
      <c r="I72" s="12"/>
      <c r="J72" s="19" t="str">
        <f>IF(COUNTA($A72:$I72)=0,"",IF($L72&lt;&gt;"OK","n/a",COUNTIF($B72:$I72,"&gt;=3")))</f>
        <v/>
      </c>
      <c r="K72" s="20" t="str">
        <f>IF(COUNTA($A72:$I72)=0,"",IF($L72&lt;&gt;"OK","n/a",AVERAGE($B72:$I72)))</f>
        <v/>
      </c>
      <c r="L72" s="14" t="str">
        <f>IF(COUNTA($A72:$I72)=0,"",IF(OR($A72="",NOT(SUMPRODUCT(--(Technicians!$A$2:$A$101=$A72))=1)),"Check ID",IF(SUMPRODUCT(--($A$4:$A$103=$A72))&gt;1,"Duplicate ID",IF(AND(AND(ISNUMBER(B72),N(B72)&gt;=0,N(B72)&lt;=4,N(B72)=INT(N(B72))),AND(ISNUMBER(C72),N(C72)&gt;=0,N(C72)&lt;=4,N(C72)=INT(N(C72))),AND(ISNUMBER(D72),N(D72)&gt;=0,N(D72)&lt;=4,N(D72)=INT(N(D72))),AND(ISNUMBER(E72),N(E72)&gt;=0,N(E72)&lt;=4,N(E72)=INT(N(E72))),AND(ISNUMBER(F72),N(F72)&gt;=0,N(F72)&lt;=4,N(F72)=INT(N(F72))),AND(ISNUMBER(G72),N(G72)&gt;=0,N(G72)&lt;=4,N(G72)=INT(N(G72))),AND(ISNUMBER(H72),N(H72)&gt;=0,N(H72)&lt;=4,N(H72)=INT(N(H72))),AND(ISNUMBER(I72),N(I72)&gt;=0,N(I72)&lt;=4,N(I72)=INT(N(I72)))),"OK","Check inputs"))))</f>
        <v/>
      </c>
    </row>
    <row r="73" spans="1:12" x14ac:dyDescent="0.25">
      <c r="A73" s="12"/>
      <c r="B73" s="12"/>
      <c r="C73" s="12"/>
      <c r="D73" s="12"/>
      <c r="E73" s="12"/>
      <c r="F73" s="12"/>
      <c r="G73" s="12"/>
      <c r="H73" s="12"/>
      <c r="I73" s="12"/>
      <c r="J73" s="19" t="str">
        <f>IF(COUNTA($A73:$I73)=0,"",IF($L73&lt;&gt;"OK","n/a",COUNTIF($B73:$I73,"&gt;=3")))</f>
        <v/>
      </c>
      <c r="K73" s="20" t="str">
        <f>IF(COUNTA($A73:$I73)=0,"",IF($L73&lt;&gt;"OK","n/a",AVERAGE($B73:$I73)))</f>
        <v/>
      </c>
      <c r="L73" s="14" t="str">
        <f>IF(COUNTA($A73:$I73)=0,"",IF(OR($A73="",NOT(SUMPRODUCT(--(Technicians!$A$2:$A$101=$A73))=1)),"Check ID",IF(SUMPRODUCT(--($A$4:$A$103=$A73))&gt;1,"Duplicate ID",IF(AND(AND(ISNUMBER(B73),N(B73)&gt;=0,N(B73)&lt;=4,N(B73)=INT(N(B73))),AND(ISNUMBER(C73),N(C73)&gt;=0,N(C73)&lt;=4,N(C73)=INT(N(C73))),AND(ISNUMBER(D73),N(D73)&gt;=0,N(D73)&lt;=4,N(D73)=INT(N(D73))),AND(ISNUMBER(E73),N(E73)&gt;=0,N(E73)&lt;=4,N(E73)=INT(N(E73))),AND(ISNUMBER(F73),N(F73)&gt;=0,N(F73)&lt;=4,N(F73)=INT(N(F73))),AND(ISNUMBER(G73),N(G73)&gt;=0,N(G73)&lt;=4,N(G73)=INT(N(G73))),AND(ISNUMBER(H73),N(H73)&gt;=0,N(H73)&lt;=4,N(H73)=INT(N(H73))),AND(ISNUMBER(I73),N(I73)&gt;=0,N(I73)&lt;=4,N(I73)=INT(N(I73)))),"OK","Check inputs"))))</f>
        <v/>
      </c>
    </row>
    <row r="74" spans="1:12" x14ac:dyDescent="0.25">
      <c r="A74" s="12"/>
      <c r="B74" s="12"/>
      <c r="C74" s="12"/>
      <c r="D74" s="12"/>
      <c r="E74" s="12"/>
      <c r="F74" s="12"/>
      <c r="G74" s="12"/>
      <c r="H74" s="12"/>
      <c r="I74" s="12"/>
      <c r="J74" s="19" t="str">
        <f>IF(COUNTA($A74:$I74)=0,"",IF($L74&lt;&gt;"OK","n/a",COUNTIF($B74:$I74,"&gt;=3")))</f>
        <v/>
      </c>
      <c r="K74" s="20" t="str">
        <f>IF(COUNTA($A74:$I74)=0,"",IF($L74&lt;&gt;"OK","n/a",AVERAGE($B74:$I74)))</f>
        <v/>
      </c>
      <c r="L74" s="14" t="str">
        <f>IF(COUNTA($A74:$I74)=0,"",IF(OR($A74="",NOT(SUMPRODUCT(--(Technicians!$A$2:$A$101=$A74))=1)),"Check ID",IF(SUMPRODUCT(--($A$4:$A$103=$A74))&gt;1,"Duplicate ID",IF(AND(AND(ISNUMBER(B74),N(B74)&gt;=0,N(B74)&lt;=4,N(B74)=INT(N(B74))),AND(ISNUMBER(C74),N(C74)&gt;=0,N(C74)&lt;=4,N(C74)=INT(N(C74))),AND(ISNUMBER(D74),N(D74)&gt;=0,N(D74)&lt;=4,N(D74)=INT(N(D74))),AND(ISNUMBER(E74),N(E74)&gt;=0,N(E74)&lt;=4,N(E74)=INT(N(E74))),AND(ISNUMBER(F74),N(F74)&gt;=0,N(F74)&lt;=4,N(F74)=INT(N(F74))),AND(ISNUMBER(G74),N(G74)&gt;=0,N(G74)&lt;=4,N(G74)=INT(N(G74))),AND(ISNUMBER(H74),N(H74)&gt;=0,N(H74)&lt;=4,N(H74)=INT(N(H74))),AND(ISNUMBER(I74),N(I74)&gt;=0,N(I74)&lt;=4,N(I74)=INT(N(I74)))),"OK","Check inputs"))))</f>
        <v/>
      </c>
    </row>
    <row r="75" spans="1:12" x14ac:dyDescent="0.25">
      <c r="A75" s="12"/>
      <c r="B75" s="12"/>
      <c r="C75" s="12"/>
      <c r="D75" s="12"/>
      <c r="E75" s="12"/>
      <c r="F75" s="12"/>
      <c r="G75" s="12"/>
      <c r="H75" s="12"/>
      <c r="I75" s="12"/>
      <c r="J75" s="19" t="str">
        <f>IF(COUNTA($A75:$I75)=0,"",IF($L75&lt;&gt;"OK","n/a",COUNTIF($B75:$I75,"&gt;=3")))</f>
        <v/>
      </c>
      <c r="K75" s="20" t="str">
        <f>IF(COUNTA($A75:$I75)=0,"",IF($L75&lt;&gt;"OK","n/a",AVERAGE($B75:$I75)))</f>
        <v/>
      </c>
      <c r="L75" s="14" t="str">
        <f>IF(COUNTA($A75:$I75)=0,"",IF(OR($A75="",NOT(SUMPRODUCT(--(Technicians!$A$2:$A$101=$A75))=1)),"Check ID",IF(SUMPRODUCT(--($A$4:$A$103=$A75))&gt;1,"Duplicate ID",IF(AND(AND(ISNUMBER(B75),N(B75)&gt;=0,N(B75)&lt;=4,N(B75)=INT(N(B75))),AND(ISNUMBER(C75),N(C75)&gt;=0,N(C75)&lt;=4,N(C75)=INT(N(C75))),AND(ISNUMBER(D75),N(D75)&gt;=0,N(D75)&lt;=4,N(D75)=INT(N(D75))),AND(ISNUMBER(E75),N(E75)&gt;=0,N(E75)&lt;=4,N(E75)=INT(N(E75))),AND(ISNUMBER(F75),N(F75)&gt;=0,N(F75)&lt;=4,N(F75)=INT(N(F75))),AND(ISNUMBER(G75),N(G75)&gt;=0,N(G75)&lt;=4,N(G75)=INT(N(G75))),AND(ISNUMBER(H75),N(H75)&gt;=0,N(H75)&lt;=4,N(H75)=INT(N(H75))),AND(ISNUMBER(I75),N(I75)&gt;=0,N(I75)&lt;=4,N(I75)=INT(N(I75)))),"OK","Check inputs"))))</f>
        <v/>
      </c>
    </row>
    <row r="76" spans="1:12" x14ac:dyDescent="0.25">
      <c r="A76" s="12"/>
      <c r="B76" s="12"/>
      <c r="C76" s="12"/>
      <c r="D76" s="12"/>
      <c r="E76" s="12"/>
      <c r="F76" s="12"/>
      <c r="G76" s="12"/>
      <c r="H76" s="12"/>
      <c r="I76" s="12"/>
      <c r="J76" s="19" t="str">
        <f>IF(COUNTA($A76:$I76)=0,"",IF($L76&lt;&gt;"OK","n/a",COUNTIF($B76:$I76,"&gt;=3")))</f>
        <v/>
      </c>
      <c r="K76" s="20" t="str">
        <f>IF(COUNTA($A76:$I76)=0,"",IF($L76&lt;&gt;"OK","n/a",AVERAGE($B76:$I76)))</f>
        <v/>
      </c>
      <c r="L76" s="14" t="str">
        <f>IF(COUNTA($A76:$I76)=0,"",IF(OR($A76="",NOT(SUMPRODUCT(--(Technicians!$A$2:$A$101=$A76))=1)),"Check ID",IF(SUMPRODUCT(--($A$4:$A$103=$A76))&gt;1,"Duplicate ID",IF(AND(AND(ISNUMBER(B76),N(B76)&gt;=0,N(B76)&lt;=4,N(B76)=INT(N(B76))),AND(ISNUMBER(C76),N(C76)&gt;=0,N(C76)&lt;=4,N(C76)=INT(N(C76))),AND(ISNUMBER(D76),N(D76)&gt;=0,N(D76)&lt;=4,N(D76)=INT(N(D76))),AND(ISNUMBER(E76),N(E76)&gt;=0,N(E76)&lt;=4,N(E76)=INT(N(E76))),AND(ISNUMBER(F76),N(F76)&gt;=0,N(F76)&lt;=4,N(F76)=INT(N(F76))),AND(ISNUMBER(G76),N(G76)&gt;=0,N(G76)&lt;=4,N(G76)=INT(N(G76))),AND(ISNUMBER(H76),N(H76)&gt;=0,N(H76)&lt;=4,N(H76)=INT(N(H76))),AND(ISNUMBER(I76),N(I76)&gt;=0,N(I76)&lt;=4,N(I76)=INT(N(I76)))),"OK","Check inputs"))))</f>
        <v/>
      </c>
    </row>
    <row r="77" spans="1:12" x14ac:dyDescent="0.25">
      <c r="A77" s="12"/>
      <c r="B77" s="12"/>
      <c r="C77" s="12"/>
      <c r="D77" s="12"/>
      <c r="E77" s="12"/>
      <c r="F77" s="12"/>
      <c r="G77" s="12"/>
      <c r="H77" s="12"/>
      <c r="I77" s="12"/>
      <c r="J77" s="19" t="str">
        <f>IF(COUNTA($A77:$I77)=0,"",IF($L77&lt;&gt;"OK","n/a",COUNTIF($B77:$I77,"&gt;=3")))</f>
        <v/>
      </c>
      <c r="K77" s="20" t="str">
        <f>IF(COUNTA($A77:$I77)=0,"",IF($L77&lt;&gt;"OK","n/a",AVERAGE($B77:$I77)))</f>
        <v/>
      </c>
      <c r="L77" s="14" t="str">
        <f>IF(COUNTA($A77:$I77)=0,"",IF(OR($A77="",NOT(SUMPRODUCT(--(Technicians!$A$2:$A$101=$A77))=1)),"Check ID",IF(SUMPRODUCT(--($A$4:$A$103=$A77))&gt;1,"Duplicate ID",IF(AND(AND(ISNUMBER(B77),N(B77)&gt;=0,N(B77)&lt;=4,N(B77)=INT(N(B77))),AND(ISNUMBER(C77),N(C77)&gt;=0,N(C77)&lt;=4,N(C77)=INT(N(C77))),AND(ISNUMBER(D77),N(D77)&gt;=0,N(D77)&lt;=4,N(D77)=INT(N(D77))),AND(ISNUMBER(E77),N(E77)&gt;=0,N(E77)&lt;=4,N(E77)=INT(N(E77))),AND(ISNUMBER(F77),N(F77)&gt;=0,N(F77)&lt;=4,N(F77)=INT(N(F77))),AND(ISNUMBER(G77),N(G77)&gt;=0,N(G77)&lt;=4,N(G77)=INT(N(G77))),AND(ISNUMBER(H77),N(H77)&gt;=0,N(H77)&lt;=4,N(H77)=INT(N(H77))),AND(ISNUMBER(I77),N(I77)&gt;=0,N(I77)&lt;=4,N(I77)=INT(N(I77)))),"OK","Check inputs"))))</f>
        <v/>
      </c>
    </row>
    <row r="78" spans="1:12" x14ac:dyDescent="0.25">
      <c r="A78" s="12"/>
      <c r="B78" s="12"/>
      <c r="C78" s="12"/>
      <c r="D78" s="12"/>
      <c r="E78" s="12"/>
      <c r="F78" s="12"/>
      <c r="G78" s="12"/>
      <c r="H78" s="12"/>
      <c r="I78" s="12"/>
      <c r="J78" s="19" t="str">
        <f>IF(COUNTA($A78:$I78)=0,"",IF($L78&lt;&gt;"OK","n/a",COUNTIF($B78:$I78,"&gt;=3")))</f>
        <v/>
      </c>
      <c r="K78" s="20" t="str">
        <f>IF(COUNTA($A78:$I78)=0,"",IF($L78&lt;&gt;"OK","n/a",AVERAGE($B78:$I78)))</f>
        <v/>
      </c>
      <c r="L78" s="14" t="str">
        <f>IF(COUNTA($A78:$I78)=0,"",IF(OR($A78="",NOT(SUMPRODUCT(--(Technicians!$A$2:$A$101=$A78))=1)),"Check ID",IF(SUMPRODUCT(--($A$4:$A$103=$A78))&gt;1,"Duplicate ID",IF(AND(AND(ISNUMBER(B78),N(B78)&gt;=0,N(B78)&lt;=4,N(B78)=INT(N(B78))),AND(ISNUMBER(C78),N(C78)&gt;=0,N(C78)&lt;=4,N(C78)=INT(N(C78))),AND(ISNUMBER(D78),N(D78)&gt;=0,N(D78)&lt;=4,N(D78)=INT(N(D78))),AND(ISNUMBER(E78),N(E78)&gt;=0,N(E78)&lt;=4,N(E78)=INT(N(E78))),AND(ISNUMBER(F78),N(F78)&gt;=0,N(F78)&lt;=4,N(F78)=INT(N(F78))),AND(ISNUMBER(G78),N(G78)&gt;=0,N(G78)&lt;=4,N(G78)=INT(N(G78))),AND(ISNUMBER(H78),N(H78)&gt;=0,N(H78)&lt;=4,N(H78)=INT(N(H78))),AND(ISNUMBER(I78),N(I78)&gt;=0,N(I78)&lt;=4,N(I78)=INT(N(I78)))),"OK","Check inputs"))))</f>
        <v/>
      </c>
    </row>
    <row r="79" spans="1:12" x14ac:dyDescent="0.25">
      <c r="A79" s="12"/>
      <c r="B79" s="12"/>
      <c r="C79" s="12"/>
      <c r="D79" s="12"/>
      <c r="E79" s="12"/>
      <c r="F79" s="12"/>
      <c r="G79" s="12"/>
      <c r="H79" s="12"/>
      <c r="I79" s="12"/>
      <c r="J79" s="19" t="str">
        <f>IF(COUNTA($A79:$I79)=0,"",IF($L79&lt;&gt;"OK","n/a",COUNTIF($B79:$I79,"&gt;=3")))</f>
        <v/>
      </c>
      <c r="K79" s="20" t="str">
        <f>IF(COUNTA($A79:$I79)=0,"",IF($L79&lt;&gt;"OK","n/a",AVERAGE($B79:$I79)))</f>
        <v/>
      </c>
      <c r="L79" s="14" t="str">
        <f>IF(COUNTA($A79:$I79)=0,"",IF(OR($A79="",NOT(SUMPRODUCT(--(Technicians!$A$2:$A$101=$A79))=1)),"Check ID",IF(SUMPRODUCT(--($A$4:$A$103=$A79))&gt;1,"Duplicate ID",IF(AND(AND(ISNUMBER(B79),N(B79)&gt;=0,N(B79)&lt;=4,N(B79)=INT(N(B79))),AND(ISNUMBER(C79),N(C79)&gt;=0,N(C79)&lt;=4,N(C79)=INT(N(C79))),AND(ISNUMBER(D79),N(D79)&gt;=0,N(D79)&lt;=4,N(D79)=INT(N(D79))),AND(ISNUMBER(E79),N(E79)&gt;=0,N(E79)&lt;=4,N(E79)=INT(N(E79))),AND(ISNUMBER(F79),N(F79)&gt;=0,N(F79)&lt;=4,N(F79)=INT(N(F79))),AND(ISNUMBER(G79),N(G79)&gt;=0,N(G79)&lt;=4,N(G79)=INT(N(G79))),AND(ISNUMBER(H79),N(H79)&gt;=0,N(H79)&lt;=4,N(H79)=INT(N(H79))),AND(ISNUMBER(I79),N(I79)&gt;=0,N(I79)&lt;=4,N(I79)=INT(N(I79)))),"OK","Check inputs"))))</f>
        <v/>
      </c>
    </row>
    <row r="80" spans="1:12" x14ac:dyDescent="0.25">
      <c r="A80" s="12"/>
      <c r="B80" s="12"/>
      <c r="C80" s="12"/>
      <c r="D80" s="12"/>
      <c r="E80" s="12"/>
      <c r="F80" s="12"/>
      <c r="G80" s="12"/>
      <c r="H80" s="12"/>
      <c r="I80" s="12"/>
      <c r="J80" s="19" t="str">
        <f>IF(COUNTA($A80:$I80)=0,"",IF($L80&lt;&gt;"OK","n/a",COUNTIF($B80:$I80,"&gt;=3")))</f>
        <v/>
      </c>
      <c r="K80" s="20" t="str">
        <f>IF(COUNTA($A80:$I80)=0,"",IF($L80&lt;&gt;"OK","n/a",AVERAGE($B80:$I80)))</f>
        <v/>
      </c>
      <c r="L80" s="14" t="str">
        <f>IF(COUNTA($A80:$I80)=0,"",IF(OR($A80="",NOT(SUMPRODUCT(--(Technicians!$A$2:$A$101=$A80))=1)),"Check ID",IF(SUMPRODUCT(--($A$4:$A$103=$A80))&gt;1,"Duplicate ID",IF(AND(AND(ISNUMBER(B80),N(B80)&gt;=0,N(B80)&lt;=4,N(B80)=INT(N(B80))),AND(ISNUMBER(C80),N(C80)&gt;=0,N(C80)&lt;=4,N(C80)=INT(N(C80))),AND(ISNUMBER(D80),N(D80)&gt;=0,N(D80)&lt;=4,N(D80)=INT(N(D80))),AND(ISNUMBER(E80),N(E80)&gt;=0,N(E80)&lt;=4,N(E80)=INT(N(E80))),AND(ISNUMBER(F80),N(F80)&gt;=0,N(F80)&lt;=4,N(F80)=INT(N(F80))),AND(ISNUMBER(G80),N(G80)&gt;=0,N(G80)&lt;=4,N(G80)=INT(N(G80))),AND(ISNUMBER(H80),N(H80)&gt;=0,N(H80)&lt;=4,N(H80)=INT(N(H80))),AND(ISNUMBER(I80),N(I80)&gt;=0,N(I80)&lt;=4,N(I80)=INT(N(I80)))),"OK","Check inputs"))))</f>
        <v/>
      </c>
    </row>
    <row r="81" spans="1:12" x14ac:dyDescent="0.25">
      <c r="A81" s="12"/>
      <c r="B81" s="12"/>
      <c r="C81" s="12"/>
      <c r="D81" s="12"/>
      <c r="E81" s="12"/>
      <c r="F81" s="12"/>
      <c r="G81" s="12"/>
      <c r="H81" s="12"/>
      <c r="I81" s="12"/>
      <c r="J81" s="19" t="str">
        <f>IF(COUNTA($A81:$I81)=0,"",IF($L81&lt;&gt;"OK","n/a",COUNTIF($B81:$I81,"&gt;=3")))</f>
        <v/>
      </c>
      <c r="K81" s="20" t="str">
        <f>IF(COUNTA($A81:$I81)=0,"",IF($L81&lt;&gt;"OK","n/a",AVERAGE($B81:$I81)))</f>
        <v/>
      </c>
      <c r="L81" s="14" t="str">
        <f>IF(COUNTA($A81:$I81)=0,"",IF(OR($A81="",NOT(SUMPRODUCT(--(Technicians!$A$2:$A$101=$A81))=1)),"Check ID",IF(SUMPRODUCT(--($A$4:$A$103=$A81))&gt;1,"Duplicate ID",IF(AND(AND(ISNUMBER(B81),N(B81)&gt;=0,N(B81)&lt;=4,N(B81)=INT(N(B81))),AND(ISNUMBER(C81),N(C81)&gt;=0,N(C81)&lt;=4,N(C81)=INT(N(C81))),AND(ISNUMBER(D81),N(D81)&gt;=0,N(D81)&lt;=4,N(D81)=INT(N(D81))),AND(ISNUMBER(E81),N(E81)&gt;=0,N(E81)&lt;=4,N(E81)=INT(N(E81))),AND(ISNUMBER(F81),N(F81)&gt;=0,N(F81)&lt;=4,N(F81)=INT(N(F81))),AND(ISNUMBER(G81),N(G81)&gt;=0,N(G81)&lt;=4,N(G81)=INT(N(G81))),AND(ISNUMBER(H81),N(H81)&gt;=0,N(H81)&lt;=4,N(H81)=INT(N(H81))),AND(ISNUMBER(I81),N(I81)&gt;=0,N(I81)&lt;=4,N(I81)=INT(N(I81)))),"OK","Check inputs"))))</f>
        <v/>
      </c>
    </row>
    <row r="82" spans="1:12" x14ac:dyDescent="0.25">
      <c r="A82" s="12"/>
      <c r="B82" s="12"/>
      <c r="C82" s="12"/>
      <c r="D82" s="12"/>
      <c r="E82" s="12"/>
      <c r="F82" s="12"/>
      <c r="G82" s="12"/>
      <c r="H82" s="12"/>
      <c r="I82" s="12"/>
      <c r="J82" s="19" t="str">
        <f>IF(COUNTA($A82:$I82)=0,"",IF($L82&lt;&gt;"OK","n/a",COUNTIF($B82:$I82,"&gt;=3")))</f>
        <v/>
      </c>
      <c r="K82" s="20" t="str">
        <f>IF(COUNTA($A82:$I82)=0,"",IF($L82&lt;&gt;"OK","n/a",AVERAGE($B82:$I82)))</f>
        <v/>
      </c>
      <c r="L82" s="14" t="str">
        <f>IF(COUNTA($A82:$I82)=0,"",IF(OR($A82="",NOT(SUMPRODUCT(--(Technicians!$A$2:$A$101=$A82))=1)),"Check ID",IF(SUMPRODUCT(--($A$4:$A$103=$A82))&gt;1,"Duplicate ID",IF(AND(AND(ISNUMBER(B82),N(B82)&gt;=0,N(B82)&lt;=4,N(B82)=INT(N(B82))),AND(ISNUMBER(C82),N(C82)&gt;=0,N(C82)&lt;=4,N(C82)=INT(N(C82))),AND(ISNUMBER(D82),N(D82)&gt;=0,N(D82)&lt;=4,N(D82)=INT(N(D82))),AND(ISNUMBER(E82),N(E82)&gt;=0,N(E82)&lt;=4,N(E82)=INT(N(E82))),AND(ISNUMBER(F82),N(F82)&gt;=0,N(F82)&lt;=4,N(F82)=INT(N(F82))),AND(ISNUMBER(G82),N(G82)&gt;=0,N(G82)&lt;=4,N(G82)=INT(N(G82))),AND(ISNUMBER(H82),N(H82)&gt;=0,N(H82)&lt;=4,N(H82)=INT(N(H82))),AND(ISNUMBER(I82),N(I82)&gt;=0,N(I82)&lt;=4,N(I82)=INT(N(I82)))),"OK","Check inputs"))))</f>
        <v/>
      </c>
    </row>
    <row r="83" spans="1:12" x14ac:dyDescent="0.25">
      <c r="A83" s="12"/>
      <c r="B83" s="12"/>
      <c r="C83" s="12"/>
      <c r="D83" s="12"/>
      <c r="E83" s="12"/>
      <c r="F83" s="12"/>
      <c r="G83" s="12"/>
      <c r="H83" s="12"/>
      <c r="I83" s="12"/>
      <c r="J83" s="19" t="str">
        <f>IF(COUNTA($A83:$I83)=0,"",IF($L83&lt;&gt;"OK","n/a",COUNTIF($B83:$I83,"&gt;=3")))</f>
        <v/>
      </c>
      <c r="K83" s="20" t="str">
        <f>IF(COUNTA($A83:$I83)=0,"",IF($L83&lt;&gt;"OK","n/a",AVERAGE($B83:$I83)))</f>
        <v/>
      </c>
      <c r="L83" s="14" t="str">
        <f>IF(COUNTA($A83:$I83)=0,"",IF(OR($A83="",NOT(SUMPRODUCT(--(Technicians!$A$2:$A$101=$A83))=1)),"Check ID",IF(SUMPRODUCT(--($A$4:$A$103=$A83))&gt;1,"Duplicate ID",IF(AND(AND(ISNUMBER(B83),N(B83)&gt;=0,N(B83)&lt;=4,N(B83)=INT(N(B83))),AND(ISNUMBER(C83),N(C83)&gt;=0,N(C83)&lt;=4,N(C83)=INT(N(C83))),AND(ISNUMBER(D83),N(D83)&gt;=0,N(D83)&lt;=4,N(D83)=INT(N(D83))),AND(ISNUMBER(E83),N(E83)&gt;=0,N(E83)&lt;=4,N(E83)=INT(N(E83))),AND(ISNUMBER(F83),N(F83)&gt;=0,N(F83)&lt;=4,N(F83)=INT(N(F83))),AND(ISNUMBER(G83),N(G83)&gt;=0,N(G83)&lt;=4,N(G83)=INT(N(G83))),AND(ISNUMBER(H83),N(H83)&gt;=0,N(H83)&lt;=4,N(H83)=INT(N(H83))),AND(ISNUMBER(I83),N(I83)&gt;=0,N(I83)&lt;=4,N(I83)=INT(N(I83)))),"OK","Check inputs"))))</f>
        <v/>
      </c>
    </row>
    <row r="84" spans="1:12" x14ac:dyDescent="0.25">
      <c r="A84" s="12"/>
      <c r="B84" s="12"/>
      <c r="C84" s="12"/>
      <c r="D84" s="12"/>
      <c r="E84" s="12"/>
      <c r="F84" s="12"/>
      <c r="G84" s="12"/>
      <c r="H84" s="12"/>
      <c r="I84" s="12"/>
      <c r="J84" s="19" t="str">
        <f>IF(COUNTA($A84:$I84)=0,"",IF($L84&lt;&gt;"OK","n/a",COUNTIF($B84:$I84,"&gt;=3")))</f>
        <v/>
      </c>
      <c r="K84" s="20" t="str">
        <f>IF(COUNTA($A84:$I84)=0,"",IF($L84&lt;&gt;"OK","n/a",AVERAGE($B84:$I84)))</f>
        <v/>
      </c>
      <c r="L84" s="14" t="str">
        <f>IF(COUNTA($A84:$I84)=0,"",IF(OR($A84="",NOT(SUMPRODUCT(--(Technicians!$A$2:$A$101=$A84))=1)),"Check ID",IF(SUMPRODUCT(--($A$4:$A$103=$A84))&gt;1,"Duplicate ID",IF(AND(AND(ISNUMBER(B84),N(B84)&gt;=0,N(B84)&lt;=4,N(B84)=INT(N(B84))),AND(ISNUMBER(C84),N(C84)&gt;=0,N(C84)&lt;=4,N(C84)=INT(N(C84))),AND(ISNUMBER(D84),N(D84)&gt;=0,N(D84)&lt;=4,N(D84)=INT(N(D84))),AND(ISNUMBER(E84),N(E84)&gt;=0,N(E84)&lt;=4,N(E84)=INT(N(E84))),AND(ISNUMBER(F84),N(F84)&gt;=0,N(F84)&lt;=4,N(F84)=INT(N(F84))),AND(ISNUMBER(G84),N(G84)&gt;=0,N(G84)&lt;=4,N(G84)=INT(N(G84))),AND(ISNUMBER(H84),N(H84)&gt;=0,N(H84)&lt;=4,N(H84)=INT(N(H84))),AND(ISNUMBER(I84),N(I84)&gt;=0,N(I84)&lt;=4,N(I84)=INT(N(I84)))),"OK","Check inputs"))))</f>
        <v/>
      </c>
    </row>
    <row r="85" spans="1:12" x14ac:dyDescent="0.25">
      <c r="A85" s="12"/>
      <c r="B85" s="12"/>
      <c r="C85" s="12"/>
      <c r="D85" s="12"/>
      <c r="E85" s="12"/>
      <c r="F85" s="12"/>
      <c r="G85" s="12"/>
      <c r="H85" s="12"/>
      <c r="I85" s="12"/>
      <c r="J85" s="19" t="str">
        <f>IF(COUNTA($A85:$I85)=0,"",IF($L85&lt;&gt;"OK","n/a",COUNTIF($B85:$I85,"&gt;=3")))</f>
        <v/>
      </c>
      <c r="K85" s="20" t="str">
        <f>IF(COUNTA($A85:$I85)=0,"",IF($L85&lt;&gt;"OK","n/a",AVERAGE($B85:$I85)))</f>
        <v/>
      </c>
      <c r="L85" s="14" t="str">
        <f>IF(COUNTA($A85:$I85)=0,"",IF(OR($A85="",NOT(SUMPRODUCT(--(Technicians!$A$2:$A$101=$A85))=1)),"Check ID",IF(SUMPRODUCT(--($A$4:$A$103=$A85))&gt;1,"Duplicate ID",IF(AND(AND(ISNUMBER(B85),N(B85)&gt;=0,N(B85)&lt;=4,N(B85)=INT(N(B85))),AND(ISNUMBER(C85),N(C85)&gt;=0,N(C85)&lt;=4,N(C85)=INT(N(C85))),AND(ISNUMBER(D85),N(D85)&gt;=0,N(D85)&lt;=4,N(D85)=INT(N(D85))),AND(ISNUMBER(E85),N(E85)&gt;=0,N(E85)&lt;=4,N(E85)=INT(N(E85))),AND(ISNUMBER(F85),N(F85)&gt;=0,N(F85)&lt;=4,N(F85)=INT(N(F85))),AND(ISNUMBER(G85),N(G85)&gt;=0,N(G85)&lt;=4,N(G85)=INT(N(G85))),AND(ISNUMBER(H85),N(H85)&gt;=0,N(H85)&lt;=4,N(H85)=INT(N(H85))),AND(ISNUMBER(I85),N(I85)&gt;=0,N(I85)&lt;=4,N(I85)=INT(N(I85)))),"OK","Check inputs"))))</f>
        <v/>
      </c>
    </row>
    <row r="86" spans="1:12" x14ac:dyDescent="0.25">
      <c r="A86" s="12"/>
      <c r="B86" s="12"/>
      <c r="C86" s="12"/>
      <c r="D86" s="12"/>
      <c r="E86" s="12"/>
      <c r="F86" s="12"/>
      <c r="G86" s="12"/>
      <c r="H86" s="12"/>
      <c r="I86" s="12"/>
      <c r="J86" s="19" t="str">
        <f>IF(COUNTA($A86:$I86)=0,"",IF($L86&lt;&gt;"OK","n/a",COUNTIF($B86:$I86,"&gt;=3")))</f>
        <v/>
      </c>
      <c r="K86" s="20" t="str">
        <f>IF(COUNTA($A86:$I86)=0,"",IF($L86&lt;&gt;"OK","n/a",AVERAGE($B86:$I86)))</f>
        <v/>
      </c>
      <c r="L86" s="14" t="str">
        <f>IF(COUNTA($A86:$I86)=0,"",IF(OR($A86="",NOT(SUMPRODUCT(--(Technicians!$A$2:$A$101=$A86))=1)),"Check ID",IF(SUMPRODUCT(--($A$4:$A$103=$A86))&gt;1,"Duplicate ID",IF(AND(AND(ISNUMBER(B86),N(B86)&gt;=0,N(B86)&lt;=4,N(B86)=INT(N(B86))),AND(ISNUMBER(C86),N(C86)&gt;=0,N(C86)&lt;=4,N(C86)=INT(N(C86))),AND(ISNUMBER(D86),N(D86)&gt;=0,N(D86)&lt;=4,N(D86)=INT(N(D86))),AND(ISNUMBER(E86),N(E86)&gt;=0,N(E86)&lt;=4,N(E86)=INT(N(E86))),AND(ISNUMBER(F86),N(F86)&gt;=0,N(F86)&lt;=4,N(F86)=INT(N(F86))),AND(ISNUMBER(G86),N(G86)&gt;=0,N(G86)&lt;=4,N(G86)=INT(N(G86))),AND(ISNUMBER(H86),N(H86)&gt;=0,N(H86)&lt;=4,N(H86)=INT(N(H86))),AND(ISNUMBER(I86),N(I86)&gt;=0,N(I86)&lt;=4,N(I86)=INT(N(I86)))),"OK","Check inputs"))))</f>
        <v/>
      </c>
    </row>
    <row r="87" spans="1:12" x14ac:dyDescent="0.25">
      <c r="A87" s="12"/>
      <c r="B87" s="12"/>
      <c r="C87" s="12"/>
      <c r="D87" s="12"/>
      <c r="E87" s="12"/>
      <c r="F87" s="12"/>
      <c r="G87" s="12"/>
      <c r="H87" s="12"/>
      <c r="I87" s="12"/>
      <c r="J87" s="19" t="str">
        <f>IF(COUNTA($A87:$I87)=0,"",IF($L87&lt;&gt;"OK","n/a",COUNTIF($B87:$I87,"&gt;=3")))</f>
        <v/>
      </c>
      <c r="K87" s="20" t="str">
        <f>IF(COUNTA($A87:$I87)=0,"",IF($L87&lt;&gt;"OK","n/a",AVERAGE($B87:$I87)))</f>
        <v/>
      </c>
      <c r="L87" s="14" t="str">
        <f>IF(COUNTA($A87:$I87)=0,"",IF(OR($A87="",NOT(SUMPRODUCT(--(Technicians!$A$2:$A$101=$A87))=1)),"Check ID",IF(SUMPRODUCT(--($A$4:$A$103=$A87))&gt;1,"Duplicate ID",IF(AND(AND(ISNUMBER(B87),N(B87)&gt;=0,N(B87)&lt;=4,N(B87)=INT(N(B87))),AND(ISNUMBER(C87),N(C87)&gt;=0,N(C87)&lt;=4,N(C87)=INT(N(C87))),AND(ISNUMBER(D87),N(D87)&gt;=0,N(D87)&lt;=4,N(D87)=INT(N(D87))),AND(ISNUMBER(E87),N(E87)&gt;=0,N(E87)&lt;=4,N(E87)=INT(N(E87))),AND(ISNUMBER(F87),N(F87)&gt;=0,N(F87)&lt;=4,N(F87)=INT(N(F87))),AND(ISNUMBER(G87),N(G87)&gt;=0,N(G87)&lt;=4,N(G87)=INT(N(G87))),AND(ISNUMBER(H87),N(H87)&gt;=0,N(H87)&lt;=4,N(H87)=INT(N(H87))),AND(ISNUMBER(I87),N(I87)&gt;=0,N(I87)&lt;=4,N(I87)=INT(N(I87)))),"OK","Check inputs"))))</f>
        <v/>
      </c>
    </row>
    <row r="88" spans="1:12" x14ac:dyDescent="0.25">
      <c r="A88" s="12"/>
      <c r="B88" s="12"/>
      <c r="C88" s="12"/>
      <c r="D88" s="12"/>
      <c r="E88" s="12"/>
      <c r="F88" s="12"/>
      <c r="G88" s="12"/>
      <c r="H88" s="12"/>
      <c r="I88" s="12"/>
      <c r="J88" s="19" t="str">
        <f>IF(COUNTA($A88:$I88)=0,"",IF($L88&lt;&gt;"OK","n/a",COUNTIF($B88:$I88,"&gt;=3")))</f>
        <v/>
      </c>
      <c r="K88" s="20" t="str">
        <f>IF(COUNTA($A88:$I88)=0,"",IF($L88&lt;&gt;"OK","n/a",AVERAGE($B88:$I88)))</f>
        <v/>
      </c>
      <c r="L88" s="14" t="str">
        <f>IF(COUNTA($A88:$I88)=0,"",IF(OR($A88="",NOT(SUMPRODUCT(--(Technicians!$A$2:$A$101=$A88))=1)),"Check ID",IF(SUMPRODUCT(--($A$4:$A$103=$A88))&gt;1,"Duplicate ID",IF(AND(AND(ISNUMBER(B88),N(B88)&gt;=0,N(B88)&lt;=4,N(B88)=INT(N(B88))),AND(ISNUMBER(C88),N(C88)&gt;=0,N(C88)&lt;=4,N(C88)=INT(N(C88))),AND(ISNUMBER(D88),N(D88)&gt;=0,N(D88)&lt;=4,N(D88)=INT(N(D88))),AND(ISNUMBER(E88),N(E88)&gt;=0,N(E88)&lt;=4,N(E88)=INT(N(E88))),AND(ISNUMBER(F88),N(F88)&gt;=0,N(F88)&lt;=4,N(F88)=INT(N(F88))),AND(ISNUMBER(G88),N(G88)&gt;=0,N(G88)&lt;=4,N(G88)=INT(N(G88))),AND(ISNUMBER(H88),N(H88)&gt;=0,N(H88)&lt;=4,N(H88)=INT(N(H88))),AND(ISNUMBER(I88),N(I88)&gt;=0,N(I88)&lt;=4,N(I88)=INT(N(I88)))),"OK","Check inputs"))))</f>
        <v/>
      </c>
    </row>
    <row r="89" spans="1:12" x14ac:dyDescent="0.25">
      <c r="A89" s="12"/>
      <c r="B89" s="12"/>
      <c r="C89" s="12"/>
      <c r="D89" s="12"/>
      <c r="E89" s="12"/>
      <c r="F89" s="12"/>
      <c r="G89" s="12"/>
      <c r="H89" s="12"/>
      <c r="I89" s="12"/>
      <c r="J89" s="19" t="str">
        <f>IF(COUNTA($A89:$I89)=0,"",IF($L89&lt;&gt;"OK","n/a",COUNTIF($B89:$I89,"&gt;=3")))</f>
        <v/>
      </c>
      <c r="K89" s="20" t="str">
        <f>IF(COUNTA($A89:$I89)=0,"",IF($L89&lt;&gt;"OK","n/a",AVERAGE($B89:$I89)))</f>
        <v/>
      </c>
      <c r="L89" s="14" t="str">
        <f>IF(COUNTA($A89:$I89)=0,"",IF(OR($A89="",NOT(SUMPRODUCT(--(Technicians!$A$2:$A$101=$A89))=1)),"Check ID",IF(SUMPRODUCT(--($A$4:$A$103=$A89))&gt;1,"Duplicate ID",IF(AND(AND(ISNUMBER(B89),N(B89)&gt;=0,N(B89)&lt;=4,N(B89)=INT(N(B89))),AND(ISNUMBER(C89),N(C89)&gt;=0,N(C89)&lt;=4,N(C89)=INT(N(C89))),AND(ISNUMBER(D89),N(D89)&gt;=0,N(D89)&lt;=4,N(D89)=INT(N(D89))),AND(ISNUMBER(E89),N(E89)&gt;=0,N(E89)&lt;=4,N(E89)=INT(N(E89))),AND(ISNUMBER(F89),N(F89)&gt;=0,N(F89)&lt;=4,N(F89)=INT(N(F89))),AND(ISNUMBER(G89),N(G89)&gt;=0,N(G89)&lt;=4,N(G89)=INT(N(G89))),AND(ISNUMBER(H89),N(H89)&gt;=0,N(H89)&lt;=4,N(H89)=INT(N(H89))),AND(ISNUMBER(I89),N(I89)&gt;=0,N(I89)&lt;=4,N(I89)=INT(N(I89)))),"OK","Check inputs"))))</f>
        <v/>
      </c>
    </row>
    <row r="90" spans="1:12" x14ac:dyDescent="0.25">
      <c r="A90" s="12"/>
      <c r="B90" s="12"/>
      <c r="C90" s="12"/>
      <c r="D90" s="12"/>
      <c r="E90" s="12"/>
      <c r="F90" s="12"/>
      <c r="G90" s="12"/>
      <c r="H90" s="12"/>
      <c r="I90" s="12"/>
      <c r="J90" s="19" t="str">
        <f>IF(COUNTA($A90:$I90)=0,"",IF($L90&lt;&gt;"OK","n/a",COUNTIF($B90:$I90,"&gt;=3")))</f>
        <v/>
      </c>
      <c r="K90" s="20" t="str">
        <f>IF(COUNTA($A90:$I90)=0,"",IF($L90&lt;&gt;"OK","n/a",AVERAGE($B90:$I90)))</f>
        <v/>
      </c>
      <c r="L90" s="14" t="str">
        <f>IF(COUNTA($A90:$I90)=0,"",IF(OR($A90="",NOT(SUMPRODUCT(--(Technicians!$A$2:$A$101=$A90))=1)),"Check ID",IF(SUMPRODUCT(--($A$4:$A$103=$A90))&gt;1,"Duplicate ID",IF(AND(AND(ISNUMBER(B90),N(B90)&gt;=0,N(B90)&lt;=4,N(B90)=INT(N(B90))),AND(ISNUMBER(C90),N(C90)&gt;=0,N(C90)&lt;=4,N(C90)=INT(N(C90))),AND(ISNUMBER(D90),N(D90)&gt;=0,N(D90)&lt;=4,N(D90)=INT(N(D90))),AND(ISNUMBER(E90),N(E90)&gt;=0,N(E90)&lt;=4,N(E90)=INT(N(E90))),AND(ISNUMBER(F90),N(F90)&gt;=0,N(F90)&lt;=4,N(F90)=INT(N(F90))),AND(ISNUMBER(G90),N(G90)&gt;=0,N(G90)&lt;=4,N(G90)=INT(N(G90))),AND(ISNUMBER(H90),N(H90)&gt;=0,N(H90)&lt;=4,N(H90)=INT(N(H90))),AND(ISNUMBER(I90),N(I90)&gt;=0,N(I90)&lt;=4,N(I90)=INT(N(I90)))),"OK","Check inputs"))))</f>
        <v/>
      </c>
    </row>
    <row r="91" spans="1:12" x14ac:dyDescent="0.25">
      <c r="A91" s="12"/>
      <c r="B91" s="12"/>
      <c r="C91" s="12"/>
      <c r="D91" s="12"/>
      <c r="E91" s="12"/>
      <c r="F91" s="12"/>
      <c r="G91" s="12"/>
      <c r="H91" s="12"/>
      <c r="I91" s="12"/>
      <c r="J91" s="19" t="str">
        <f>IF(COUNTA($A91:$I91)=0,"",IF($L91&lt;&gt;"OK","n/a",COUNTIF($B91:$I91,"&gt;=3")))</f>
        <v/>
      </c>
      <c r="K91" s="20" t="str">
        <f>IF(COUNTA($A91:$I91)=0,"",IF($L91&lt;&gt;"OK","n/a",AVERAGE($B91:$I91)))</f>
        <v/>
      </c>
      <c r="L91" s="14" t="str">
        <f>IF(COUNTA($A91:$I91)=0,"",IF(OR($A91="",NOT(SUMPRODUCT(--(Technicians!$A$2:$A$101=$A91))=1)),"Check ID",IF(SUMPRODUCT(--($A$4:$A$103=$A91))&gt;1,"Duplicate ID",IF(AND(AND(ISNUMBER(B91),N(B91)&gt;=0,N(B91)&lt;=4,N(B91)=INT(N(B91))),AND(ISNUMBER(C91),N(C91)&gt;=0,N(C91)&lt;=4,N(C91)=INT(N(C91))),AND(ISNUMBER(D91),N(D91)&gt;=0,N(D91)&lt;=4,N(D91)=INT(N(D91))),AND(ISNUMBER(E91),N(E91)&gt;=0,N(E91)&lt;=4,N(E91)=INT(N(E91))),AND(ISNUMBER(F91),N(F91)&gt;=0,N(F91)&lt;=4,N(F91)=INT(N(F91))),AND(ISNUMBER(G91),N(G91)&gt;=0,N(G91)&lt;=4,N(G91)=INT(N(G91))),AND(ISNUMBER(H91),N(H91)&gt;=0,N(H91)&lt;=4,N(H91)=INT(N(H91))),AND(ISNUMBER(I91),N(I91)&gt;=0,N(I91)&lt;=4,N(I91)=INT(N(I91)))),"OK","Check inputs"))))</f>
        <v/>
      </c>
    </row>
    <row r="92" spans="1:12" x14ac:dyDescent="0.25">
      <c r="A92" s="12"/>
      <c r="B92" s="12"/>
      <c r="C92" s="12"/>
      <c r="D92" s="12"/>
      <c r="E92" s="12"/>
      <c r="F92" s="12"/>
      <c r="G92" s="12"/>
      <c r="H92" s="12"/>
      <c r="I92" s="12"/>
      <c r="J92" s="19" t="str">
        <f>IF(COUNTA($A92:$I92)=0,"",IF($L92&lt;&gt;"OK","n/a",COUNTIF($B92:$I92,"&gt;=3")))</f>
        <v/>
      </c>
      <c r="K92" s="20" t="str">
        <f>IF(COUNTA($A92:$I92)=0,"",IF($L92&lt;&gt;"OK","n/a",AVERAGE($B92:$I92)))</f>
        <v/>
      </c>
      <c r="L92" s="14" t="str">
        <f>IF(COUNTA($A92:$I92)=0,"",IF(OR($A92="",NOT(SUMPRODUCT(--(Technicians!$A$2:$A$101=$A92))=1)),"Check ID",IF(SUMPRODUCT(--($A$4:$A$103=$A92))&gt;1,"Duplicate ID",IF(AND(AND(ISNUMBER(B92),N(B92)&gt;=0,N(B92)&lt;=4,N(B92)=INT(N(B92))),AND(ISNUMBER(C92),N(C92)&gt;=0,N(C92)&lt;=4,N(C92)=INT(N(C92))),AND(ISNUMBER(D92),N(D92)&gt;=0,N(D92)&lt;=4,N(D92)=INT(N(D92))),AND(ISNUMBER(E92),N(E92)&gt;=0,N(E92)&lt;=4,N(E92)=INT(N(E92))),AND(ISNUMBER(F92),N(F92)&gt;=0,N(F92)&lt;=4,N(F92)=INT(N(F92))),AND(ISNUMBER(G92),N(G92)&gt;=0,N(G92)&lt;=4,N(G92)=INT(N(G92))),AND(ISNUMBER(H92),N(H92)&gt;=0,N(H92)&lt;=4,N(H92)=INT(N(H92))),AND(ISNUMBER(I92),N(I92)&gt;=0,N(I92)&lt;=4,N(I92)=INT(N(I92)))),"OK","Check inputs"))))</f>
        <v/>
      </c>
    </row>
    <row r="93" spans="1:12" x14ac:dyDescent="0.25">
      <c r="A93" s="12"/>
      <c r="B93" s="12"/>
      <c r="C93" s="12"/>
      <c r="D93" s="12"/>
      <c r="E93" s="12"/>
      <c r="F93" s="12"/>
      <c r="G93" s="12"/>
      <c r="H93" s="12"/>
      <c r="I93" s="12"/>
      <c r="J93" s="19" t="str">
        <f>IF(COUNTA($A93:$I93)=0,"",IF($L93&lt;&gt;"OK","n/a",COUNTIF($B93:$I93,"&gt;=3")))</f>
        <v/>
      </c>
      <c r="K93" s="20" t="str">
        <f>IF(COUNTA($A93:$I93)=0,"",IF($L93&lt;&gt;"OK","n/a",AVERAGE($B93:$I93)))</f>
        <v/>
      </c>
      <c r="L93" s="14" t="str">
        <f>IF(COUNTA($A93:$I93)=0,"",IF(OR($A93="",NOT(SUMPRODUCT(--(Technicians!$A$2:$A$101=$A93))=1)),"Check ID",IF(SUMPRODUCT(--($A$4:$A$103=$A93))&gt;1,"Duplicate ID",IF(AND(AND(ISNUMBER(B93),N(B93)&gt;=0,N(B93)&lt;=4,N(B93)=INT(N(B93))),AND(ISNUMBER(C93),N(C93)&gt;=0,N(C93)&lt;=4,N(C93)=INT(N(C93))),AND(ISNUMBER(D93),N(D93)&gt;=0,N(D93)&lt;=4,N(D93)=INT(N(D93))),AND(ISNUMBER(E93),N(E93)&gt;=0,N(E93)&lt;=4,N(E93)=INT(N(E93))),AND(ISNUMBER(F93),N(F93)&gt;=0,N(F93)&lt;=4,N(F93)=INT(N(F93))),AND(ISNUMBER(G93),N(G93)&gt;=0,N(G93)&lt;=4,N(G93)=INT(N(G93))),AND(ISNUMBER(H93),N(H93)&gt;=0,N(H93)&lt;=4,N(H93)=INT(N(H93))),AND(ISNUMBER(I93),N(I93)&gt;=0,N(I93)&lt;=4,N(I93)=INT(N(I93)))),"OK","Check inputs"))))</f>
        <v/>
      </c>
    </row>
    <row r="94" spans="1:12" x14ac:dyDescent="0.25">
      <c r="A94" s="12"/>
      <c r="B94" s="12"/>
      <c r="C94" s="12"/>
      <c r="D94" s="12"/>
      <c r="E94" s="12"/>
      <c r="F94" s="12"/>
      <c r="G94" s="12"/>
      <c r="H94" s="12"/>
      <c r="I94" s="12"/>
      <c r="J94" s="19" t="str">
        <f>IF(COUNTA($A94:$I94)=0,"",IF($L94&lt;&gt;"OK","n/a",COUNTIF($B94:$I94,"&gt;=3")))</f>
        <v/>
      </c>
      <c r="K94" s="20" t="str">
        <f>IF(COUNTA($A94:$I94)=0,"",IF($L94&lt;&gt;"OK","n/a",AVERAGE($B94:$I94)))</f>
        <v/>
      </c>
      <c r="L94" s="14" t="str">
        <f>IF(COUNTA($A94:$I94)=0,"",IF(OR($A94="",NOT(SUMPRODUCT(--(Technicians!$A$2:$A$101=$A94))=1)),"Check ID",IF(SUMPRODUCT(--($A$4:$A$103=$A94))&gt;1,"Duplicate ID",IF(AND(AND(ISNUMBER(B94),N(B94)&gt;=0,N(B94)&lt;=4,N(B94)=INT(N(B94))),AND(ISNUMBER(C94),N(C94)&gt;=0,N(C94)&lt;=4,N(C94)=INT(N(C94))),AND(ISNUMBER(D94),N(D94)&gt;=0,N(D94)&lt;=4,N(D94)=INT(N(D94))),AND(ISNUMBER(E94),N(E94)&gt;=0,N(E94)&lt;=4,N(E94)=INT(N(E94))),AND(ISNUMBER(F94),N(F94)&gt;=0,N(F94)&lt;=4,N(F94)=INT(N(F94))),AND(ISNUMBER(G94),N(G94)&gt;=0,N(G94)&lt;=4,N(G94)=INT(N(G94))),AND(ISNUMBER(H94),N(H94)&gt;=0,N(H94)&lt;=4,N(H94)=INT(N(H94))),AND(ISNUMBER(I94),N(I94)&gt;=0,N(I94)&lt;=4,N(I94)=INT(N(I94)))),"OK","Check inputs"))))</f>
        <v/>
      </c>
    </row>
    <row r="95" spans="1:12" x14ac:dyDescent="0.25">
      <c r="A95" s="12"/>
      <c r="B95" s="12"/>
      <c r="C95" s="12"/>
      <c r="D95" s="12"/>
      <c r="E95" s="12"/>
      <c r="F95" s="12"/>
      <c r="G95" s="12"/>
      <c r="H95" s="12"/>
      <c r="I95" s="12"/>
      <c r="J95" s="19" t="str">
        <f>IF(COUNTA($A95:$I95)=0,"",IF($L95&lt;&gt;"OK","n/a",COUNTIF($B95:$I95,"&gt;=3")))</f>
        <v/>
      </c>
      <c r="K95" s="20" t="str">
        <f>IF(COUNTA($A95:$I95)=0,"",IF($L95&lt;&gt;"OK","n/a",AVERAGE($B95:$I95)))</f>
        <v/>
      </c>
      <c r="L95" s="14" t="str">
        <f>IF(COUNTA($A95:$I95)=0,"",IF(OR($A95="",NOT(SUMPRODUCT(--(Technicians!$A$2:$A$101=$A95))=1)),"Check ID",IF(SUMPRODUCT(--($A$4:$A$103=$A95))&gt;1,"Duplicate ID",IF(AND(AND(ISNUMBER(B95),N(B95)&gt;=0,N(B95)&lt;=4,N(B95)=INT(N(B95))),AND(ISNUMBER(C95),N(C95)&gt;=0,N(C95)&lt;=4,N(C95)=INT(N(C95))),AND(ISNUMBER(D95),N(D95)&gt;=0,N(D95)&lt;=4,N(D95)=INT(N(D95))),AND(ISNUMBER(E95),N(E95)&gt;=0,N(E95)&lt;=4,N(E95)=INT(N(E95))),AND(ISNUMBER(F95),N(F95)&gt;=0,N(F95)&lt;=4,N(F95)=INT(N(F95))),AND(ISNUMBER(G95),N(G95)&gt;=0,N(G95)&lt;=4,N(G95)=INT(N(G95))),AND(ISNUMBER(H95),N(H95)&gt;=0,N(H95)&lt;=4,N(H95)=INT(N(H95))),AND(ISNUMBER(I95),N(I95)&gt;=0,N(I95)&lt;=4,N(I95)=INT(N(I95)))),"OK","Check inputs"))))</f>
        <v/>
      </c>
    </row>
    <row r="96" spans="1:12" x14ac:dyDescent="0.25">
      <c r="A96" s="12"/>
      <c r="B96" s="12"/>
      <c r="C96" s="12"/>
      <c r="D96" s="12"/>
      <c r="E96" s="12"/>
      <c r="F96" s="12"/>
      <c r="G96" s="12"/>
      <c r="H96" s="12"/>
      <c r="I96" s="12"/>
      <c r="J96" s="19" t="str">
        <f>IF(COUNTA($A96:$I96)=0,"",IF($L96&lt;&gt;"OK","n/a",COUNTIF($B96:$I96,"&gt;=3")))</f>
        <v/>
      </c>
      <c r="K96" s="20" t="str">
        <f>IF(COUNTA($A96:$I96)=0,"",IF($L96&lt;&gt;"OK","n/a",AVERAGE($B96:$I96)))</f>
        <v/>
      </c>
      <c r="L96" s="14" t="str">
        <f>IF(COUNTA($A96:$I96)=0,"",IF(OR($A96="",NOT(SUMPRODUCT(--(Technicians!$A$2:$A$101=$A96))=1)),"Check ID",IF(SUMPRODUCT(--($A$4:$A$103=$A96))&gt;1,"Duplicate ID",IF(AND(AND(ISNUMBER(B96),N(B96)&gt;=0,N(B96)&lt;=4,N(B96)=INT(N(B96))),AND(ISNUMBER(C96),N(C96)&gt;=0,N(C96)&lt;=4,N(C96)=INT(N(C96))),AND(ISNUMBER(D96),N(D96)&gt;=0,N(D96)&lt;=4,N(D96)=INT(N(D96))),AND(ISNUMBER(E96),N(E96)&gt;=0,N(E96)&lt;=4,N(E96)=INT(N(E96))),AND(ISNUMBER(F96),N(F96)&gt;=0,N(F96)&lt;=4,N(F96)=INT(N(F96))),AND(ISNUMBER(G96),N(G96)&gt;=0,N(G96)&lt;=4,N(G96)=INT(N(G96))),AND(ISNUMBER(H96),N(H96)&gt;=0,N(H96)&lt;=4,N(H96)=INT(N(H96))),AND(ISNUMBER(I96),N(I96)&gt;=0,N(I96)&lt;=4,N(I96)=INT(N(I96)))),"OK","Check inputs"))))</f>
        <v/>
      </c>
    </row>
    <row r="97" spans="1:12" x14ac:dyDescent="0.25">
      <c r="A97" s="12"/>
      <c r="B97" s="12"/>
      <c r="C97" s="12"/>
      <c r="D97" s="12"/>
      <c r="E97" s="12"/>
      <c r="F97" s="12"/>
      <c r="G97" s="12"/>
      <c r="H97" s="12"/>
      <c r="I97" s="12"/>
      <c r="J97" s="19" t="str">
        <f>IF(COUNTA($A97:$I97)=0,"",IF($L97&lt;&gt;"OK","n/a",COUNTIF($B97:$I97,"&gt;=3")))</f>
        <v/>
      </c>
      <c r="K97" s="20" t="str">
        <f>IF(COUNTA($A97:$I97)=0,"",IF($L97&lt;&gt;"OK","n/a",AVERAGE($B97:$I97)))</f>
        <v/>
      </c>
      <c r="L97" s="14" t="str">
        <f>IF(COUNTA($A97:$I97)=0,"",IF(OR($A97="",NOT(SUMPRODUCT(--(Technicians!$A$2:$A$101=$A97))=1)),"Check ID",IF(SUMPRODUCT(--($A$4:$A$103=$A97))&gt;1,"Duplicate ID",IF(AND(AND(ISNUMBER(B97),N(B97)&gt;=0,N(B97)&lt;=4,N(B97)=INT(N(B97))),AND(ISNUMBER(C97),N(C97)&gt;=0,N(C97)&lt;=4,N(C97)=INT(N(C97))),AND(ISNUMBER(D97),N(D97)&gt;=0,N(D97)&lt;=4,N(D97)=INT(N(D97))),AND(ISNUMBER(E97),N(E97)&gt;=0,N(E97)&lt;=4,N(E97)=INT(N(E97))),AND(ISNUMBER(F97),N(F97)&gt;=0,N(F97)&lt;=4,N(F97)=INT(N(F97))),AND(ISNUMBER(G97),N(G97)&gt;=0,N(G97)&lt;=4,N(G97)=INT(N(G97))),AND(ISNUMBER(H97),N(H97)&gt;=0,N(H97)&lt;=4,N(H97)=INT(N(H97))),AND(ISNUMBER(I97),N(I97)&gt;=0,N(I97)&lt;=4,N(I97)=INT(N(I97)))),"OK","Check inputs"))))</f>
        <v/>
      </c>
    </row>
    <row r="98" spans="1:12" x14ac:dyDescent="0.25">
      <c r="A98" s="12"/>
      <c r="B98" s="12"/>
      <c r="C98" s="12"/>
      <c r="D98" s="12"/>
      <c r="E98" s="12"/>
      <c r="F98" s="12"/>
      <c r="G98" s="12"/>
      <c r="H98" s="12"/>
      <c r="I98" s="12"/>
      <c r="J98" s="19" t="str">
        <f>IF(COUNTA($A98:$I98)=0,"",IF($L98&lt;&gt;"OK","n/a",COUNTIF($B98:$I98,"&gt;=3")))</f>
        <v/>
      </c>
      <c r="K98" s="20" t="str">
        <f>IF(COUNTA($A98:$I98)=0,"",IF($L98&lt;&gt;"OK","n/a",AVERAGE($B98:$I98)))</f>
        <v/>
      </c>
      <c r="L98" s="14" t="str">
        <f>IF(COUNTA($A98:$I98)=0,"",IF(OR($A98="",NOT(SUMPRODUCT(--(Technicians!$A$2:$A$101=$A98))=1)),"Check ID",IF(SUMPRODUCT(--($A$4:$A$103=$A98))&gt;1,"Duplicate ID",IF(AND(AND(ISNUMBER(B98),N(B98)&gt;=0,N(B98)&lt;=4,N(B98)=INT(N(B98))),AND(ISNUMBER(C98),N(C98)&gt;=0,N(C98)&lt;=4,N(C98)=INT(N(C98))),AND(ISNUMBER(D98),N(D98)&gt;=0,N(D98)&lt;=4,N(D98)=INT(N(D98))),AND(ISNUMBER(E98),N(E98)&gt;=0,N(E98)&lt;=4,N(E98)=INT(N(E98))),AND(ISNUMBER(F98),N(F98)&gt;=0,N(F98)&lt;=4,N(F98)=INT(N(F98))),AND(ISNUMBER(G98),N(G98)&gt;=0,N(G98)&lt;=4,N(G98)=INT(N(G98))),AND(ISNUMBER(H98),N(H98)&gt;=0,N(H98)&lt;=4,N(H98)=INT(N(H98))),AND(ISNUMBER(I98),N(I98)&gt;=0,N(I98)&lt;=4,N(I98)=INT(N(I98)))),"OK","Check inputs"))))</f>
        <v/>
      </c>
    </row>
    <row r="99" spans="1:12" x14ac:dyDescent="0.25">
      <c r="A99" s="12"/>
      <c r="B99" s="12"/>
      <c r="C99" s="12"/>
      <c r="D99" s="12"/>
      <c r="E99" s="12"/>
      <c r="F99" s="12"/>
      <c r="G99" s="12"/>
      <c r="H99" s="12"/>
      <c r="I99" s="12"/>
      <c r="J99" s="19" t="str">
        <f>IF(COUNTA($A99:$I99)=0,"",IF($L99&lt;&gt;"OK","n/a",COUNTIF($B99:$I99,"&gt;=3")))</f>
        <v/>
      </c>
      <c r="K99" s="20" t="str">
        <f>IF(COUNTA($A99:$I99)=0,"",IF($L99&lt;&gt;"OK","n/a",AVERAGE($B99:$I99)))</f>
        <v/>
      </c>
      <c r="L99" s="14" t="str">
        <f>IF(COUNTA($A99:$I99)=0,"",IF(OR($A99="",NOT(SUMPRODUCT(--(Technicians!$A$2:$A$101=$A99))=1)),"Check ID",IF(SUMPRODUCT(--($A$4:$A$103=$A99))&gt;1,"Duplicate ID",IF(AND(AND(ISNUMBER(B99),N(B99)&gt;=0,N(B99)&lt;=4,N(B99)=INT(N(B99))),AND(ISNUMBER(C99),N(C99)&gt;=0,N(C99)&lt;=4,N(C99)=INT(N(C99))),AND(ISNUMBER(D99),N(D99)&gt;=0,N(D99)&lt;=4,N(D99)=INT(N(D99))),AND(ISNUMBER(E99),N(E99)&gt;=0,N(E99)&lt;=4,N(E99)=INT(N(E99))),AND(ISNUMBER(F99),N(F99)&gt;=0,N(F99)&lt;=4,N(F99)=INT(N(F99))),AND(ISNUMBER(G99),N(G99)&gt;=0,N(G99)&lt;=4,N(G99)=INT(N(G99))),AND(ISNUMBER(H99),N(H99)&gt;=0,N(H99)&lt;=4,N(H99)=INT(N(H99))),AND(ISNUMBER(I99),N(I99)&gt;=0,N(I99)&lt;=4,N(I99)=INT(N(I99)))),"OK","Check inputs"))))</f>
        <v/>
      </c>
    </row>
    <row r="100" spans="1:12" x14ac:dyDescent="0.25">
      <c r="A100" s="12"/>
      <c r="B100" s="12"/>
      <c r="C100" s="12"/>
      <c r="D100" s="12"/>
      <c r="E100" s="12"/>
      <c r="F100" s="12"/>
      <c r="G100" s="12"/>
      <c r="H100" s="12"/>
      <c r="I100" s="12"/>
      <c r="J100" s="19" t="str">
        <f>IF(COUNTA($A100:$I100)=0,"",IF($L100&lt;&gt;"OK","n/a",COUNTIF($B100:$I100,"&gt;=3")))</f>
        <v/>
      </c>
      <c r="K100" s="20" t="str">
        <f>IF(COUNTA($A100:$I100)=0,"",IF($L100&lt;&gt;"OK","n/a",AVERAGE($B100:$I100)))</f>
        <v/>
      </c>
      <c r="L100" s="14" t="str">
        <f>IF(COUNTA($A100:$I100)=0,"",IF(OR($A100="",NOT(SUMPRODUCT(--(Technicians!$A$2:$A$101=$A100))=1)),"Check ID",IF(SUMPRODUCT(--($A$4:$A$103=$A100))&gt;1,"Duplicate ID",IF(AND(AND(ISNUMBER(B100),N(B100)&gt;=0,N(B100)&lt;=4,N(B100)=INT(N(B100))),AND(ISNUMBER(C100),N(C100)&gt;=0,N(C100)&lt;=4,N(C100)=INT(N(C100))),AND(ISNUMBER(D100),N(D100)&gt;=0,N(D100)&lt;=4,N(D100)=INT(N(D100))),AND(ISNUMBER(E100),N(E100)&gt;=0,N(E100)&lt;=4,N(E100)=INT(N(E100))),AND(ISNUMBER(F100),N(F100)&gt;=0,N(F100)&lt;=4,N(F100)=INT(N(F100))),AND(ISNUMBER(G100),N(G100)&gt;=0,N(G100)&lt;=4,N(G100)=INT(N(G100))),AND(ISNUMBER(H100),N(H100)&gt;=0,N(H100)&lt;=4,N(H100)=INT(N(H100))),AND(ISNUMBER(I100),N(I100)&gt;=0,N(I100)&lt;=4,N(I100)=INT(N(I100)))),"OK","Check inputs"))))</f>
        <v/>
      </c>
    </row>
    <row r="101" spans="1:12" x14ac:dyDescent="0.25">
      <c r="A101" s="12"/>
      <c r="B101" s="12"/>
      <c r="C101" s="12"/>
      <c r="D101" s="12"/>
      <c r="E101" s="12"/>
      <c r="F101" s="12"/>
      <c r="G101" s="12"/>
      <c r="H101" s="12"/>
      <c r="I101" s="12"/>
      <c r="J101" s="19" t="str">
        <f>IF(COUNTA($A101:$I101)=0,"",IF($L101&lt;&gt;"OK","n/a",COUNTIF($B101:$I101,"&gt;=3")))</f>
        <v/>
      </c>
      <c r="K101" s="20" t="str">
        <f>IF(COUNTA($A101:$I101)=0,"",IF($L101&lt;&gt;"OK","n/a",AVERAGE($B101:$I101)))</f>
        <v/>
      </c>
      <c r="L101" s="14" t="str">
        <f>IF(COUNTA($A101:$I101)=0,"",IF(OR($A101="",NOT(SUMPRODUCT(--(Technicians!$A$2:$A$101=$A101))=1)),"Check ID",IF(SUMPRODUCT(--($A$4:$A$103=$A101))&gt;1,"Duplicate ID",IF(AND(AND(ISNUMBER(B101),N(B101)&gt;=0,N(B101)&lt;=4,N(B101)=INT(N(B101))),AND(ISNUMBER(C101),N(C101)&gt;=0,N(C101)&lt;=4,N(C101)=INT(N(C101))),AND(ISNUMBER(D101),N(D101)&gt;=0,N(D101)&lt;=4,N(D101)=INT(N(D101))),AND(ISNUMBER(E101),N(E101)&gt;=0,N(E101)&lt;=4,N(E101)=INT(N(E101))),AND(ISNUMBER(F101),N(F101)&gt;=0,N(F101)&lt;=4,N(F101)=INT(N(F101))),AND(ISNUMBER(G101),N(G101)&gt;=0,N(G101)&lt;=4,N(G101)=INT(N(G101))),AND(ISNUMBER(H101),N(H101)&gt;=0,N(H101)&lt;=4,N(H101)=INT(N(H101))),AND(ISNUMBER(I101),N(I101)&gt;=0,N(I101)&lt;=4,N(I101)=INT(N(I101)))),"OK","Check inputs"))))</f>
        <v/>
      </c>
    </row>
    <row r="102" spans="1:12" x14ac:dyDescent="0.25">
      <c r="A102" s="12"/>
      <c r="B102" s="12"/>
      <c r="C102" s="12"/>
      <c r="D102" s="12"/>
      <c r="E102" s="12"/>
      <c r="F102" s="12"/>
      <c r="G102" s="12"/>
      <c r="H102" s="12"/>
      <c r="I102" s="12"/>
      <c r="J102" s="19" t="str">
        <f>IF(COUNTA($A102:$I102)=0,"",IF($L102&lt;&gt;"OK","n/a",COUNTIF($B102:$I102,"&gt;=3")))</f>
        <v/>
      </c>
      <c r="K102" s="20" t="str">
        <f>IF(COUNTA($A102:$I102)=0,"",IF($L102&lt;&gt;"OK","n/a",AVERAGE($B102:$I102)))</f>
        <v/>
      </c>
      <c r="L102" s="14" t="str">
        <f>IF(COUNTA($A102:$I102)=0,"",IF(OR($A102="",NOT(SUMPRODUCT(--(Technicians!$A$2:$A$101=$A102))=1)),"Check ID",IF(SUMPRODUCT(--($A$4:$A$103=$A102))&gt;1,"Duplicate ID",IF(AND(AND(ISNUMBER(B102),N(B102)&gt;=0,N(B102)&lt;=4,N(B102)=INT(N(B102))),AND(ISNUMBER(C102),N(C102)&gt;=0,N(C102)&lt;=4,N(C102)=INT(N(C102))),AND(ISNUMBER(D102),N(D102)&gt;=0,N(D102)&lt;=4,N(D102)=INT(N(D102))),AND(ISNUMBER(E102),N(E102)&gt;=0,N(E102)&lt;=4,N(E102)=INT(N(E102))),AND(ISNUMBER(F102),N(F102)&gt;=0,N(F102)&lt;=4,N(F102)=INT(N(F102))),AND(ISNUMBER(G102),N(G102)&gt;=0,N(G102)&lt;=4,N(G102)=INT(N(G102))),AND(ISNUMBER(H102),N(H102)&gt;=0,N(H102)&lt;=4,N(H102)=INT(N(H102))),AND(ISNUMBER(I102),N(I102)&gt;=0,N(I102)&lt;=4,N(I102)=INT(N(I102)))),"OK","Check inputs"))))</f>
        <v/>
      </c>
    </row>
    <row r="103" spans="1:12" x14ac:dyDescent="0.25">
      <c r="A103" s="12"/>
      <c r="B103" s="12"/>
      <c r="C103" s="12"/>
      <c r="D103" s="12"/>
      <c r="E103" s="12"/>
      <c r="F103" s="12"/>
      <c r="G103" s="12"/>
      <c r="H103" s="12"/>
      <c r="I103" s="12"/>
      <c r="J103" s="19" t="str">
        <f>IF(COUNTA($A103:$I103)=0,"",IF($L103&lt;&gt;"OK","n/a",COUNTIF($B103:$I103,"&gt;=3")))</f>
        <v/>
      </c>
      <c r="K103" s="20" t="str">
        <f>IF(COUNTA($A103:$I103)=0,"",IF($L103&lt;&gt;"OK","n/a",AVERAGE($B103:$I103)))</f>
        <v/>
      </c>
      <c r="L103" s="14" t="str">
        <f>IF(COUNTA($A103:$I103)=0,"",IF(OR($A103="",NOT(SUMPRODUCT(--(Technicians!$A$2:$A$101=$A103))=1)),"Check ID",IF(SUMPRODUCT(--($A$4:$A$103=$A103))&gt;1,"Duplicate ID",IF(AND(AND(ISNUMBER(B103),N(B103)&gt;=0,N(B103)&lt;=4,N(B103)=INT(N(B103))),AND(ISNUMBER(C103),N(C103)&gt;=0,N(C103)&lt;=4,N(C103)=INT(N(C103))),AND(ISNUMBER(D103),N(D103)&gt;=0,N(D103)&lt;=4,N(D103)=INT(N(D103))),AND(ISNUMBER(E103),N(E103)&gt;=0,N(E103)&lt;=4,N(E103)=INT(N(E103))),AND(ISNUMBER(F103),N(F103)&gt;=0,N(F103)&lt;=4,N(F103)=INT(N(F103))),AND(ISNUMBER(G103),N(G103)&gt;=0,N(G103)&lt;=4,N(G103)=INT(N(G103))),AND(ISNUMBER(H103),N(H103)&gt;=0,N(H103)&lt;=4,N(H103)=INT(N(H103))),AND(ISNUMBER(I103),N(I103)&gt;=0,N(I103)&lt;=4,N(I103)=INT(N(I103)))),"OK","Check inputs"))))</f>
        <v/>
      </c>
    </row>
  </sheetData>
  <conditionalFormatting sqref="B3:I3">
    <cfRule type="expression" dxfId="2" priority="1">
      <formula>AND(ISNUMBER(B$2),ISNUMBER(B3),B3&lt;B$2)</formula>
    </cfRule>
    <cfRule type="expression" dxfId="3" priority="2">
      <formula>AND(ISNUMBER(B$2),ISNUMBER(B3),B3&gt;=B$2)</formula>
    </cfRule>
  </conditionalFormatting>
  <conditionalFormatting sqref="B4:I103">
    <cfRule type="expression" dxfId="4" priority="5">
      <formula>AND(ISNUMBER(B4),B4&gt;=3)</formula>
    </cfRule>
  </conditionalFormatting>
  <conditionalFormatting sqref="L4:L103">
    <cfRule type="expression" dxfId="5" priority="10">
      <formula>$L4="Check ID"</formula>
    </cfRule>
    <cfRule type="expression" dxfId="6" priority="11">
      <formula>$L4="Duplicate ID"</formula>
    </cfRule>
    <cfRule type="expression" dxfId="7" priority="12">
      <formula>$L4="Check inputs"</formula>
    </cfRule>
  </conditionalFormatting>
  <dataValidations count="4">
    <dataValidation type="list" allowBlank="1" showErrorMessage="1" errorTitle="Unknown technician" error="Pick a Tech ID listed on the Technicians sheet, or add the technician there first." sqref="A4:A103">
      <formula1>Technicians!$A$2:$A$101</formula1>
    </dataValidation>
    <dataValidation type="decimal" allowBlank="1" showErrorMessage="1" errorTitle="Invalid level" error="Enter a whole number from 0 (none) to 4 (can train others)." sqref="B10:I103">
      <formula1>0</formula1>
      <formula2>4</formula2>
    </dataValidation>
    <dataValidation type="decimal" allowBlank="1" showErrorMessage="1" errorTitle="Invalid number" error="Enter a whole number from 0 to 100." sqref="B2:I2">
      <formula1>0</formula1>
      <formula2>100</formula2>
    </dataValidation>
    <dataValidation type="decimal" allowBlank="1" showErrorMessage="1" errorTitle="Invalid level" error="Enter a whole number from 0 (none) to 4 (can train others)." sqref="B4:I103">
      <formula1>0</formula1>
      <formula2>4</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1"/>
  <sheetViews>
    <sheetView workbookViewId="0">
      <pane ySplit="1" topLeftCell="A2" activePane="bottomLeft" state="frozen"/>
      <selection pane="bottomLeft"/>
    </sheetView>
  </sheetViews>
  <sheetFormatPr defaultRowHeight="15" outlineLevelRow="0" outlineLevelCol="0" x14ac:dyDescent="55"/>
  <cols>
    <col min="2" max="2" width="26" customWidth="1"/>
    <col min="3" max="3" width="10" customWidth="1"/>
    <col min="4" max="5" width="13" customWidth="1"/>
    <col min="6" max="6" width="10" customWidth="1"/>
    <col min="7" max="7" width="15" customWidth="1"/>
    <col min="8" max="8" width="13" customWidth="1"/>
  </cols>
  <sheetData>
    <row r="1" ht="34" customHeight="1" spans="1:8" x14ac:dyDescent="0.25">
      <c r="A1" s="11" t="s">
        <v>35</v>
      </c>
      <c r="B1" s="11" t="s">
        <v>65</v>
      </c>
      <c r="C1" s="11" t="s">
        <v>66</v>
      </c>
      <c r="D1" s="11" t="s">
        <v>67</v>
      </c>
      <c r="E1" s="11" t="s">
        <v>68</v>
      </c>
      <c r="F1" s="11" t="s">
        <v>69</v>
      </c>
      <c r="G1" s="11" t="s">
        <v>70</v>
      </c>
      <c r="H1" s="11" t="s">
        <v>38</v>
      </c>
    </row>
    <row r="2" spans="1:8" x14ac:dyDescent="0.25">
      <c r="A2" s="12" t="s">
        <v>39</v>
      </c>
      <c r="B2" s="13" t="s">
        <v>71</v>
      </c>
      <c r="C2" s="12" t="s">
        <v>72</v>
      </c>
      <c r="D2" s="21">
        <v>41800</v>
      </c>
      <c r="E2" s="21"/>
      <c r="F2" s="19" t="str">
        <f>IF(COUNTA($A2:$E2)=0,"",IF($H2&lt;&gt;"OK","n/a",IF($E2="","",IF(AND(ISNUMBER(Dashboard!$B$4),N(Dashboard!$B$4)&gt;=18264,N(Dashboard!$B$4)&lt;=73050),$E2-Dashboard!$B$4,"n/a"))))</f>
        <v/>
      </c>
      <c r="G2" s="14" t="str">
        <f>IF(COUNTA($A2:$E2)=0,"",IF($H2&lt;&gt;"OK","n/a",IF($E2="","No expiry date",IF(Dashboard!$B$19&gt;0,"Check data",IF($F2&lt;0,"Expired",IF($F2&lt;=Dashboard!$B$6,"Expires soon","Current"))))))</f>
        <v>No expiry date</v>
      </c>
      <c r="H2" s="14" t="str">
        <f>IF(COUNTA($A2:$E2)=0,"",IF(OR($A2="",NOT(SUMPRODUCT(--(Technicians!$A$2:$A$101=$A2))=1)),"Check ID",IF(OR($B2="",AND($D2&lt;&gt;"",NOT(AND(ISNUMBER($D2),N($D2)&gt;=18264,N($D2)&lt;=73050))),AND($E2&lt;&gt;"",NOT(AND(ISNUMBER($E2),N($E2)&gt;=18264,N($E2)&lt;=73050))),AND(AND(ISNUMBER($D2),N($D2)&gt;=18264,N($D2)&lt;=73050),AND(ISNUMBER($E2),N($E2)&gt;=18264,N($E2)&lt;=73050),N($E2)&lt;N($D2))),"Check inputs","OK")))</f>
        <v>OK</v>
      </c>
    </row>
    <row r="3" spans="1:8" x14ac:dyDescent="0.25">
      <c r="A3" s="12" t="s">
        <v>39</v>
      </c>
      <c r="B3" s="13" t="s">
        <v>73</v>
      </c>
      <c r="C3" s="12" t="s">
        <v>74</v>
      </c>
      <c r="D3" s="21">
        <v>45747</v>
      </c>
      <c r="E3" s="21">
        <v>46477</v>
      </c>
      <c r="F3" s="19">
        <f>IF(COUNTA($A3:$E3)=0,"",IF($H3&lt;&gt;"OK","n/a",IF($E3="","",IF(AND(ISNUMBER(Dashboard!$B$4),N(Dashboard!$B$4)&gt;=18264,N(Dashboard!$B$4)&lt;=73050),$E3-Dashboard!$B$4,"n/a"))))</f>
        <v>149</v>
      </c>
      <c r="G3" s="14" t="str">
        <f>IF(COUNTA($A3:$E3)=0,"",IF($H3&lt;&gt;"OK","n/a",IF($E3="","No expiry date",IF(Dashboard!$B$19&gt;0,"Check data",IF($F3&lt;0,"Expired",IF($F3&lt;=Dashboard!$B$6,"Expires soon","Current"))))))</f>
        <v>Current</v>
      </c>
      <c r="H3" s="14" t="str">
        <f>IF(COUNTA($A3:$E3)=0,"",IF(OR($A3="",NOT(SUMPRODUCT(--(Technicians!$A$2:$A$101=$A3))=1)),"Check ID",IF(OR($B3="",AND($D3&lt;&gt;"",NOT(AND(ISNUMBER($D3),N($D3)&gt;=18264,N($D3)&lt;=73050))),AND($E3&lt;&gt;"",NOT(AND(ISNUMBER($E3),N($E3)&gt;=18264,N($E3)&lt;=73050))),AND(AND(ISNUMBER($D3),N($D3)&gt;=18264,N($D3)&lt;=73050),AND(ISNUMBER($E3),N($E3)&gt;=18264,N($E3)&lt;=73050),N($E3)&lt;N($D3))),"Check inputs","OK")))</f>
        <v>OK</v>
      </c>
    </row>
    <row r="4" spans="1:8" x14ac:dyDescent="0.25">
      <c r="A4" s="12" t="s">
        <v>39</v>
      </c>
      <c r="B4" s="13" t="s">
        <v>75</v>
      </c>
      <c r="C4" s="12" t="s">
        <v>76</v>
      </c>
      <c r="D4" s="21">
        <v>45641</v>
      </c>
      <c r="E4" s="21">
        <v>46371</v>
      </c>
      <c r="F4" s="19">
        <f>IF(COUNTA($A4:$E4)=0,"",IF($H4&lt;&gt;"OK","n/a",IF($E4="","",IF(AND(ISNUMBER(Dashboard!$B$4),N(Dashboard!$B$4)&gt;=18264,N(Dashboard!$B$4)&lt;=73050),$E4-Dashboard!$B$4,"n/a"))))</f>
        <v>43</v>
      </c>
      <c r="G4" s="14" t="str">
        <f>IF(COUNTA($A4:$E4)=0,"",IF($H4&lt;&gt;"OK","n/a",IF($E4="","No expiry date",IF(Dashboard!$B$19&gt;0,"Check data",IF($F4&lt;0,"Expired",IF($F4&lt;=Dashboard!$B$6,"Expires soon","Current"))))))</f>
        <v>Expires soon</v>
      </c>
      <c r="H4" s="14" t="str">
        <f>IF(COUNTA($A4:$E4)=0,"",IF(OR($A4="",NOT(SUMPRODUCT(--(Technicians!$A$2:$A$101=$A4))=1)),"Check ID",IF(OR($B4="",AND($D4&lt;&gt;"",NOT(AND(ISNUMBER($D4),N($D4)&gt;=18264,N($D4)&lt;=73050))),AND($E4&lt;&gt;"",NOT(AND(ISNUMBER($E4),N($E4)&gt;=18264,N($E4)&lt;=73050))),AND(AND(ISNUMBER($D4),N($D4)&gt;=18264,N($D4)&lt;=73050),AND(ISNUMBER($E4),N($E4)&gt;=18264,N($E4)&lt;=73050),N($E4)&lt;N($D4))),"Check inputs","OK")))</f>
        <v>OK</v>
      </c>
    </row>
    <row r="5" spans="1:8" x14ac:dyDescent="0.25">
      <c r="A5" s="12" t="s">
        <v>42</v>
      </c>
      <c r="B5" s="13" t="s">
        <v>77</v>
      </c>
      <c r="C5" s="12" t="s">
        <v>78</v>
      </c>
      <c r="D5" s="21">
        <v>43577</v>
      </c>
      <c r="E5" s="21"/>
      <c r="F5" s="19" t="str">
        <f>IF(COUNTA($A5:$E5)=0,"",IF($H5&lt;&gt;"OK","n/a",IF($E5="","",IF(AND(ISNUMBER(Dashboard!$B$4),N(Dashboard!$B$4)&gt;=18264,N(Dashboard!$B$4)&lt;=73050),$E5-Dashboard!$B$4,"n/a"))))</f>
        <v/>
      </c>
      <c r="G5" s="14" t="str">
        <f>IF(COUNTA($A5:$E5)=0,"",IF($H5&lt;&gt;"OK","n/a",IF($E5="","No expiry date",IF(Dashboard!$B$19&gt;0,"Check data",IF($F5&lt;0,"Expired",IF($F5&lt;=Dashboard!$B$6,"Expires soon","Current"))))))</f>
        <v>No expiry date</v>
      </c>
      <c r="H5" s="14" t="str">
        <f>IF(COUNTA($A5:$E5)=0,"",IF(OR($A5="",NOT(SUMPRODUCT(--(Technicians!$A$2:$A$101=$A5))=1)),"Check ID",IF(OR($B5="",AND($D5&lt;&gt;"",NOT(AND(ISNUMBER($D5),N($D5)&gt;=18264,N($D5)&lt;=73050))),AND($E5&lt;&gt;"",NOT(AND(ISNUMBER($E5),N($E5)&gt;=18264,N($E5)&lt;=73050))),AND(AND(ISNUMBER($D5),N($D5)&gt;=18264,N($D5)&lt;=73050),AND(ISNUMBER($E5),N($E5)&gt;=18264,N($E5)&lt;=73050),N($E5)&lt;N($D5))),"Check inputs","OK")))</f>
        <v>OK</v>
      </c>
    </row>
    <row r="6" spans="1:8" x14ac:dyDescent="0.25">
      <c r="A6" s="12" t="s">
        <v>42</v>
      </c>
      <c r="B6" s="13" t="s">
        <v>79</v>
      </c>
      <c r="C6" s="12" t="s">
        <v>80</v>
      </c>
      <c r="D6" s="21">
        <v>45152</v>
      </c>
      <c r="E6" s="21"/>
      <c r="F6" s="19" t="str">
        <f>IF(COUNTA($A6:$E6)=0,"",IF($H6&lt;&gt;"OK","n/a",IF($E6="","",IF(AND(ISNUMBER(Dashboard!$B$4),N(Dashboard!$B$4)&gt;=18264,N(Dashboard!$B$4)&lt;=73050),$E6-Dashboard!$B$4,"n/a"))))</f>
        <v/>
      </c>
      <c r="G6" s="14" t="str">
        <f>IF(COUNTA($A6:$E6)=0,"",IF($H6&lt;&gt;"OK","n/a",IF($E6="","No expiry date",IF(Dashboard!$B$19&gt;0,"Check data",IF($F6&lt;0,"Expired",IF($F6&lt;=Dashboard!$B$6,"Expires soon","Current"))))))</f>
        <v>No expiry date</v>
      </c>
      <c r="H6" s="14" t="str">
        <f>IF(COUNTA($A6:$E6)=0,"",IF(OR($A6="",NOT(SUMPRODUCT(--(Technicians!$A$2:$A$101=$A6))=1)),"Check ID",IF(OR($B6="",AND($D6&lt;&gt;"",NOT(AND(ISNUMBER($D6),N($D6)&gt;=18264,N($D6)&lt;=73050))),AND($E6&lt;&gt;"",NOT(AND(ISNUMBER($E6),N($E6)&gt;=18264,N($E6)&lt;=73050))),AND(AND(ISNUMBER($D6),N($D6)&gt;=18264,N($D6)&lt;=73050),AND(ISNUMBER($E6),N($E6)&gt;=18264,N($E6)&lt;=73050),N($E6)&lt;N($D6))),"Check inputs","OK")))</f>
        <v>OK</v>
      </c>
    </row>
    <row r="7" spans="1:8" x14ac:dyDescent="0.25">
      <c r="A7" s="12" t="s">
        <v>42</v>
      </c>
      <c r="B7" s="13" t="s">
        <v>75</v>
      </c>
      <c r="C7" s="12" t="s">
        <v>81</v>
      </c>
      <c r="D7" s="21">
        <v>45585</v>
      </c>
      <c r="E7" s="21">
        <v>46315</v>
      </c>
      <c r="F7" s="19">
        <f>IF(COUNTA($A7:$E7)=0,"",IF($H7&lt;&gt;"OK","n/a",IF($E7="","",IF(AND(ISNUMBER(Dashboard!$B$4),N(Dashboard!$B$4)&gt;=18264,N(Dashboard!$B$4)&lt;=73050),$E7-Dashboard!$B$4,"n/a"))))</f>
        <v>-13</v>
      </c>
      <c r="G7" s="14" t="str">
        <f>IF(COUNTA($A7:$E7)=0,"",IF($H7&lt;&gt;"OK","n/a",IF($E7="","No expiry date",IF(Dashboard!$B$19&gt;0,"Check data",IF($F7&lt;0,"Expired",IF($F7&lt;=Dashboard!$B$6,"Expires soon","Current"))))))</f>
        <v>Expired</v>
      </c>
      <c r="H7" s="14" t="str">
        <f>IF(COUNTA($A7:$E7)=0,"",IF(OR($A7="",NOT(SUMPRODUCT(--(Technicians!$A$2:$A$101=$A7))=1)),"Check ID",IF(OR($B7="",AND($D7&lt;&gt;"",NOT(AND(ISNUMBER($D7),N($D7)&gt;=18264,N($D7)&lt;=73050))),AND($E7&lt;&gt;"",NOT(AND(ISNUMBER($E7),N($E7)&gt;=18264,N($E7)&lt;=73050))),AND(AND(ISNUMBER($D7),N($D7)&gt;=18264,N($D7)&lt;=73050),AND(ISNUMBER($E7),N($E7)&gt;=18264,N($E7)&lt;=73050),N($E7)&lt;N($D7))),"Check inputs","OK")))</f>
        <v>OK</v>
      </c>
    </row>
    <row r="8" spans="1:8" x14ac:dyDescent="0.25">
      <c r="A8" s="12" t="s">
        <v>45</v>
      </c>
      <c r="B8" s="13" t="s">
        <v>71</v>
      </c>
      <c r="C8" s="12" t="s">
        <v>82</v>
      </c>
      <c r="D8" s="21">
        <v>44077</v>
      </c>
      <c r="E8" s="21"/>
      <c r="F8" s="19" t="str">
        <f>IF(COUNTA($A8:$E8)=0,"",IF($H8&lt;&gt;"OK","n/a",IF($E8="","",IF(AND(ISNUMBER(Dashboard!$B$4),N(Dashboard!$B$4)&gt;=18264,N(Dashboard!$B$4)&lt;=73050),$E8-Dashboard!$B$4,"n/a"))))</f>
        <v/>
      </c>
      <c r="G8" s="14" t="str">
        <f>IF(COUNTA($A8:$E8)=0,"",IF($H8&lt;&gt;"OK","n/a",IF($E8="","No expiry date",IF(Dashboard!$B$19&gt;0,"Check data",IF($F8&lt;0,"Expired",IF($F8&lt;=Dashboard!$B$6,"Expires soon","Current"))))))</f>
        <v>No expiry date</v>
      </c>
      <c r="H8" s="14" t="str">
        <f>IF(COUNTA($A8:$E8)=0,"",IF(OR($A8="",NOT(SUMPRODUCT(--(Technicians!$A$2:$A$101=$A8))=1)),"Check ID",IF(OR($B8="",AND($D8&lt;&gt;"",NOT(AND(ISNUMBER($D8),N($D8)&gt;=18264,N($D8)&lt;=73050))),AND($E8&lt;&gt;"",NOT(AND(ISNUMBER($E8),N($E8)&gt;=18264,N($E8)&lt;=73050))),AND(AND(ISNUMBER($D8),N($D8)&gt;=18264,N($D8)&lt;=73050),AND(ISNUMBER($E8),N($E8)&gt;=18264,N($E8)&lt;=73050),N($E8)&lt;N($D8))),"Check inputs","OK")))</f>
        <v>OK</v>
      </c>
    </row>
    <row r="9" spans="1:8" x14ac:dyDescent="0.25">
      <c r="A9" s="12" t="s">
        <v>45</v>
      </c>
      <c r="B9" s="13" t="s">
        <v>83</v>
      </c>
      <c r="C9" s="12" t="s">
        <v>84</v>
      </c>
      <c r="D9" s="21">
        <v>45626</v>
      </c>
      <c r="E9" s="21">
        <v>46356</v>
      </c>
      <c r="F9" s="19">
        <f>IF(COUNTA($A9:$E9)=0,"",IF($H9&lt;&gt;"OK","n/a",IF($E9="","",IF(AND(ISNUMBER(Dashboard!$B$4),N(Dashboard!$B$4)&gt;=18264,N(Dashboard!$B$4)&lt;=73050),$E9-Dashboard!$B$4,"n/a"))))</f>
        <v>28</v>
      </c>
      <c r="G9" s="14" t="str">
        <f>IF(COUNTA($A9:$E9)=0,"",IF($H9&lt;&gt;"OK","n/a",IF($E9="","No expiry date",IF(Dashboard!$B$19&gt;0,"Check data",IF($F9&lt;0,"Expired",IF($F9&lt;=Dashboard!$B$6,"Expires soon","Current"))))))</f>
        <v>Expires soon</v>
      </c>
      <c r="H9" s="14" t="str">
        <f>IF(COUNTA($A9:$E9)=0,"",IF(OR($A9="",NOT(SUMPRODUCT(--(Technicians!$A$2:$A$101=$A9))=1)),"Check ID",IF(OR($B9="",AND($D9&lt;&gt;"",NOT(AND(ISNUMBER($D9),N($D9)&gt;=18264,N($D9)&lt;=73050))),AND($E9&lt;&gt;"",NOT(AND(ISNUMBER($E9),N($E9)&gt;=18264,N($E9)&lt;=73050))),AND(AND(ISNUMBER($D9),N($D9)&gt;=18264,N($D9)&lt;=73050),AND(ISNUMBER($E9),N($E9)&gt;=18264,N($E9)&lt;=73050),N($E9)&lt;N($D9))),"Check inputs","OK")))</f>
        <v>OK</v>
      </c>
    </row>
    <row r="10" spans="1:8" x14ac:dyDescent="0.25">
      <c r="A10" s="12" t="s">
        <v>47</v>
      </c>
      <c r="B10" s="13" t="s">
        <v>77</v>
      </c>
      <c r="C10" s="12" t="s">
        <v>85</v>
      </c>
      <c r="D10" s="21">
        <v>44609</v>
      </c>
      <c r="E10" s="21"/>
      <c r="F10" s="19" t="str">
        <f>IF(COUNTA($A10:$E10)=0,"",IF($H10&lt;&gt;"OK","n/a",IF($E10="","",IF(AND(ISNUMBER(Dashboard!$B$4),N(Dashboard!$B$4)&gt;=18264,N(Dashboard!$B$4)&lt;=73050),$E10-Dashboard!$B$4,"n/a"))))</f>
        <v/>
      </c>
      <c r="G10" s="14" t="str">
        <f>IF(COUNTA($A10:$E10)=0,"",IF($H10&lt;&gt;"OK","n/a",IF($E10="","No expiry date",IF(Dashboard!$B$19&gt;0,"Check data",IF($F10&lt;0,"Expired",IF($F10&lt;=Dashboard!$B$6,"Expires soon","Current"))))))</f>
        <v>No expiry date</v>
      </c>
      <c r="H10" s="14" t="str">
        <f>IF(COUNTA($A10:$E10)=0,"",IF(OR($A10="",NOT(SUMPRODUCT(--(Technicians!$A$2:$A$101=$A10))=1)),"Check ID",IF(OR($B10="",AND($D10&lt;&gt;"",NOT(AND(ISNUMBER($D10),N($D10)&gt;=18264,N($D10)&lt;=73050))),AND($E10&lt;&gt;"",NOT(AND(ISNUMBER($E10),N($E10)&gt;=18264,N($E10)&lt;=73050))),AND(AND(ISNUMBER($D10),N($D10)&gt;=18264,N($D10)&lt;=73050),AND(ISNUMBER($E10),N($E10)&gt;=18264,N($E10)&lt;=73050),N($E10)&lt;N($D10))),"Check inputs","OK")))</f>
        <v>OK</v>
      </c>
    </row>
    <row r="11" spans="1:8" x14ac:dyDescent="0.25">
      <c r="A11" s="12" t="s">
        <v>47</v>
      </c>
      <c r="B11" s="13" t="s">
        <v>86</v>
      </c>
      <c r="C11" s="12" t="s">
        <v>87</v>
      </c>
      <c r="D11" s="21">
        <v>46174</v>
      </c>
      <c r="E11" s="21">
        <v>46539</v>
      </c>
      <c r="F11" s="19">
        <f>IF(COUNTA($A11:$E11)=0,"",IF($H11&lt;&gt;"OK","n/a",IF($E11="","",IF(AND(ISNUMBER(Dashboard!$B$4),N(Dashboard!$B$4)&gt;=18264,N(Dashboard!$B$4)&lt;=73050),$E11-Dashboard!$B$4,"n/a"))))</f>
        <v>211</v>
      </c>
      <c r="G11" s="14" t="str">
        <f>IF(COUNTA($A11:$E11)=0,"",IF($H11&lt;&gt;"OK","n/a",IF($E11="","No expiry date",IF(Dashboard!$B$19&gt;0,"Check data",IF($F11&lt;0,"Expired",IF($F11&lt;=Dashboard!$B$6,"Expires soon","Current"))))))</f>
        <v>Current</v>
      </c>
      <c r="H11" s="14" t="str">
        <f>IF(COUNTA($A11:$E11)=0,"",IF(OR($A11="",NOT(SUMPRODUCT(--(Technicians!$A$2:$A$101=$A11))=1)),"Check ID",IF(OR($B11="",AND($D11&lt;&gt;"",NOT(AND(ISNUMBER($D11),N($D11)&gt;=18264,N($D11)&lt;=73050))),AND($E11&lt;&gt;"",NOT(AND(ISNUMBER($E11),N($E11)&gt;=18264,N($E11)&lt;=73050))),AND(AND(ISNUMBER($D11),N($D11)&gt;=18264,N($D11)&lt;=73050),AND(ISNUMBER($E11),N($E11)&gt;=18264,N($E11)&lt;=73050),N($E11)&lt;N($D11))),"Check inputs","OK")))</f>
        <v>OK</v>
      </c>
    </row>
    <row r="12" spans="1:8" x14ac:dyDescent="0.25">
      <c r="A12" s="12" t="s">
        <v>50</v>
      </c>
      <c r="B12" s="13" t="s">
        <v>79</v>
      </c>
      <c r="C12" s="12" t="s">
        <v>88</v>
      </c>
      <c r="D12" s="21">
        <v>46090</v>
      </c>
      <c r="E12" s="21"/>
      <c r="F12" s="19" t="str">
        <f>IF(COUNTA($A12:$E12)=0,"",IF($H12&lt;&gt;"OK","n/a",IF($E12="","",IF(AND(ISNUMBER(Dashboard!$B$4),N(Dashboard!$B$4)&gt;=18264,N(Dashboard!$B$4)&lt;=73050),$E12-Dashboard!$B$4,"n/a"))))</f>
        <v/>
      </c>
      <c r="G12" s="14" t="str">
        <f>IF(COUNTA($A12:$E12)=0,"",IF($H12&lt;&gt;"OK","n/a",IF($E12="","No expiry date",IF(Dashboard!$B$19&gt;0,"Check data",IF($F12&lt;0,"Expired",IF($F12&lt;=Dashboard!$B$6,"Expires soon","Current"))))))</f>
        <v>No expiry date</v>
      </c>
      <c r="H12" s="14" t="str">
        <f>IF(COUNTA($A12:$E12)=0,"",IF(OR($A12="",NOT(SUMPRODUCT(--(Technicians!$A$2:$A$101=$A12))=1)),"Check ID",IF(OR($B12="",AND($D12&lt;&gt;"",NOT(AND(ISNUMBER($D12),N($D12)&gt;=18264,N($D12)&lt;=73050))),AND($E12&lt;&gt;"",NOT(AND(ISNUMBER($E12),N($E12)&gt;=18264,N($E12)&lt;=73050))),AND(AND(ISNUMBER($D12),N($D12)&gt;=18264,N($D12)&lt;=73050),AND(ISNUMBER($E12),N($E12)&gt;=18264,N($E12)&lt;=73050),N($E12)&lt;N($D12))),"Check inputs","OK")))</f>
        <v>OK</v>
      </c>
    </row>
    <row r="13" spans="1:8" x14ac:dyDescent="0.25">
      <c r="A13" s="12"/>
      <c r="B13" s="13"/>
      <c r="C13" s="12"/>
      <c r="D13" s="21"/>
      <c r="E13" s="21"/>
      <c r="F13" s="19" t="str">
        <f>IF(COUNTA($A13:$E13)=0,"",IF($H13&lt;&gt;"OK","n/a",IF($E13="","",IF(AND(ISNUMBER(Dashboard!$B$4),N(Dashboard!$B$4)&gt;=18264,N(Dashboard!$B$4)&lt;=73050),$E13-Dashboard!$B$4,"n/a"))))</f>
        <v/>
      </c>
      <c r="G13" s="14" t="str">
        <f>IF(COUNTA($A13:$E13)=0,"",IF($H13&lt;&gt;"OK","n/a",IF($E13="","No expiry date",IF(Dashboard!$B$19&gt;0,"Check data",IF($F13&lt;0,"Expired",IF($F13&lt;=Dashboard!$B$6,"Expires soon","Current"))))))</f>
        <v/>
      </c>
      <c r="H13" s="14" t="str">
        <f>IF(COUNTA($A13:$E13)=0,"",IF(OR($A13="",NOT(SUMPRODUCT(--(Technicians!$A$2:$A$101=$A13))=1)),"Check ID",IF(OR($B13="",AND($D13&lt;&gt;"",NOT(AND(ISNUMBER($D13),N($D13)&gt;=18264,N($D13)&lt;=73050))),AND($E13&lt;&gt;"",NOT(AND(ISNUMBER($E13),N($E13)&gt;=18264,N($E13)&lt;=73050))),AND(AND(ISNUMBER($D13),N($D13)&gt;=18264,N($D13)&lt;=73050),AND(ISNUMBER($E13),N($E13)&gt;=18264,N($E13)&lt;=73050),N($E13)&lt;N($D13))),"Check inputs","OK")))</f>
        <v/>
      </c>
    </row>
    <row r="14" spans="1:8" x14ac:dyDescent="0.25">
      <c r="A14" s="12"/>
      <c r="B14" s="13"/>
      <c r="C14" s="12"/>
      <c r="D14" s="21"/>
      <c r="E14" s="21"/>
      <c r="F14" s="19" t="str">
        <f>IF(COUNTA($A14:$E14)=0,"",IF($H14&lt;&gt;"OK","n/a",IF($E14="","",IF(AND(ISNUMBER(Dashboard!$B$4),N(Dashboard!$B$4)&gt;=18264,N(Dashboard!$B$4)&lt;=73050),$E14-Dashboard!$B$4,"n/a"))))</f>
        <v/>
      </c>
      <c r="G14" s="14" t="str">
        <f>IF(COUNTA($A14:$E14)=0,"",IF($H14&lt;&gt;"OK","n/a",IF($E14="","No expiry date",IF(Dashboard!$B$19&gt;0,"Check data",IF($F14&lt;0,"Expired",IF($F14&lt;=Dashboard!$B$6,"Expires soon","Current"))))))</f>
        <v/>
      </c>
      <c r="H14" s="14" t="str">
        <f>IF(COUNTA($A14:$E14)=0,"",IF(OR($A14="",NOT(SUMPRODUCT(--(Technicians!$A$2:$A$101=$A14))=1)),"Check ID",IF(OR($B14="",AND($D14&lt;&gt;"",NOT(AND(ISNUMBER($D14),N($D14)&gt;=18264,N($D14)&lt;=73050))),AND($E14&lt;&gt;"",NOT(AND(ISNUMBER($E14),N($E14)&gt;=18264,N($E14)&lt;=73050))),AND(AND(ISNUMBER($D14),N($D14)&gt;=18264,N($D14)&lt;=73050),AND(ISNUMBER($E14),N($E14)&gt;=18264,N($E14)&lt;=73050),N($E14)&lt;N($D14))),"Check inputs","OK")))</f>
        <v/>
      </c>
    </row>
    <row r="15" spans="1:8" x14ac:dyDescent="0.25">
      <c r="A15" s="12"/>
      <c r="B15" s="13"/>
      <c r="C15" s="12"/>
      <c r="D15" s="21"/>
      <c r="E15" s="21"/>
      <c r="F15" s="19" t="str">
        <f>IF(COUNTA($A15:$E15)=0,"",IF($H15&lt;&gt;"OK","n/a",IF($E15="","",IF(AND(ISNUMBER(Dashboard!$B$4),N(Dashboard!$B$4)&gt;=18264,N(Dashboard!$B$4)&lt;=73050),$E15-Dashboard!$B$4,"n/a"))))</f>
        <v/>
      </c>
      <c r="G15" s="14" t="str">
        <f>IF(COUNTA($A15:$E15)=0,"",IF($H15&lt;&gt;"OK","n/a",IF($E15="","No expiry date",IF(Dashboard!$B$19&gt;0,"Check data",IF($F15&lt;0,"Expired",IF($F15&lt;=Dashboard!$B$6,"Expires soon","Current"))))))</f>
        <v/>
      </c>
      <c r="H15" s="14" t="str">
        <f>IF(COUNTA($A15:$E15)=0,"",IF(OR($A15="",NOT(SUMPRODUCT(--(Technicians!$A$2:$A$101=$A15))=1)),"Check ID",IF(OR($B15="",AND($D15&lt;&gt;"",NOT(AND(ISNUMBER($D15),N($D15)&gt;=18264,N($D15)&lt;=73050))),AND($E15&lt;&gt;"",NOT(AND(ISNUMBER($E15),N($E15)&gt;=18264,N($E15)&lt;=73050))),AND(AND(ISNUMBER($D15),N($D15)&gt;=18264,N($D15)&lt;=73050),AND(ISNUMBER($E15),N($E15)&gt;=18264,N($E15)&lt;=73050),N($E15)&lt;N($D15))),"Check inputs","OK")))</f>
        <v/>
      </c>
    </row>
    <row r="16" spans="1:8" x14ac:dyDescent="0.25">
      <c r="A16" s="12"/>
      <c r="B16" s="13"/>
      <c r="C16" s="12"/>
      <c r="D16" s="21"/>
      <c r="E16" s="21"/>
      <c r="F16" s="19" t="str">
        <f>IF(COUNTA($A16:$E16)=0,"",IF($H16&lt;&gt;"OK","n/a",IF($E16="","",IF(AND(ISNUMBER(Dashboard!$B$4),N(Dashboard!$B$4)&gt;=18264,N(Dashboard!$B$4)&lt;=73050),$E16-Dashboard!$B$4,"n/a"))))</f>
        <v/>
      </c>
      <c r="G16" s="14" t="str">
        <f>IF(COUNTA($A16:$E16)=0,"",IF($H16&lt;&gt;"OK","n/a",IF($E16="","No expiry date",IF(Dashboard!$B$19&gt;0,"Check data",IF($F16&lt;0,"Expired",IF($F16&lt;=Dashboard!$B$6,"Expires soon","Current"))))))</f>
        <v/>
      </c>
      <c r="H16" s="14" t="str">
        <f>IF(COUNTA($A16:$E16)=0,"",IF(OR($A16="",NOT(SUMPRODUCT(--(Technicians!$A$2:$A$101=$A16))=1)),"Check ID",IF(OR($B16="",AND($D16&lt;&gt;"",NOT(AND(ISNUMBER($D16),N($D16)&gt;=18264,N($D16)&lt;=73050))),AND($E16&lt;&gt;"",NOT(AND(ISNUMBER($E16),N($E16)&gt;=18264,N($E16)&lt;=73050))),AND(AND(ISNUMBER($D16),N($D16)&gt;=18264,N($D16)&lt;=73050),AND(ISNUMBER($E16),N($E16)&gt;=18264,N($E16)&lt;=73050),N($E16)&lt;N($D16))),"Check inputs","OK")))</f>
        <v/>
      </c>
    </row>
    <row r="17" spans="1:8" x14ac:dyDescent="0.25">
      <c r="A17" s="12"/>
      <c r="B17" s="13"/>
      <c r="C17" s="12"/>
      <c r="D17" s="21"/>
      <c r="E17" s="21"/>
      <c r="F17" s="19" t="str">
        <f>IF(COUNTA($A17:$E17)=0,"",IF($H17&lt;&gt;"OK","n/a",IF($E17="","",IF(AND(ISNUMBER(Dashboard!$B$4),N(Dashboard!$B$4)&gt;=18264,N(Dashboard!$B$4)&lt;=73050),$E17-Dashboard!$B$4,"n/a"))))</f>
        <v/>
      </c>
      <c r="G17" s="14" t="str">
        <f>IF(COUNTA($A17:$E17)=0,"",IF($H17&lt;&gt;"OK","n/a",IF($E17="","No expiry date",IF(Dashboard!$B$19&gt;0,"Check data",IF($F17&lt;0,"Expired",IF($F17&lt;=Dashboard!$B$6,"Expires soon","Current"))))))</f>
        <v/>
      </c>
      <c r="H17" s="14" t="str">
        <f>IF(COUNTA($A17:$E17)=0,"",IF(OR($A17="",NOT(SUMPRODUCT(--(Technicians!$A$2:$A$101=$A17))=1)),"Check ID",IF(OR($B17="",AND($D17&lt;&gt;"",NOT(AND(ISNUMBER($D17),N($D17)&gt;=18264,N($D17)&lt;=73050))),AND($E17&lt;&gt;"",NOT(AND(ISNUMBER($E17),N($E17)&gt;=18264,N($E17)&lt;=73050))),AND(AND(ISNUMBER($D17),N($D17)&gt;=18264,N($D17)&lt;=73050),AND(ISNUMBER($E17),N($E17)&gt;=18264,N($E17)&lt;=73050),N($E17)&lt;N($D17))),"Check inputs","OK")))</f>
        <v/>
      </c>
    </row>
    <row r="18" spans="1:8" x14ac:dyDescent="0.25">
      <c r="A18" s="12"/>
      <c r="B18" s="13"/>
      <c r="C18" s="12"/>
      <c r="D18" s="21"/>
      <c r="E18" s="21"/>
      <c r="F18" s="19" t="str">
        <f>IF(COUNTA($A18:$E18)=0,"",IF($H18&lt;&gt;"OK","n/a",IF($E18="","",IF(AND(ISNUMBER(Dashboard!$B$4),N(Dashboard!$B$4)&gt;=18264,N(Dashboard!$B$4)&lt;=73050),$E18-Dashboard!$B$4,"n/a"))))</f>
        <v/>
      </c>
      <c r="G18" s="14" t="str">
        <f>IF(COUNTA($A18:$E18)=0,"",IF($H18&lt;&gt;"OK","n/a",IF($E18="","No expiry date",IF(Dashboard!$B$19&gt;0,"Check data",IF($F18&lt;0,"Expired",IF($F18&lt;=Dashboard!$B$6,"Expires soon","Current"))))))</f>
        <v/>
      </c>
      <c r="H18" s="14" t="str">
        <f>IF(COUNTA($A18:$E18)=0,"",IF(OR($A18="",NOT(SUMPRODUCT(--(Technicians!$A$2:$A$101=$A18))=1)),"Check ID",IF(OR($B18="",AND($D18&lt;&gt;"",NOT(AND(ISNUMBER($D18),N($D18)&gt;=18264,N($D18)&lt;=73050))),AND($E18&lt;&gt;"",NOT(AND(ISNUMBER($E18),N($E18)&gt;=18264,N($E18)&lt;=73050))),AND(AND(ISNUMBER($D18),N($D18)&gt;=18264,N($D18)&lt;=73050),AND(ISNUMBER($E18),N($E18)&gt;=18264,N($E18)&lt;=73050),N($E18)&lt;N($D18))),"Check inputs","OK")))</f>
        <v/>
      </c>
    </row>
    <row r="19" spans="1:8" x14ac:dyDescent="0.25">
      <c r="A19" s="12"/>
      <c r="B19" s="13"/>
      <c r="C19" s="12"/>
      <c r="D19" s="21"/>
      <c r="E19" s="21"/>
      <c r="F19" s="19" t="str">
        <f>IF(COUNTA($A19:$E19)=0,"",IF($H19&lt;&gt;"OK","n/a",IF($E19="","",IF(AND(ISNUMBER(Dashboard!$B$4),N(Dashboard!$B$4)&gt;=18264,N(Dashboard!$B$4)&lt;=73050),$E19-Dashboard!$B$4,"n/a"))))</f>
        <v/>
      </c>
      <c r="G19" s="14" t="str">
        <f>IF(COUNTA($A19:$E19)=0,"",IF($H19&lt;&gt;"OK","n/a",IF($E19="","No expiry date",IF(Dashboard!$B$19&gt;0,"Check data",IF($F19&lt;0,"Expired",IF($F19&lt;=Dashboard!$B$6,"Expires soon","Current"))))))</f>
        <v/>
      </c>
      <c r="H19" s="14" t="str">
        <f>IF(COUNTA($A19:$E19)=0,"",IF(OR($A19="",NOT(SUMPRODUCT(--(Technicians!$A$2:$A$101=$A19))=1)),"Check ID",IF(OR($B19="",AND($D19&lt;&gt;"",NOT(AND(ISNUMBER($D19),N($D19)&gt;=18264,N($D19)&lt;=73050))),AND($E19&lt;&gt;"",NOT(AND(ISNUMBER($E19),N($E19)&gt;=18264,N($E19)&lt;=73050))),AND(AND(ISNUMBER($D19),N($D19)&gt;=18264,N($D19)&lt;=73050),AND(ISNUMBER($E19),N($E19)&gt;=18264,N($E19)&lt;=73050),N($E19)&lt;N($D19))),"Check inputs","OK")))</f>
        <v/>
      </c>
    </row>
    <row r="20" spans="1:8" x14ac:dyDescent="0.25">
      <c r="A20" s="12"/>
      <c r="B20" s="13"/>
      <c r="C20" s="12"/>
      <c r="D20" s="21"/>
      <c r="E20" s="21"/>
      <c r="F20" s="19" t="str">
        <f>IF(COUNTA($A20:$E20)=0,"",IF($H20&lt;&gt;"OK","n/a",IF($E20="","",IF(AND(ISNUMBER(Dashboard!$B$4),N(Dashboard!$B$4)&gt;=18264,N(Dashboard!$B$4)&lt;=73050),$E20-Dashboard!$B$4,"n/a"))))</f>
        <v/>
      </c>
      <c r="G20" s="14" t="str">
        <f>IF(COUNTA($A20:$E20)=0,"",IF($H20&lt;&gt;"OK","n/a",IF($E20="","No expiry date",IF(Dashboard!$B$19&gt;0,"Check data",IF($F20&lt;0,"Expired",IF($F20&lt;=Dashboard!$B$6,"Expires soon","Current"))))))</f>
        <v/>
      </c>
      <c r="H20" s="14" t="str">
        <f>IF(COUNTA($A20:$E20)=0,"",IF(OR($A20="",NOT(SUMPRODUCT(--(Technicians!$A$2:$A$101=$A20))=1)),"Check ID",IF(OR($B20="",AND($D20&lt;&gt;"",NOT(AND(ISNUMBER($D20),N($D20)&gt;=18264,N($D20)&lt;=73050))),AND($E20&lt;&gt;"",NOT(AND(ISNUMBER($E20),N($E20)&gt;=18264,N($E20)&lt;=73050))),AND(AND(ISNUMBER($D20),N($D20)&gt;=18264,N($D20)&lt;=73050),AND(ISNUMBER($E20),N($E20)&gt;=18264,N($E20)&lt;=73050),N($E20)&lt;N($D20))),"Check inputs","OK")))</f>
        <v/>
      </c>
    </row>
    <row r="21" spans="1:8" x14ac:dyDescent="0.25">
      <c r="A21" s="12"/>
      <c r="B21" s="13"/>
      <c r="C21" s="12"/>
      <c r="D21" s="21"/>
      <c r="E21" s="21"/>
      <c r="F21" s="19" t="str">
        <f>IF(COUNTA($A21:$E21)=0,"",IF($H21&lt;&gt;"OK","n/a",IF($E21="","",IF(AND(ISNUMBER(Dashboard!$B$4),N(Dashboard!$B$4)&gt;=18264,N(Dashboard!$B$4)&lt;=73050),$E21-Dashboard!$B$4,"n/a"))))</f>
        <v/>
      </c>
      <c r="G21" s="14" t="str">
        <f>IF(COUNTA($A21:$E21)=0,"",IF($H21&lt;&gt;"OK","n/a",IF($E21="","No expiry date",IF(Dashboard!$B$19&gt;0,"Check data",IF($F21&lt;0,"Expired",IF($F21&lt;=Dashboard!$B$6,"Expires soon","Current"))))))</f>
        <v/>
      </c>
      <c r="H21" s="14" t="str">
        <f>IF(COUNTA($A21:$E21)=0,"",IF(OR($A21="",NOT(SUMPRODUCT(--(Technicians!$A$2:$A$101=$A21))=1)),"Check ID",IF(OR($B21="",AND($D21&lt;&gt;"",NOT(AND(ISNUMBER($D21),N($D21)&gt;=18264,N($D21)&lt;=73050))),AND($E21&lt;&gt;"",NOT(AND(ISNUMBER($E21),N($E21)&gt;=18264,N($E21)&lt;=73050))),AND(AND(ISNUMBER($D21),N($D21)&gt;=18264,N($D21)&lt;=73050),AND(ISNUMBER($E21),N($E21)&gt;=18264,N($E21)&lt;=73050),N($E21)&lt;N($D21))),"Check inputs","OK")))</f>
        <v/>
      </c>
    </row>
    <row r="22" spans="1:8" x14ac:dyDescent="0.25">
      <c r="A22" s="12"/>
      <c r="B22" s="13"/>
      <c r="C22" s="12"/>
      <c r="D22" s="21"/>
      <c r="E22" s="21"/>
      <c r="F22" s="19" t="str">
        <f>IF(COUNTA($A22:$E22)=0,"",IF($H22&lt;&gt;"OK","n/a",IF($E22="","",IF(AND(ISNUMBER(Dashboard!$B$4),N(Dashboard!$B$4)&gt;=18264,N(Dashboard!$B$4)&lt;=73050),$E22-Dashboard!$B$4,"n/a"))))</f>
        <v/>
      </c>
      <c r="G22" s="14" t="str">
        <f>IF(COUNTA($A22:$E22)=0,"",IF($H22&lt;&gt;"OK","n/a",IF($E22="","No expiry date",IF(Dashboard!$B$19&gt;0,"Check data",IF($F22&lt;0,"Expired",IF($F22&lt;=Dashboard!$B$6,"Expires soon","Current"))))))</f>
        <v/>
      </c>
      <c r="H22" s="14" t="str">
        <f>IF(COUNTA($A22:$E22)=0,"",IF(OR($A22="",NOT(SUMPRODUCT(--(Technicians!$A$2:$A$101=$A22))=1)),"Check ID",IF(OR($B22="",AND($D22&lt;&gt;"",NOT(AND(ISNUMBER($D22),N($D22)&gt;=18264,N($D22)&lt;=73050))),AND($E22&lt;&gt;"",NOT(AND(ISNUMBER($E22),N($E22)&gt;=18264,N($E22)&lt;=73050))),AND(AND(ISNUMBER($D22),N($D22)&gt;=18264,N($D22)&lt;=73050),AND(ISNUMBER($E22),N($E22)&gt;=18264,N($E22)&lt;=73050),N($E22)&lt;N($D22))),"Check inputs","OK")))</f>
        <v/>
      </c>
    </row>
    <row r="23" spans="1:8" x14ac:dyDescent="0.25">
      <c r="A23" s="12"/>
      <c r="B23" s="13"/>
      <c r="C23" s="12"/>
      <c r="D23" s="21"/>
      <c r="E23" s="21"/>
      <c r="F23" s="19" t="str">
        <f>IF(COUNTA($A23:$E23)=0,"",IF($H23&lt;&gt;"OK","n/a",IF($E23="","",IF(AND(ISNUMBER(Dashboard!$B$4),N(Dashboard!$B$4)&gt;=18264,N(Dashboard!$B$4)&lt;=73050),$E23-Dashboard!$B$4,"n/a"))))</f>
        <v/>
      </c>
      <c r="G23" s="14" t="str">
        <f>IF(COUNTA($A23:$E23)=0,"",IF($H23&lt;&gt;"OK","n/a",IF($E23="","No expiry date",IF(Dashboard!$B$19&gt;0,"Check data",IF($F23&lt;0,"Expired",IF($F23&lt;=Dashboard!$B$6,"Expires soon","Current"))))))</f>
        <v/>
      </c>
      <c r="H23" s="14" t="str">
        <f>IF(COUNTA($A23:$E23)=0,"",IF(OR($A23="",NOT(SUMPRODUCT(--(Technicians!$A$2:$A$101=$A23))=1)),"Check ID",IF(OR($B23="",AND($D23&lt;&gt;"",NOT(AND(ISNUMBER($D23),N($D23)&gt;=18264,N($D23)&lt;=73050))),AND($E23&lt;&gt;"",NOT(AND(ISNUMBER($E23),N($E23)&gt;=18264,N($E23)&lt;=73050))),AND(AND(ISNUMBER($D23),N($D23)&gt;=18264,N($D23)&lt;=73050),AND(ISNUMBER($E23),N($E23)&gt;=18264,N($E23)&lt;=73050),N($E23)&lt;N($D23))),"Check inputs","OK")))</f>
        <v/>
      </c>
    </row>
    <row r="24" spans="1:8" x14ac:dyDescent="0.25">
      <c r="A24" s="12"/>
      <c r="B24" s="13"/>
      <c r="C24" s="12"/>
      <c r="D24" s="21"/>
      <c r="E24" s="21"/>
      <c r="F24" s="19" t="str">
        <f>IF(COUNTA($A24:$E24)=0,"",IF($H24&lt;&gt;"OK","n/a",IF($E24="","",IF(AND(ISNUMBER(Dashboard!$B$4),N(Dashboard!$B$4)&gt;=18264,N(Dashboard!$B$4)&lt;=73050),$E24-Dashboard!$B$4,"n/a"))))</f>
        <v/>
      </c>
      <c r="G24" s="14" t="str">
        <f>IF(COUNTA($A24:$E24)=0,"",IF($H24&lt;&gt;"OK","n/a",IF($E24="","No expiry date",IF(Dashboard!$B$19&gt;0,"Check data",IF($F24&lt;0,"Expired",IF($F24&lt;=Dashboard!$B$6,"Expires soon","Current"))))))</f>
        <v/>
      </c>
      <c r="H24" s="14" t="str">
        <f>IF(COUNTA($A24:$E24)=0,"",IF(OR($A24="",NOT(SUMPRODUCT(--(Technicians!$A$2:$A$101=$A24))=1)),"Check ID",IF(OR($B24="",AND($D24&lt;&gt;"",NOT(AND(ISNUMBER($D24),N($D24)&gt;=18264,N($D24)&lt;=73050))),AND($E24&lt;&gt;"",NOT(AND(ISNUMBER($E24),N($E24)&gt;=18264,N($E24)&lt;=73050))),AND(AND(ISNUMBER($D24),N($D24)&gt;=18264,N($D24)&lt;=73050),AND(ISNUMBER($E24),N($E24)&gt;=18264,N($E24)&lt;=73050),N($E24)&lt;N($D24))),"Check inputs","OK")))</f>
        <v/>
      </c>
    </row>
    <row r="25" spans="1:8" x14ac:dyDescent="0.25">
      <c r="A25" s="12"/>
      <c r="B25" s="13"/>
      <c r="C25" s="12"/>
      <c r="D25" s="21"/>
      <c r="E25" s="21"/>
      <c r="F25" s="19" t="str">
        <f>IF(COUNTA($A25:$E25)=0,"",IF($H25&lt;&gt;"OK","n/a",IF($E25="","",IF(AND(ISNUMBER(Dashboard!$B$4),N(Dashboard!$B$4)&gt;=18264,N(Dashboard!$B$4)&lt;=73050),$E25-Dashboard!$B$4,"n/a"))))</f>
        <v/>
      </c>
      <c r="G25" s="14" t="str">
        <f>IF(COUNTA($A25:$E25)=0,"",IF($H25&lt;&gt;"OK","n/a",IF($E25="","No expiry date",IF(Dashboard!$B$19&gt;0,"Check data",IF($F25&lt;0,"Expired",IF($F25&lt;=Dashboard!$B$6,"Expires soon","Current"))))))</f>
        <v/>
      </c>
      <c r="H25" s="14" t="str">
        <f>IF(COUNTA($A25:$E25)=0,"",IF(OR($A25="",NOT(SUMPRODUCT(--(Technicians!$A$2:$A$101=$A25))=1)),"Check ID",IF(OR($B25="",AND($D25&lt;&gt;"",NOT(AND(ISNUMBER($D25),N($D25)&gt;=18264,N($D25)&lt;=73050))),AND($E25&lt;&gt;"",NOT(AND(ISNUMBER($E25),N($E25)&gt;=18264,N($E25)&lt;=73050))),AND(AND(ISNUMBER($D25),N($D25)&gt;=18264,N($D25)&lt;=73050),AND(ISNUMBER($E25),N($E25)&gt;=18264,N($E25)&lt;=73050),N($E25)&lt;N($D25))),"Check inputs","OK")))</f>
        <v/>
      </c>
    </row>
    <row r="26" spans="1:8" x14ac:dyDescent="0.25">
      <c r="A26" s="12"/>
      <c r="B26" s="13"/>
      <c r="C26" s="12"/>
      <c r="D26" s="21"/>
      <c r="E26" s="21"/>
      <c r="F26" s="19" t="str">
        <f>IF(COUNTA($A26:$E26)=0,"",IF($H26&lt;&gt;"OK","n/a",IF($E26="","",IF(AND(ISNUMBER(Dashboard!$B$4),N(Dashboard!$B$4)&gt;=18264,N(Dashboard!$B$4)&lt;=73050),$E26-Dashboard!$B$4,"n/a"))))</f>
        <v/>
      </c>
      <c r="G26" s="14" t="str">
        <f>IF(COUNTA($A26:$E26)=0,"",IF($H26&lt;&gt;"OK","n/a",IF($E26="","No expiry date",IF(Dashboard!$B$19&gt;0,"Check data",IF($F26&lt;0,"Expired",IF($F26&lt;=Dashboard!$B$6,"Expires soon","Current"))))))</f>
        <v/>
      </c>
      <c r="H26" s="14" t="str">
        <f>IF(COUNTA($A26:$E26)=0,"",IF(OR($A26="",NOT(SUMPRODUCT(--(Technicians!$A$2:$A$101=$A26))=1)),"Check ID",IF(OR($B26="",AND($D26&lt;&gt;"",NOT(AND(ISNUMBER($D26),N($D26)&gt;=18264,N($D26)&lt;=73050))),AND($E26&lt;&gt;"",NOT(AND(ISNUMBER($E26),N($E26)&gt;=18264,N($E26)&lt;=73050))),AND(AND(ISNUMBER($D26),N($D26)&gt;=18264,N($D26)&lt;=73050),AND(ISNUMBER($E26),N($E26)&gt;=18264,N($E26)&lt;=73050),N($E26)&lt;N($D26))),"Check inputs","OK")))</f>
        <v/>
      </c>
    </row>
    <row r="27" spans="1:8" x14ac:dyDescent="0.25">
      <c r="A27" s="12"/>
      <c r="B27" s="13"/>
      <c r="C27" s="12"/>
      <c r="D27" s="21"/>
      <c r="E27" s="21"/>
      <c r="F27" s="19" t="str">
        <f>IF(COUNTA($A27:$E27)=0,"",IF($H27&lt;&gt;"OK","n/a",IF($E27="","",IF(AND(ISNUMBER(Dashboard!$B$4),N(Dashboard!$B$4)&gt;=18264,N(Dashboard!$B$4)&lt;=73050),$E27-Dashboard!$B$4,"n/a"))))</f>
        <v/>
      </c>
      <c r="G27" s="14" t="str">
        <f>IF(COUNTA($A27:$E27)=0,"",IF($H27&lt;&gt;"OK","n/a",IF($E27="","No expiry date",IF(Dashboard!$B$19&gt;0,"Check data",IF($F27&lt;0,"Expired",IF($F27&lt;=Dashboard!$B$6,"Expires soon","Current"))))))</f>
        <v/>
      </c>
      <c r="H27" s="14" t="str">
        <f>IF(COUNTA($A27:$E27)=0,"",IF(OR($A27="",NOT(SUMPRODUCT(--(Technicians!$A$2:$A$101=$A27))=1)),"Check ID",IF(OR($B27="",AND($D27&lt;&gt;"",NOT(AND(ISNUMBER($D27),N($D27)&gt;=18264,N($D27)&lt;=73050))),AND($E27&lt;&gt;"",NOT(AND(ISNUMBER($E27),N($E27)&gt;=18264,N($E27)&lt;=73050))),AND(AND(ISNUMBER($D27),N($D27)&gt;=18264,N($D27)&lt;=73050),AND(ISNUMBER($E27),N($E27)&gt;=18264,N($E27)&lt;=73050),N($E27)&lt;N($D27))),"Check inputs","OK")))</f>
        <v/>
      </c>
    </row>
    <row r="28" spans="1:8" x14ac:dyDescent="0.25">
      <c r="A28" s="12"/>
      <c r="B28" s="13"/>
      <c r="C28" s="12"/>
      <c r="D28" s="21"/>
      <c r="E28" s="21"/>
      <c r="F28" s="19" t="str">
        <f>IF(COUNTA($A28:$E28)=0,"",IF($H28&lt;&gt;"OK","n/a",IF($E28="","",IF(AND(ISNUMBER(Dashboard!$B$4),N(Dashboard!$B$4)&gt;=18264,N(Dashboard!$B$4)&lt;=73050),$E28-Dashboard!$B$4,"n/a"))))</f>
        <v/>
      </c>
      <c r="G28" s="14" t="str">
        <f>IF(COUNTA($A28:$E28)=0,"",IF($H28&lt;&gt;"OK","n/a",IF($E28="","No expiry date",IF(Dashboard!$B$19&gt;0,"Check data",IF($F28&lt;0,"Expired",IF($F28&lt;=Dashboard!$B$6,"Expires soon","Current"))))))</f>
        <v/>
      </c>
      <c r="H28" s="14" t="str">
        <f>IF(COUNTA($A28:$E28)=0,"",IF(OR($A28="",NOT(SUMPRODUCT(--(Technicians!$A$2:$A$101=$A28))=1)),"Check ID",IF(OR($B28="",AND($D28&lt;&gt;"",NOT(AND(ISNUMBER($D28),N($D28)&gt;=18264,N($D28)&lt;=73050))),AND($E28&lt;&gt;"",NOT(AND(ISNUMBER($E28),N($E28)&gt;=18264,N($E28)&lt;=73050))),AND(AND(ISNUMBER($D28),N($D28)&gt;=18264,N($D28)&lt;=73050),AND(ISNUMBER($E28),N($E28)&gt;=18264,N($E28)&lt;=73050),N($E28)&lt;N($D28))),"Check inputs","OK")))</f>
        <v/>
      </c>
    </row>
    <row r="29" spans="1:8" x14ac:dyDescent="0.25">
      <c r="A29" s="12"/>
      <c r="B29" s="13"/>
      <c r="C29" s="12"/>
      <c r="D29" s="21"/>
      <c r="E29" s="21"/>
      <c r="F29" s="19" t="str">
        <f>IF(COUNTA($A29:$E29)=0,"",IF($H29&lt;&gt;"OK","n/a",IF($E29="","",IF(AND(ISNUMBER(Dashboard!$B$4),N(Dashboard!$B$4)&gt;=18264,N(Dashboard!$B$4)&lt;=73050),$E29-Dashboard!$B$4,"n/a"))))</f>
        <v/>
      </c>
      <c r="G29" s="14" t="str">
        <f>IF(COUNTA($A29:$E29)=0,"",IF($H29&lt;&gt;"OK","n/a",IF($E29="","No expiry date",IF(Dashboard!$B$19&gt;0,"Check data",IF($F29&lt;0,"Expired",IF($F29&lt;=Dashboard!$B$6,"Expires soon","Current"))))))</f>
        <v/>
      </c>
      <c r="H29" s="14" t="str">
        <f>IF(COUNTA($A29:$E29)=0,"",IF(OR($A29="",NOT(SUMPRODUCT(--(Technicians!$A$2:$A$101=$A29))=1)),"Check ID",IF(OR($B29="",AND($D29&lt;&gt;"",NOT(AND(ISNUMBER($D29),N($D29)&gt;=18264,N($D29)&lt;=73050))),AND($E29&lt;&gt;"",NOT(AND(ISNUMBER($E29),N($E29)&gt;=18264,N($E29)&lt;=73050))),AND(AND(ISNUMBER($D29),N($D29)&gt;=18264,N($D29)&lt;=73050),AND(ISNUMBER($E29),N($E29)&gt;=18264,N($E29)&lt;=73050),N($E29)&lt;N($D29))),"Check inputs","OK")))</f>
        <v/>
      </c>
    </row>
    <row r="30" spans="1:8" x14ac:dyDescent="0.25">
      <c r="A30" s="12"/>
      <c r="B30" s="13"/>
      <c r="C30" s="12"/>
      <c r="D30" s="21"/>
      <c r="E30" s="21"/>
      <c r="F30" s="19" t="str">
        <f>IF(COUNTA($A30:$E30)=0,"",IF($H30&lt;&gt;"OK","n/a",IF($E30="","",IF(AND(ISNUMBER(Dashboard!$B$4),N(Dashboard!$B$4)&gt;=18264,N(Dashboard!$B$4)&lt;=73050),$E30-Dashboard!$B$4,"n/a"))))</f>
        <v/>
      </c>
      <c r="G30" s="14" t="str">
        <f>IF(COUNTA($A30:$E30)=0,"",IF($H30&lt;&gt;"OK","n/a",IF($E30="","No expiry date",IF(Dashboard!$B$19&gt;0,"Check data",IF($F30&lt;0,"Expired",IF($F30&lt;=Dashboard!$B$6,"Expires soon","Current"))))))</f>
        <v/>
      </c>
      <c r="H30" s="14" t="str">
        <f>IF(COUNTA($A30:$E30)=0,"",IF(OR($A30="",NOT(SUMPRODUCT(--(Technicians!$A$2:$A$101=$A30))=1)),"Check ID",IF(OR($B30="",AND($D30&lt;&gt;"",NOT(AND(ISNUMBER($D30),N($D30)&gt;=18264,N($D30)&lt;=73050))),AND($E30&lt;&gt;"",NOT(AND(ISNUMBER($E30),N($E30)&gt;=18264,N($E30)&lt;=73050))),AND(AND(ISNUMBER($D30),N($D30)&gt;=18264,N($D30)&lt;=73050),AND(ISNUMBER($E30),N($E30)&gt;=18264,N($E30)&lt;=73050),N($E30)&lt;N($D30))),"Check inputs","OK")))</f>
        <v/>
      </c>
    </row>
    <row r="31" spans="1:8" x14ac:dyDescent="0.25">
      <c r="A31" s="12"/>
      <c r="B31" s="13"/>
      <c r="C31" s="12"/>
      <c r="D31" s="21"/>
      <c r="E31" s="21"/>
      <c r="F31" s="19" t="str">
        <f>IF(COUNTA($A31:$E31)=0,"",IF($H31&lt;&gt;"OK","n/a",IF($E31="","",IF(AND(ISNUMBER(Dashboard!$B$4),N(Dashboard!$B$4)&gt;=18264,N(Dashboard!$B$4)&lt;=73050),$E31-Dashboard!$B$4,"n/a"))))</f>
        <v/>
      </c>
      <c r="G31" s="14" t="str">
        <f>IF(COUNTA($A31:$E31)=0,"",IF($H31&lt;&gt;"OK","n/a",IF($E31="","No expiry date",IF(Dashboard!$B$19&gt;0,"Check data",IF($F31&lt;0,"Expired",IF($F31&lt;=Dashboard!$B$6,"Expires soon","Current"))))))</f>
        <v/>
      </c>
      <c r="H31" s="14" t="str">
        <f>IF(COUNTA($A31:$E31)=0,"",IF(OR($A31="",NOT(SUMPRODUCT(--(Technicians!$A$2:$A$101=$A31))=1)),"Check ID",IF(OR($B31="",AND($D31&lt;&gt;"",NOT(AND(ISNUMBER($D31),N($D31)&gt;=18264,N($D31)&lt;=73050))),AND($E31&lt;&gt;"",NOT(AND(ISNUMBER($E31),N($E31)&gt;=18264,N($E31)&lt;=73050))),AND(AND(ISNUMBER($D31),N($D31)&gt;=18264,N($D31)&lt;=73050),AND(ISNUMBER($E31),N($E31)&gt;=18264,N($E31)&lt;=73050),N($E31)&lt;N($D31))),"Check inputs","OK")))</f>
        <v/>
      </c>
    </row>
    <row r="32" spans="1:8" x14ac:dyDescent="0.25">
      <c r="A32" s="12"/>
      <c r="B32" s="13"/>
      <c r="C32" s="12"/>
      <c r="D32" s="21"/>
      <c r="E32" s="21"/>
      <c r="F32" s="19" t="str">
        <f>IF(COUNTA($A32:$E32)=0,"",IF($H32&lt;&gt;"OK","n/a",IF($E32="","",IF(AND(ISNUMBER(Dashboard!$B$4),N(Dashboard!$B$4)&gt;=18264,N(Dashboard!$B$4)&lt;=73050),$E32-Dashboard!$B$4,"n/a"))))</f>
        <v/>
      </c>
      <c r="G32" s="14" t="str">
        <f>IF(COUNTA($A32:$E32)=0,"",IF($H32&lt;&gt;"OK","n/a",IF($E32="","No expiry date",IF(Dashboard!$B$19&gt;0,"Check data",IF($F32&lt;0,"Expired",IF($F32&lt;=Dashboard!$B$6,"Expires soon","Current"))))))</f>
        <v/>
      </c>
      <c r="H32" s="14" t="str">
        <f>IF(COUNTA($A32:$E32)=0,"",IF(OR($A32="",NOT(SUMPRODUCT(--(Technicians!$A$2:$A$101=$A32))=1)),"Check ID",IF(OR($B32="",AND($D32&lt;&gt;"",NOT(AND(ISNUMBER($D32),N($D32)&gt;=18264,N($D32)&lt;=73050))),AND($E32&lt;&gt;"",NOT(AND(ISNUMBER($E32),N($E32)&gt;=18264,N($E32)&lt;=73050))),AND(AND(ISNUMBER($D32),N($D32)&gt;=18264,N($D32)&lt;=73050),AND(ISNUMBER($E32),N($E32)&gt;=18264,N($E32)&lt;=73050),N($E32)&lt;N($D32))),"Check inputs","OK")))</f>
        <v/>
      </c>
    </row>
    <row r="33" spans="1:8" x14ac:dyDescent="0.25">
      <c r="A33" s="12"/>
      <c r="B33" s="13"/>
      <c r="C33" s="12"/>
      <c r="D33" s="21"/>
      <c r="E33" s="21"/>
      <c r="F33" s="19" t="str">
        <f>IF(COUNTA($A33:$E33)=0,"",IF($H33&lt;&gt;"OK","n/a",IF($E33="","",IF(AND(ISNUMBER(Dashboard!$B$4),N(Dashboard!$B$4)&gt;=18264,N(Dashboard!$B$4)&lt;=73050),$E33-Dashboard!$B$4,"n/a"))))</f>
        <v/>
      </c>
      <c r="G33" s="14" t="str">
        <f>IF(COUNTA($A33:$E33)=0,"",IF($H33&lt;&gt;"OK","n/a",IF($E33="","No expiry date",IF(Dashboard!$B$19&gt;0,"Check data",IF($F33&lt;0,"Expired",IF($F33&lt;=Dashboard!$B$6,"Expires soon","Current"))))))</f>
        <v/>
      </c>
      <c r="H33" s="14" t="str">
        <f>IF(COUNTA($A33:$E33)=0,"",IF(OR($A33="",NOT(SUMPRODUCT(--(Technicians!$A$2:$A$101=$A33))=1)),"Check ID",IF(OR($B33="",AND($D33&lt;&gt;"",NOT(AND(ISNUMBER($D33),N($D33)&gt;=18264,N($D33)&lt;=73050))),AND($E33&lt;&gt;"",NOT(AND(ISNUMBER($E33),N($E33)&gt;=18264,N($E33)&lt;=73050))),AND(AND(ISNUMBER($D33),N($D33)&gt;=18264,N($D33)&lt;=73050),AND(ISNUMBER($E33),N($E33)&gt;=18264,N($E33)&lt;=73050),N($E33)&lt;N($D33))),"Check inputs","OK")))</f>
        <v/>
      </c>
    </row>
    <row r="34" spans="1:8" x14ac:dyDescent="0.25">
      <c r="A34" s="12"/>
      <c r="B34" s="13"/>
      <c r="C34" s="12"/>
      <c r="D34" s="21"/>
      <c r="E34" s="21"/>
      <c r="F34" s="19" t="str">
        <f>IF(COUNTA($A34:$E34)=0,"",IF($H34&lt;&gt;"OK","n/a",IF($E34="","",IF(AND(ISNUMBER(Dashboard!$B$4),N(Dashboard!$B$4)&gt;=18264,N(Dashboard!$B$4)&lt;=73050),$E34-Dashboard!$B$4,"n/a"))))</f>
        <v/>
      </c>
      <c r="G34" s="14" t="str">
        <f>IF(COUNTA($A34:$E34)=0,"",IF($H34&lt;&gt;"OK","n/a",IF($E34="","No expiry date",IF(Dashboard!$B$19&gt;0,"Check data",IF($F34&lt;0,"Expired",IF($F34&lt;=Dashboard!$B$6,"Expires soon","Current"))))))</f>
        <v/>
      </c>
      <c r="H34" s="14" t="str">
        <f>IF(COUNTA($A34:$E34)=0,"",IF(OR($A34="",NOT(SUMPRODUCT(--(Technicians!$A$2:$A$101=$A34))=1)),"Check ID",IF(OR($B34="",AND($D34&lt;&gt;"",NOT(AND(ISNUMBER($D34),N($D34)&gt;=18264,N($D34)&lt;=73050))),AND($E34&lt;&gt;"",NOT(AND(ISNUMBER($E34),N($E34)&gt;=18264,N($E34)&lt;=73050))),AND(AND(ISNUMBER($D34),N($D34)&gt;=18264,N($D34)&lt;=73050),AND(ISNUMBER($E34),N($E34)&gt;=18264,N($E34)&lt;=73050),N($E34)&lt;N($D34))),"Check inputs","OK")))</f>
        <v/>
      </c>
    </row>
    <row r="35" spans="1:8" x14ac:dyDescent="0.25">
      <c r="A35" s="12"/>
      <c r="B35" s="13"/>
      <c r="C35" s="12"/>
      <c r="D35" s="21"/>
      <c r="E35" s="21"/>
      <c r="F35" s="19" t="str">
        <f>IF(COUNTA($A35:$E35)=0,"",IF($H35&lt;&gt;"OK","n/a",IF($E35="","",IF(AND(ISNUMBER(Dashboard!$B$4),N(Dashboard!$B$4)&gt;=18264,N(Dashboard!$B$4)&lt;=73050),$E35-Dashboard!$B$4,"n/a"))))</f>
        <v/>
      </c>
      <c r="G35" s="14" t="str">
        <f>IF(COUNTA($A35:$E35)=0,"",IF($H35&lt;&gt;"OK","n/a",IF($E35="","No expiry date",IF(Dashboard!$B$19&gt;0,"Check data",IF($F35&lt;0,"Expired",IF($F35&lt;=Dashboard!$B$6,"Expires soon","Current"))))))</f>
        <v/>
      </c>
      <c r="H35" s="14" t="str">
        <f>IF(COUNTA($A35:$E35)=0,"",IF(OR($A35="",NOT(SUMPRODUCT(--(Technicians!$A$2:$A$101=$A35))=1)),"Check ID",IF(OR($B35="",AND($D35&lt;&gt;"",NOT(AND(ISNUMBER($D35),N($D35)&gt;=18264,N($D35)&lt;=73050))),AND($E35&lt;&gt;"",NOT(AND(ISNUMBER($E35),N($E35)&gt;=18264,N($E35)&lt;=73050))),AND(AND(ISNUMBER($D35),N($D35)&gt;=18264,N($D35)&lt;=73050),AND(ISNUMBER($E35),N($E35)&gt;=18264,N($E35)&lt;=73050),N($E35)&lt;N($D35))),"Check inputs","OK")))</f>
        <v/>
      </c>
    </row>
    <row r="36" spans="1:8" x14ac:dyDescent="0.25">
      <c r="A36" s="12"/>
      <c r="B36" s="13"/>
      <c r="C36" s="12"/>
      <c r="D36" s="21"/>
      <c r="E36" s="21"/>
      <c r="F36" s="19" t="str">
        <f>IF(COUNTA($A36:$E36)=0,"",IF($H36&lt;&gt;"OK","n/a",IF($E36="","",IF(AND(ISNUMBER(Dashboard!$B$4),N(Dashboard!$B$4)&gt;=18264,N(Dashboard!$B$4)&lt;=73050),$E36-Dashboard!$B$4,"n/a"))))</f>
        <v/>
      </c>
      <c r="G36" s="14" t="str">
        <f>IF(COUNTA($A36:$E36)=0,"",IF($H36&lt;&gt;"OK","n/a",IF($E36="","No expiry date",IF(Dashboard!$B$19&gt;0,"Check data",IF($F36&lt;0,"Expired",IF($F36&lt;=Dashboard!$B$6,"Expires soon","Current"))))))</f>
        <v/>
      </c>
      <c r="H36" s="14" t="str">
        <f>IF(COUNTA($A36:$E36)=0,"",IF(OR($A36="",NOT(SUMPRODUCT(--(Technicians!$A$2:$A$101=$A36))=1)),"Check ID",IF(OR($B36="",AND($D36&lt;&gt;"",NOT(AND(ISNUMBER($D36),N($D36)&gt;=18264,N($D36)&lt;=73050))),AND($E36&lt;&gt;"",NOT(AND(ISNUMBER($E36),N($E36)&gt;=18264,N($E36)&lt;=73050))),AND(AND(ISNUMBER($D36),N($D36)&gt;=18264,N($D36)&lt;=73050),AND(ISNUMBER($E36),N($E36)&gt;=18264,N($E36)&lt;=73050),N($E36)&lt;N($D36))),"Check inputs","OK")))</f>
        <v/>
      </c>
    </row>
    <row r="37" spans="1:8" x14ac:dyDescent="0.25">
      <c r="A37" s="12"/>
      <c r="B37" s="13"/>
      <c r="C37" s="12"/>
      <c r="D37" s="21"/>
      <c r="E37" s="21"/>
      <c r="F37" s="19" t="str">
        <f>IF(COUNTA($A37:$E37)=0,"",IF($H37&lt;&gt;"OK","n/a",IF($E37="","",IF(AND(ISNUMBER(Dashboard!$B$4),N(Dashboard!$B$4)&gt;=18264,N(Dashboard!$B$4)&lt;=73050),$E37-Dashboard!$B$4,"n/a"))))</f>
        <v/>
      </c>
      <c r="G37" s="14" t="str">
        <f>IF(COUNTA($A37:$E37)=0,"",IF($H37&lt;&gt;"OK","n/a",IF($E37="","No expiry date",IF(Dashboard!$B$19&gt;0,"Check data",IF($F37&lt;0,"Expired",IF($F37&lt;=Dashboard!$B$6,"Expires soon","Current"))))))</f>
        <v/>
      </c>
      <c r="H37" s="14" t="str">
        <f>IF(COUNTA($A37:$E37)=0,"",IF(OR($A37="",NOT(SUMPRODUCT(--(Technicians!$A$2:$A$101=$A37))=1)),"Check ID",IF(OR($B37="",AND($D37&lt;&gt;"",NOT(AND(ISNUMBER($D37),N($D37)&gt;=18264,N($D37)&lt;=73050))),AND($E37&lt;&gt;"",NOT(AND(ISNUMBER($E37),N($E37)&gt;=18264,N($E37)&lt;=73050))),AND(AND(ISNUMBER($D37),N($D37)&gt;=18264,N($D37)&lt;=73050),AND(ISNUMBER($E37),N($E37)&gt;=18264,N($E37)&lt;=73050),N($E37)&lt;N($D37))),"Check inputs","OK")))</f>
        <v/>
      </c>
    </row>
    <row r="38" spans="1:8" x14ac:dyDescent="0.25">
      <c r="A38" s="12"/>
      <c r="B38" s="13"/>
      <c r="C38" s="12"/>
      <c r="D38" s="21"/>
      <c r="E38" s="21"/>
      <c r="F38" s="19" t="str">
        <f>IF(COUNTA($A38:$E38)=0,"",IF($H38&lt;&gt;"OK","n/a",IF($E38="","",IF(AND(ISNUMBER(Dashboard!$B$4),N(Dashboard!$B$4)&gt;=18264,N(Dashboard!$B$4)&lt;=73050),$E38-Dashboard!$B$4,"n/a"))))</f>
        <v/>
      </c>
      <c r="G38" s="14" t="str">
        <f>IF(COUNTA($A38:$E38)=0,"",IF($H38&lt;&gt;"OK","n/a",IF($E38="","No expiry date",IF(Dashboard!$B$19&gt;0,"Check data",IF($F38&lt;0,"Expired",IF($F38&lt;=Dashboard!$B$6,"Expires soon","Current"))))))</f>
        <v/>
      </c>
      <c r="H38" s="14" t="str">
        <f>IF(COUNTA($A38:$E38)=0,"",IF(OR($A38="",NOT(SUMPRODUCT(--(Technicians!$A$2:$A$101=$A38))=1)),"Check ID",IF(OR($B38="",AND($D38&lt;&gt;"",NOT(AND(ISNUMBER($D38),N($D38)&gt;=18264,N($D38)&lt;=73050))),AND($E38&lt;&gt;"",NOT(AND(ISNUMBER($E38),N($E38)&gt;=18264,N($E38)&lt;=73050))),AND(AND(ISNUMBER($D38),N($D38)&gt;=18264,N($D38)&lt;=73050),AND(ISNUMBER($E38),N($E38)&gt;=18264,N($E38)&lt;=73050),N($E38)&lt;N($D38))),"Check inputs","OK")))</f>
        <v/>
      </c>
    </row>
    <row r="39" spans="1:8" x14ac:dyDescent="0.25">
      <c r="A39" s="12"/>
      <c r="B39" s="13"/>
      <c r="C39" s="12"/>
      <c r="D39" s="21"/>
      <c r="E39" s="21"/>
      <c r="F39" s="19" t="str">
        <f>IF(COUNTA($A39:$E39)=0,"",IF($H39&lt;&gt;"OK","n/a",IF($E39="","",IF(AND(ISNUMBER(Dashboard!$B$4),N(Dashboard!$B$4)&gt;=18264,N(Dashboard!$B$4)&lt;=73050),$E39-Dashboard!$B$4,"n/a"))))</f>
        <v/>
      </c>
      <c r="G39" s="14" t="str">
        <f>IF(COUNTA($A39:$E39)=0,"",IF($H39&lt;&gt;"OK","n/a",IF($E39="","No expiry date",IF(Dashboard!$B$19&gt;0,"Check data",IF($F39&lt;0,"Expired",IF($F39&lt;=Dashboard!$B$6,"Expires soon","Current"))))))</f>
        <v/>
      </c>
      <c r="H39" s="14" t="str">
        <f>IF(COUNTA($A39:$E39)=0,"",IF(OR($A39="",NOT(SUMPRODUCT(--(Technicians!$A$2:$A$101=$A39))=1)),"Check ID",IF(OR($B39="",AND($D39&lt;&gt;"",NOT(AND(ISNUMBER($D39),N($D39)&gt;=18264,N($D39)&lt;=73050))),AND($E39&lt;&gt;"",NOT(AND(ISNUMBER($E39),N($E39)&gt;=18264,N($E39)&lt;=73050))),AND(AND(ISNUMBER($D39),N($D39)&gt;=18264,N($D39)&lt;=73050),AND(ISNUMBER($E39),N($E39)&gt;=18264,N($E39)&lt;=73050),N($E39)&lt;N($D39))),"Check inputs","OK")))</f>
        <v/>
      </c>
    </row>
    <row r="40" spans="1:8" x14ac:dyDescent="0.25">
      <c r="A40" s="12"/>
      <c r="B40" s="13"/>
      <c r="C40" s="12"/>
      <c r="D40" s="21"/>
      <c r="E40" s="21"/>
      <c r="F40" s="19" t="str">
        <f>IF(COUNTA($A40:$E40)=0,"",IF($H40&lt;&gt;"OK","n/a",IF($E40="","",IF(AND(ISNUMBER(Dashboard!$B$4),N(Dashboard!$B$4)&gt;=18264,N(Dashboard!$B$4)&lt;=73050),$E40-Dashboard!$B$4,"n/a"))))</f>
        <v/>
      </c>
      <c r="G40" s="14" t="str">
        <f>IF(COUNTA($A40:$E40)=0,"",IF($H40&lt;&gt;"OK","n/a",IF($E40="","No expiry date",IF(Dashboard!$B$19&gt;0,"Check data",IF($F40&lt;0,"Expired",IF($F40&lt;=Dashboard!$B$6,"Expires soon","Current"))))))</f>
        <v/>
      </c>
      <c r="H40" s="14" t="str">
        <f>IF(COUNTA($A40:$E40)=0,"",IF(OR($A40="",NOT(SUMPRODUCT(--(Technicians!$A$2:$A$101=$A40))=1)),"Check ID",IF(OR($B40="",AND($D40&lt;&gt;"",NOT(AND(ISNUMBER($D40),N($D40)&gt;=18264,N($D40)&lt;=73050))),AND($E40&lt;&gt;"",NOT(AND(ISNUMBER($E40),N($E40)&gt;=18264,N($E40)&lt;=73050))),AND(AND(ISNUMBER($D40),N($D40)&gt;=18264,N($D40)&lt;=73050),AND(ISNUMBER($E40),N($E40)&gt;=18264,N($E40)&lt;=73050),N($E40)&lt;N($D40))),"Check inputs","OK")))</f>
        <v/>
      </c>
    </row>
    <row r="41" spans="1:8" x14ac:dyDescent="0.25">
      <c r="A41" s="12"/>
      <c r="B41" s="13"/>
      <c r="C41" s="12"/>
      <c r="D41" s="21"/>
      <c r="E41" s="21"/>
      <c r="F41" s="19" t="str">
        <f>IF(COUNTA($A41:$E41)=0,"",IF($H41&lt;&gt;"OK","n/a",IF($E41="","",IF(AND(ISNUMBER(Dashboard!$B$4),N(Dashboard!$B$4)&gt;=18264,N(Dashboard!$B$4)&lt;=73050),$E41-Dashboard!$B$4,"n/a"))))</f>
        <v/>
      </c>
      <c r="G41" s="14" t="str">
        <f>IF(COUNTA($A41:$E41)=0,"",IF($H41&lt;&gt;"OK","n/a",IF($E41="","No expiry date",IF(Dashboard!$B$19&gt;0,"Check data",IF($F41&lt;0,"Expired",IF($F41&lt;=Dashboard!$B$6,"Expires soon","Current"))))))</f>
        <v/>
      </c>
      <c r="H41" s="14" t="str">
        <f>IF(COUNTA($A41:$E41)=0,"",IF(OR($A41="",NOT(SUMPRODUCT(--(Technicians!$A$2:$A$101=$A41))=1)),"Check ID",IF(OR($B41="",AND($D41&lt;&gt;"",NOT(AND(ISNUMBER($D41),N($D41)&gt;=18264,N($D41)&lt;=73050))),AND($E41&lt;&gt;"",NOT(AND(ISNUMBER($E41),N($E41)&gt;=18264,N($E41)&lt;=73050))),AND(AND(ISNUMBER($D41),N($D41)&gt;=18264,N($D41)&lt;=73050),AND(ISNUMBER($E41),N($E41)&gt;=18264,N($E41)&lt;=73050),N($E41)&lt;N($D41))),"Check inputs","OK")))</f>
        <v/>
      </c>
    </row>
    <row r="42" spans="1:8" x14ac:dyDescent="0.25">
      <c r="A42" s="12"/>
      <c r="B42" s="13"/>
      <c r="C42" s="12"/>
      <c r="D42" s="21"/>
      <c r="E42" s="21"/>
      <c r="F42" s="19" t="str">
        <f>IF(COUNTA($A42:$E42)=0,"",IF($H42&lt;&gt;"OK","n/a",IF($E42="","",IF(AND(ISNUMBER(Dashboard!$B$4),N(Dashboard!$B$4)&gt;=18264,N(Dashboard!$B$4)&lt;=73050),$E42-Dashboard!$B$4,"n/a"))))</f>
        <v/>
      </c>
      <c r="G42" s="14" t="str">
        <f>IF(COUNTA($A42:$E42)=0,"",IF($H42&lt;&gt;"OK","n/a",IF($E42="","No expiry date",IF(Dashboard!$B$19&gt;0,"Check data",IF($F42&lt;0,"Expired",IF($F42&lt;=Dashboard!$B$6,"Expires soon","Current"))))))</f>
        <v/>
      </c>
      <c r="H42" s="14" t="str">
        <f>IF(COUNTA($A42:$E42)=0,"",IF(OR($A42="",NOT(SUMPRODUCT(--(Technicians!$A$2:$A$101=$A42))=1)),"Check ID",IF(OR($B42="",AND($D42&lt;&gt;"",NOT(AND(ISNUMBER($D42),N($D42)&gt;=18264,N($D42)&lt;=73050))),AND($E42&lt;&gt;"",NOT(AND(ISNUMBER($E42),N($E42)&gt;=18264,N($E42)&lt;=73050))),AND(AND(ISNUMBER($D42),N($D42)&gt;=18264,N($D42)&lt;=73050),AND(ISNUMBER($E42),N($E42)&gt;=18264,N($E42)&lt;=73050),N($E42)&lt;N($D42))),"Check inputs","OK")))</f>
        <v/>
      </c>
    </row>
    <row r="43" spans="1:8" x14ac:dyDescent="0.25">
      <c r="A43" s="12"/>
      <c r="B43" s="13"/>
      <c r="C43" s="12"/>
      <c r="D43" s="21"/>
      <c r="E43" s="21"/>
      <c r="F43" s="19" t="str">
        <f>IF(COUNTA($A43:$E43)=0,"",IF($H43&lt;&gt;"OK","n/a",IF($E43="","",IF(AND(ISNUMBER(Dashboard!$B$4),N(Dashboard!$B$4)&gt;=18264,N(Dashboard!$B$4)&lt;=73050),$E43-Dashboard!$B$4,"n/a"))))</f>
        <v/>
      </c>
      <c r="G43" s="14" t="str">
        <f>IF(COUNTA($A43:$E43)=0,"",IF($H43&lt;&gt;"OK","n/a",IF($E43="","No expiry date",IF(Dashboard!$B$19&gt;0,"Check data",IF($F43&lt;0,"Expired",IF($F43&lt;=Dashboard!$B$6,"Expires soon","Current"))))))</f>
        <v/>
      </c>
      <c r="H43" s="14" t="str">
        <f>IF(COUNTA($A43:$E43)=0,"",IF(OR($A43="",NOT(SUMPRODUCT(--(Technicians!$A$2:$A$101=$A43))=1)),"Check ID",IF(OR($B43="",AND($D43&lt;&gt;"",NOT(AND(ISNUMBER($D43),N($D43)&gt;=18264,N($D43)&lt;=73050))),AND($E43&lt;&gt;"",NOT(AND(ISNUMBER($E43),N($E43)&gt;=18264,N($E43)&lt;=73050))),AND(AND(ISNUMBER($D43),N($D43)&gt;=18264,N($D43)&lt;=73050),AND(ISNUMBER($E43),N($E43)&gt;=18264,N($E43)&lt;=73050),N($E43)&lt;N($D43))),"Check inputs","OK")))</f>
        <v/>
      </c>
    </row>
    <row r="44" spans="1:8" x14ac:dyDescent="0.25">
      <c r="A44" s="12"/>
      <c r="B44" s="13"/>
      <c r="C44" s="12"/>
      <c r="D44" s="21"/>
      <c r="E44" s="21"/>
      <c r="F44" s="19" t="str">
        <f>IF(COUNTA($A44:$E44)=0,"",IF($H44&lt;&gt;"OK","n/a",IF($E44="","",IF(AND(ISNUMBER(Dashboard!$B$4),N(Dashboard!$B$4)&gt;=18264,N(Dashboard!$B$4)&lt;=73050),$E44-Dashboard!$B$4,"n/a"))))</f>
        <v/>
      </c>
      <c r="G44" s="14" t="str">
        <f>IF(COUNTA($A44:$E44)=0,"",IF($H44&lt;&gt;"OK","n/a",IF($E44="","No expiry date",IF(Dashboard!$B$19&gt;0,"Check data",IF($F44&lt;0,"Expired",IF($F44&lt;=Dashboard!$B$6,"Expires soon","Current"))))))</f>
        <v/>
      </c>
      <c r="H44" s="14" t="str">
        <f>IF(COUNTA($A44:$E44)=0,"",IF(OR($A44="",NOT(SUMPRODUCT(--(Technicians!$A$2:$A$101=$A44))=1)),"Check ID",IF(OR($B44="",AND($D44&lt;&gt;"",NOT(AND(ISNUMBER($D44),N($D44)&gt;=18264,N($D44)&lt;=73050))),AND($E44&lt;&gt;"",NOT(AND(ISNUMBER($E44),N($E44)&gt;=18264,N($E44)&lt;=73050))),AND(AND(ISNUMBER($D44),N($D44)&gt;=18264,N($D44)&lt;=73050),AND(ISNUMBER($E44),N($E44)&gt;=18264,N($E44)&lt;=73050),N($E44)&lt;N($D44))),"Check inputs","OK")))</f>
        <v/>
      </c>
    </row>
    <row r="45" spans="1:8" x14ac:dyDescent="0.25">
      <c r="A45" s="12"/>
      <c r="B45" s="13"/>
      <c r="C45" s="12"/>
      <c r="D45" s="21"/>
      <c r="E45" s="21"/>
      <c r="F45" s="19" t="str">
        <f>IF(COUNTA($A45:$E45)=0,"",IF($H45&lt;&gt;"OK","n/a",IF($E45="","",IF(AND(ISNUMBER(Dashboard!$B$4),N(Dashboard!$B$4)&gt;=18264,N(Dashboard!$B$4)&lt;=73050),$E45-Dashboard!$B$4,"n/a"))))</f>
        <v/>
      </c>
      <c r="G45" s="14" t="str">
        <f>IF(COUNTA($A45:$E45)=0,"",IF($H45&lt;&gt;"OK","n/a",IF($E45="","No expiry date",IF(Dashboard!$B$19&gt;0,"Check data",IF($F45&lt;0,"Expired",IF($F45&lt;=Dashboard!$B$6,"Expires soon","Current"))))))</f>
        <v/>
      </c>
      <c r="H45" s="14" t="str">
        <f>IF(COUNTA($A45:$E45)=0,"",IF(OR($A45="",NOT(SUMPRODUCT(--(Technicians!$A$2:$A$101=$A45))=1)),"Check ID",IF(OR($B45="",AND($D45&lt;&gt;"",NOT(AND(ISNUMBER($D45),N($D45)&gt;=18264,N($D45)&lt;=73050))),AND($E45&lt;&gt;"",NOT(AND(ISNUMBER($E45),N($E45)&gt;=18264,N($E45)&lt;=73050))),AND(AND(ISNUMBER($D45),N($D45)&gt;=18264,N($D45)&lt;=73050),AND(ISNUMBER($E45),N($E45)&gt;=18264,N($E45)&lt;=73050),N($E45)&lt;N($D45))),"Check inputs","OK")))</f>
        <v/>
      </c>
    </row>
    <row r="46" spans="1:8" x14ac:dyDescent="0.25">
      <c r="A46" s="12"/>
      <c r="B46" s="13"/>
      <c r="C46" s="12"/>
      <c r="D46" s="21"/>
      <c r="E46" s="21"/>
      <c r="F46" s="19" t="str">
        <f>IF(COUNTA($A46:$E46)=0,"",IF($H46&lt;&gt;"OK","n/a",IF($E46="","",IF(AND(ISNUMBER(Dashboard!$B$4),N(Dashboard!$B$4)&gt;=18264,N(Dashboard!$B$4)&lt;=73050),$E46-Dashboard!$B$4,"n/a"))))</f>
        <v/>
      </c>
      <c r="G46" s="14" t="str">
        <f>IF(COUNTA($A46:$E46)=0,"",IF($H46&lt;&gt;"OK","n/a",IF($E46="","No expiry date",IF(Dashboard!$B$19&gt;0,"Check data",IF($F46&lt;0,"Expired",IF($F46&lt;=Dashboard!$B$6,"Expires soon","Current"))))))</f>
        <v/>
      </c>
      <c r="H46" s="14" t="str">
        <f>IF(COUNTA($A46:$E46)=0,"",IF(OR($A46="",NOT(SUMPRODUCT(--(Technicians!$A$2:$A$101=$A46))=1)),"Check ID",IF(OR($B46="",AND($D46&lt;&gt;"",NOT(AND(ISNUMBER($D46),N($D46)&gt;=18264,N($D46)&lt;=73050))),AND($E46&lt;&gt;"",NOT(AND(ISNUMBER($E46),N($E46)&gt;=18264,N($E46)&lt;=73050))),AND(AND(ISNUMBER($D46),N($D46)&gt;=18264,N($D46)&lt;=73050),AND(ISNUMBER($E46),N($E46)&gt;=18264,N($E46)&lt;=73050),N($E46)&lt;N($D46))),"Check inputs","OK")))</f>
        <v/>
      </c>
    </row>
    <row r="47" spans="1:8" x14ac:dyDescent="0.25">
      <c r="A47" s="12"/>
      <c r="B47" s="13"/>
      <c r="C47" s="12"/>
      <c r="D47" s="21"/>
      <c r="E47" s="21"/>
      <c r="F47" s="19" t="str">
        <f>IF(COUNTA($A47:$E47)=0,"",IF($H47&lt;&gt;"OK","n/a",IF($E47="","",IF(AND(ISNUMBER(Dashboard!$B$4),N(Dashboard!$B$4)&gt;=18264,N(Dashboard!$B$4)&lt;=73050),$E47-Dashboard!$B$4,"n/a"))))</f>
        <v/>
      </c>
      <c r="G47" s="14" t="str">
        <f>IF(COUNTA($A47:$E47)=0,"",IF($H47&lt;&gt;"OK","n/a",IF($E47="","No expiry date",IF(Dashboard!$B$19&gt;0,"Check data",IF($F47&lt;0,"Expired",IF($F47&lt;=Dashboard!$B$6,"Expires soon","Current"))))))</f>
        <v/>
      </c>
      <c r="H47" s="14" t="str">
        <f>IF(COUNTA($A47:$E47)=0,"",IF(OR($A47="",NOT(SUMPRODUCT(--(Technicians!$A$2:$A$101=$A47))=1)),"Check ID",IF(OR($B47="",AND($D47&lt;&gt;"",NOT(AND(ISNUMBER($D47),N($D47)&gt;=18264,N($D47)&lt;=73050))),AND($E47&lt;&gt;"",NOT(AND(ISNUMBER($E47),N($E47)&gt;=18264,N($E47)&lt;=73050))),AND(AND(ISNUMBER($D47),N($D47)&gt;=18264,N($D47)&lt;=73050),AND(ISNUMBER($E47),N($E47)&gt;=18264,N($E47)&lt;=73050),N($E47)&lt;N($D47))),"Check inputs","OK")))</f>
        <v/>
      </c>
    </row>
    <row r="48" spans="1:8" x14ac:dyDescent="0.25">
      <c r="A48" s="12"/>
      <c r="B48" s="13"/>
      <c r="C48" s="12"/>
      <c r="D48" s="21"/>
      <c r="E48" s="21"/>
      <c r="F48" s="19" t="str">
        <f>IF(COUNTA($A48:$E48)=0,"",IF($H48&lt;&gt;"OK","n/a",IF($E48="","",IF(AND(ISNUMBER(Dashboard!$B$4),N(Dashboard!$B$4)&gt;=18264,N(Dashboard!$B$4)&lt;=73050),$E48-Dashboard!$B$4,"n/a"))))</f>
        <v/>
      </c>
      <c r="G48" s="14" t="str">
        <f>IF(COUNTA($A48:$E48)=0,"",IF($H48&lt;&gt;"OK","n/a",IF($E48="","No expiry date",IF(Dashboard!$B$19&gt;0,"Check data",IF($F48&lt;0,"Expired",IF($F48&lt;=Dashboard!$B$6,"Expires soon","Current"))))))</f>
        <v/>
      </c>
      <c r="H48" s="14" t="str">
        <f>IF(COUNTA($A48:$E48)=0,"",IF(OR($A48="",NOT(SUMPRODUCT(--(Technicians!$A$2:$A$101=$A48))=1)),"Check ID",IF(OR($B48="",AND($D48&lt;&gt;"",NOT(AND(ISNUMBER($D48),N($D48)&gt;=18264,N($D48)&lt;=73050))),AND($E48&lt;&gt;"",NOT(AND(ISNUMBER($E48),N($E48)&gt;=18264,N($E48)&lt;=73050))),AND(AND(ISNUMBER($D48),N($D48)&gt;=18264,N($D48)&lt;=73050),AND(ISNUMBER($E48),N($E48)&gt;=18264,N($E48)&lt;=73050),N($E48)&lt;N($D48))),"Check inputs","OK")))</f>
        <v/>
      </c>
    </row>
    <row r="49" spans="1:8" x14ac:dyDescent="0.25">
      <c r="A49" s="12"/>
      <c r="B49" s="13"/>
      <c r="C49" s="12"/>
      <c r="D49" s="21"/>
      <c r="E49" s="21"/>
      <c r="F49" s="19" t="str">
        <f>IF(COUNTA($A49:$E49)=0,"",IF($H49&lt;&gt;"OK","n/a",IF($E49="","",IF(AND(ISNUMBER(Dashboard!$B$4),N(Dashboard!$B$4)&gt;=18264,N(Dashboard!$B$4)&lt;=73050),$E49-Dashboard!$B$4,"n/a"))))</f>
        <v/>
      </c>
      <c r="G49" s="14" t="str">
        <f>IF(COUNTA($A49:$E49)=0,"",IF($H49&lt;&gt;"OK","n/a",IF($E49="","No expiry date",IF(Dashboard!$B$19&gt;0,"Check data",IF($F49&lt;0,"Expired",IF($F49&lt;=Dashboard!$B$6,"Expires soon","Current"))))))</f>
        <v/>
      </c>
      <c r="H49" s="14" t="str">
        <f>IF(COUNTA($A49:$E49)=0,"",IF(OR($A49="",NOT(SUMPRODUCT(--(Technicians!$A$2:$A$101=$A49))=1)),"Check ID",IF(OR($B49="",AND($D49&lt;&gt;"",NOT(AND(ISNUMBER($D49),N($D49)&gt;=18264,N($D49)&lt;=73050))),AND($E49&lt;&gt;"",NOT(AND(ISNUMBER($E49),N($E49)&gt;=18264,N($E49)&lt;=73050))),AND(AND(ISNUMBER($D49),N($D49)&gt;=18264,N($D49)&lt;=73050),AND(ISNUMBER($E49),N($E49)&gt;=18264,N($E49)&lt;=73050),N($E49)&lt;N($D49))),"Check inputs","OK")))</f>
        <v/>
      </c>
    </row>
    <row r="50" spans="1:8" x14ac:dyDescent="0.25">
      <c r="A50" s="12"/>
      <c r="B50" s="13"/>
      <c r="C50" s="12"/>
      <c r="D50" s="21"/>
      <c r="E50" s="21"/>
      <c r="F50" s="19" t="str">
        <f>IF(COUNTA($A50:$E50)=0,"",IF($H50&lt;&gt;"OK","n/a",IF($E50="","",IF(AND(ISNUMBER(Dashboard!$B$4),N(Dashboard!$B$4)&gt;=18264,N(Dashboard!$B$4)&lt;=73050),$E50-Dashboard!$B$4,"n/a"))))</f>
        <v/>
      </c>
      <c r="G50" s="14" t="str">
        <f>IF(COUNTA($A50:$E50)=0,"",IF($H50&lt;&gt;"OK","n/a",IF($E50="","No expiry date",IF(Dashboard!$B$19&gt;0,"Check data",IF($F50&lt;0,"Expired",IF($F50&lt;=Dashboard!$B$6,"Expires soon","Current"))))))</f>
        <v/>
      </c>
      <c r="H50" s="14" t="str">
        <f>IF(COUNTA($A50:$E50)=0,"",IF(OR($A50="",NOT(SUMPRODUCT(--(Technicians!$A$2:$A$101=$A50))=1)),"Check ID",IF(OR($B50="",AND($D50&lt;&gt;"",NOT(AND(ISNUMBER($D50),N($D50)&gt;=18264,N($D50)&lt;=73050))),AND($E50&lt;&gt;"",NOT(AND(ISNUMBER($E50),N($E50)&gt;=18264,N($E50)&lt;=73050))),AND(AND(ISNUMBER($D50),N($D50)&gt;=18264,N($D50)&lt;=73050),AND(ISNUMBER($E50),N($E50)&gt;=18264,N($E50)&lt;=73050),N($E50)&lt;N($D50))),"Check inputs","OK")))</f>
        <v/>
      </c>
    </row>
    <row r="51" spans="1:8" x14ac:dyDescent="0.25">
      <c r="A51" s="12"/>
      <c r="B51" s="13"/>
      <c r="C51" s="12"/>
      <c r="D51" s="21"/>
      <c r="E51" s="21"/>
      <c r="F51" s="19" t="str">
        <f>IF(COUNTA($A51:$E51)=0,"",IF($H51&lt;&gt;"OK","n/a",IF($E51="","",IF(AND(ISNUMBER(Dashboard!$B$4),N(Dashboard!$B$4)&gt;=18264,N(Dashboard!$B$4)&lt;=73050),$E51-Dashboard!$B$4,"n/a"))))</f>
        <v/>
      </c>
      <c r="G51" s="14" t="str">
        <f>IF(COUNTA($A51:$E51)=0,"",IF($H51&lt;&gt;"OK","n/a",IF($E51="","No expiry date",IF(Dashboard!$B$19&gt;0,"Check data",IF($F51&lt;0,"Expired",IF($F51&lt;=Dashboard!$B$6,"Expires soon","Current"))))))</f>
        <v/>
      </c>
      <c r="H51" s="14" t="str">
        <f>IF(COUNTA($A51:$E51)=0,"",IF(OR($A51="",NOT(SUMPRODUCT(--(Technicians!$A$2:$A$101=$A51))=1)),"Check ID",IF(OR($B51="",AND($D51&lt;&gt;"",NOT(AND(ISNUMBER($D51),N($D51)&gt;=18264,N($D51)&lt;=73050))),AND($E51&lt;&gt;"",NOT(AND(ISNUMBER($E51),N($E51)&gt;=18264,N($E51)&lt;=73050))),AND(AND(ISNUMBER($D51),N($D51)&gt;=18264,N($D51)&lt;=73050),AND(ISNUMBER($E51),N($E51)&gt;=18264,N($E51)&lt;=73050),N($E51)&lt;N($D51))),"Check inputs","OK")))</f>
        <v/>
      </c>
    </row>
    <row r="52" spans="1:8" x14ac:dyDescent="0.25">
      <c r="A52" s="12"/>
      <c r="B52" s="13"/>
      <c r="C52" s="12"/>
      <c r="D52" s="21"/>
      <c r="E52" s="21"/>
      <c r="F52" s="19" t="str">
        <f>IF(COUNTA($A52:$E52)=0,"",IF($H52&lt;&gt;"OK","n/a",IF($E52="","",IF(AND(ISNUMBER(Dashboard!$B$4),N(Dashboard!$B$4)&gt;=18264,N(Dashboard!$B$4)&lt;=73050),$E52-Dashboard!$B$4,"n/a"))))</f>
        <v/>
      </c>
      <c r="G52" s="14" t="str">
        <f>IF(COUNTA($A52:$E52)=0,"",IF($H52&lt;&gt;"OK","n/a",IF($E52="","No expiry date",IF(Dashboard!$B$19&gt;0,"Check data",IF($F52&lt;0,"Expired",IF($F52&lt;=Dashboard!$B$6,"Expires soon","Current"))))))</f>
        <v/>
      </c>
      <c r="H52" s="14" t="str">
        <f>IF(COUNTA($A52:$E52)=0,"",IF(OR($A52="",NOT(SUMPRODUCT(--(Technicians!$A$2:$A$101=$A52))=1)),"Check ID",IF(OR($B52="",AND($D52&lt;&gt;"",NOT(AND(ISNUMBER($D52),N($D52)&gt;=18264,N($D52)&lt;=73050))),AND($E52&lt;&gt;"",NOT(AND(ISNUMBER($E52),N($E52)&gt;=18264,N($E52)&lt;=73050))),AND(AND(ISNUMBER($D52),N($D52)&gt;=18264,N($D52)&lt;=73050),AND(ISNUMBER($E52),N($E52)&gt;=18264,N($E52)&lt;=73050),N($E52)&lt;N($D52))),"Check inputs","OK")))</f>
        <v/>
      </c>
    </row>
    <row r="53" spans="1:8" x14ac:dyDescent="0.25">
      <c r="A53" s="12"/>
      <c r="B53" s="13"/>
      <c r="C53" s="12"/>
      <c r="D53" s="21"/>
      <c r="E53" s="21"/>
      <c r="F53" s="19" t="str">
        <f>IF(COUNTA($A53:$E53)=0,"",IF($H53&lt;&gt;"OK","n/a",IF($E53="","",IF(AND(ISNUMBER(Dashboard!$B$4),N(Dashboard!$B$4)&gt;=18264,N(Dashboard!$B$4)&lt;=73050),$E53-Dashboard!$B$4,"n/a"))))</f>
        <v/>
      </c>
      <c r="G53" s="14" t="str">
        <f>IF(COUNTA($A53:$E53)=0,"",IF($H53&lt;&gt;"OK","n/a",IF($E53="","No expiry date",IF(Dashboard!$B$19&gt;0,"Check data",IF($F53&lt;0,"Expired",IF($F53&lt;=Dashboard!$B$6,"Expires soon","Current"))))))</f>
        <v/>
      </c>
      <c r="H53" s="14" t="str">
        <f>IF(COUNTA($A53:$E53)=0,"",IF(OR($A53="",NOT(SUMPRODUCT(--(Technicians!$A$2:$A$101=$A53))=1)),"Check ID",IF(OR($B53="",AND($D53&lt;&gt;"",NOT(AND(ISNUMBER($D53),N($D53)&gt;=18264,N($D53)&lt;=73050))),AND($E53&lt;&gt;"",NOT(AND(ISNUMBER($E53),N($E53)&gt;=18264,N($E53)&lt;=73050))),AND(AND(ISNUMBER($D53),N($D53)&gt;=18264,N($D53)&lt;=73050),AND(ISNUMBER($E53),N($E53)&gt;=18264,N($E53)&lt;=73050),N($E53)&lt;N($D53))),"Check inputs","OK")))</f>
        <v/>
      </c>
    </row>
    <row r="54" spans="1:8" x14ac:dyDescent="0.25">
      <c r="A54" s="12"/>
      <c r="B54" s="13"/>
      <c r="C54" s="12"/>
      <c r="D54" s="21"/>
      <c r="E54" s="21"/>
      <c r="F54" s="19" t="str">
        <f>IF(COUNTA($A54:$E54)=0,"",IF($H54&lt;&gt;"OK","n/a",IF($E54="","",IF(AND(ISNUMBER(Dashboard!$B$4),N(Dashboard!$B$4)&gt;=18264,N(Dashboard!$B$4)&lt;=73050),$E54-Dashboard!$B$4,"n/a"))))</f>
        <v/>
      </c>
      <c r="G54" s="14" t="str">
        <f>IF(COUNTA($A54:$E54)=0,"",IF($H54&lt;&gt;"OK","n/a",IF($E54="","No expiry date",IF(Dashboard!$B$19&gt;0,"Check data",IF($F54&lt;0,"Expired",IF($F54&lt;=Dashboard!$B$6,"Expires soon","Current"))))))</f>
        <v/>
      </c>
      <c r="H54" s="14" t="str">
        <f>IF(COUNTA($A54:$E54)=0,"",IF(OR($A54="",NOT(SUMPRODUCT(--(Technicians!$A$2:$A$101=$A54))=1)),"Check ID",IF(OR($B54="",AND($D54&lt;&gt;"",NOT(AND(ISNUMBER($D54),N($D54)&gt;=18264,N($D54)&lt;=73050))),AND($E54&lt;&gt;"",NOT(AND(ISNUMBER($E54),N($E54)&gt;=18264,N($E54)&lt;=73050))),AND(AND(ISNUMBER($D54),N($D54)&gt;=18264,N($D54)&lt;=73050),AND(ISNUMBER($E54),N($E54)&gt;=18264,N($E54)&lt;=73050),N($E54)&lt;N($D54))),"Check inputs","OK")))</f>
        <v/>
      </c>
    </row>
    <row r="55" spans="1:8" x14ac:dyDescent="0.25">
      <c r="A55" s="12"/>
      <c r="B55" s="13"/>
      <c r="C55" s="12"/>
      <c r="D55" s="21"/>
      <c r="E55" s="21"/>
      <c r="F55" s="19" t="str">
        <f>IF(COUNTA($A55:$E55)=0,"",IF($H55&lt;&gt;"OK","n/a",IF($E55="","",IF(AND(ISNUMBER(Dashboard!$B$4),N(Dashboard!$B$4)&gt;=18264,N(Dashboard!$B$4)&lt;=73050),$E55-Dashboard!$B$4,"n/a"))))</f>
        <v/>
      </c>
      <c r="G55" s="14" t="str">
        <f>IF(COUNTA($A55:$E55)=0,"",IF($H55&lt;&gt;"OK","n/a",IF($E55="","No expiry date",IF(Dashboard!$B$19&gt;0,"Check data",IF($F55&lt;0,"Expired",IF($F55&lt;=Dashboard!$B$6,"Expires soon","Current"))))))</f>
        <v/>
      </c>
      <c r="H55" s="14" t="str">
        <f>IF(COUNTA($A55:$E55)=0,"",IF(OR($A55="",NOT(SUMPRODUCT(--(Technicians!$A$2:$A$101=$A55))=1)),"Check ID",IF(OR($B55="",AND($D55&lt;&gt;"",NOT(AND(ISNUMBER($D55),N($D55)&gt;=18264,N($D55)&lt;=73050))),AND($E55&lt;&gt;"",NOT(AND(ISNUMBER($E55),N($E55)&gt;=18264,N($E55)&lt;=73050))),AND(AND(ISNUMBER($D55),N($D55)&gt;=18264,N($D55)&lt;=73050),AND(ISNUMBER($E55),N($E55)&gt;=18264,N($E55)&lt;=73050),N($E55)&lt;N($D55))),"Check inputs","OK")))</f>
        <v/>
      </c>
    </row>
    <row r="56" spans="1:8" x14ac:dyDescent="0.25">
      <c r="A56" s="12"/>
      <c r="B56" s="13"/>
      <c r="C56" s="12"/>
      <c r="D56" s="21"/>
      <c r="E56" s="21"/>
      <c r="F56" s="19" t="str">
        <f>IF(COUNTA($A56:$E56)=0,"",IF($H56&lt;&gt;"OK","n/a",IF($E56="","",IF(AND(ISNUMBER(Dashboard!$B$4),N(Dashboard!$B$4)&gt;=18264,N(Dashboard!$B$4)&lt;=73050),$E56-Dashboard!$B$4,"n/a"))))</f>
        <v/>
      </c>
      <c r="G56" s="14" t="str">
        <f>IF(COUNTA($A56:$E56)=0,"",IF($H56&lt;&gt;"OK","n/a",IF($E56="","No expiry date",IF(Dashboard!$B$19&gt;0,"Check data",IF($F56&lt;0,"Expired",IF($F56&lt;=Dashboard!$B$6,"Expires soon","Current"))))))</f>
        <v/>
      </c>
      <c r="H56" s="14" t="str">
        <f>IF(COUNTA($A56:$E56)=0,"",IF(OR($A56="",NOT(SUMPRODUCT(--(Technicians!$A$2:$A$101=$A56))=1)),"Check ID",IF(OR($B56="",AND($D56&lt;&gt;"",NOT(AND(ISNUMBER($D56),N($D56)&gt;=18264,N($D56)&lt;=73050))),AND($E56&lt;&gt;"",NOT(AND(ISNUMBER($E56),N($E56)&gt;=18264,N($E56)&lt;=73050))),AND(AND(ISNUMBER($D56),N($D56)&gt;=18264,N($D56)&lt;=73050),AND(ISNUMBER($E56),N($E56)&gt;=18264,N($E56)&lt;=73050),N($E56)&lt;N($D56))),"Check inputs","OK")))</f>
        <v/>
      </c>
    </row>
    <row r="57" spans="1:8" x14ac:dyDescent="0.25">
      <c r="A57" s="12"/>
      <c r="B57" s="13"/>
      <c r="C57" s="12"/>
      <c r="D57" s="21"/>
      <c r="E57" s="21"/>
      <c r="F57" s="19" t="str">
        <f>IF(COUNTA($A57:$E57)=0,"",IF($H57&lt;&gt;"OK","n/a",IF($E57="","",IF(AND(ISNUMBER(Dashboard!$B$4),N(Dashboard!$B$4)&gt;=18264,N(Dashboard!$B$4)&lt;=73050),$E57-Dashboard!$B$4,"n/a"))))</f>
        <v/>
      </c>
      <c r="G57" s="14" t="str">
        <f>IF(COUNTA($A57:$E57)=0,"",IF($H57&lt;&gt;"OK","n/a",IF($E57="","No expiry date",IF(Dashboard!$B$19&gt;0,"Check data",IF($F57&lt;0,"Expired",IF($F57&lt;=Dashboard!$B$6,"Expires soon","Current"))))))</f>
        <v/>
      </c>
      <c r="H57" s="14" t="str">
        <f>IF(COUNTA($A57:$E57)=0,"",IF(OR($A57="",NOT(SUMPRODUCT(--(Technicians!$A$2:$A$101=$A57))=1)),"Check ID",IF(OR($B57="",AND($D57&lt;&gt;"",NOT(AND(ISNUMBER($D57),N($D57)&gt;=18264,N($D57)&lt;=73050))),AND($E57&lt;&gt;"",NOT(AND(ISNUMBER($E57),N($E57)&gt;=18264,N($E57)&lt;=73050))),AND(AND(ISNUMBER($D57),N($D57)&gt;=18264,N($D57)&lt;=73050),AND(ISNUMBER($E57),N($E57)&gt;=18264,N($E57)&lt;=73050),N($E57)&lt;N($D57))),"Check inputs","OK")))</f>
        <v/>
      </c>
    </row>
    <row r="58" spans="1:8" x14ac:dyDescent="0.25">
      <c r="A58" s="12"/>
      <c r="B58" s="13"/>
      <c r="C58" s="12"/>
      <c r="D58" s="21"/>
      <c r="E58" s="21"/>
      <c r="F58" s="19" t="str">
        <f>IF(COUNTA($A58:$E58)=0,"",IF($H58&lt;&gt;"OK","n/a",IF($E58="","",IF(AND(ISNUMBER(Dashboard!$B$4),N(Dashboard!$B$4)&gt;=18264,N(Dashboard!$B$4)&lt;=73050),$E58-Dashboard!$B$4,"n/a"))))</f>
        <v/>
      </c>
      <c r="G58" s="14" t="str">
        <f>IF(COUNTA($A58:$E58)=0,"",IF($H58&lt;&gt;"OK","n/a",IF($E58="","No expiry date",IF(Dashboard!$B$19&gt;0,"Check data",IF($F58&lt;0,"Expired",IF($F58&lt;=Dashboard!$B$6,"Expires soon","Current"))))))</f>
        <v/>
      </c>
      <c r="H58" s="14" t="str">
        <f>IF(COUNTA($A58:$E58)=0,"",IF(OR($A58="",NOT(SUMPRODUCT(--(Technicians!$A$2:$A$101=$A58))=1)),"Check ID",IF(OR($B58="",AND($D58&lt;&gt;"",NOT(AND(ISNUMBER($D58),N($D58)&gt;=18264,N($D58)&lt;=73050))),AND($E58&lt;&gt;"",NOT(AND(ISNUMBER($E58),N($E58)&gt;=18264,N($E58)&lt;=73050))),AND(AND(ISNUMBER($D58),N($D58)&gt;=18264,N($D58)&lt;=73050),AND(ISNUMBER($E58),N($E58)&gt;=18264,N($E58)&lt;=73050),N($E58)&lt;N($D58))),"Check inputs","OK")))</f>
        <v/>
      </c>
    </row>
    <row r="59" spans="1:8" x14ac:dyDescent="0.25">
      <c r="A59" s="12"/>
      <c r="B59" s="13"/>
      <c r="C59" s="12"/>
      <c r="D59" s="21"/>
      <c r="E59" s="21"/>
      <c r="F59" s="19" t="str">
        <f>IF(COUNTA($A59:$E59)=0,"",IF($H59&lt;&gt;"OK","n/a",IF($E59="","",IF(AND(ISNUMBER(Dashboard!$B$4),N(Dashboard!$B$4)&gt;=18264,N(Dashboard!$B$4)&lt;=73050),$E59-Dashboard!$B$4,"n/a"))))</f>
        <v/>
      </c>
      <c r="G59" s="14" t="str">
        <f>IF(COUNTA($A59:$E59)=0,"",IF($H59&lt;&gt;"OK","n/a",IF($E59="","No expiry date",IF(Dashboard!$B$19&gt;0,"Check data",IF($F59&lt;0,"Expired",IF($F59&lt;=Dashboard!$B$6,"Expires soon","Current"))))))</f>
        <v/>
      </c>
      <c r="H59" s="14" t="str">
        <f>IF(COUNTA($A59:$E59)=0,"",IF(OR($A59="",NOT(SUMPRODUCT(--(Technicians!$A$2:$A$101=$A59))=1)),"Check ID",IF(OR($B59="",AND($D59&lt;&gt;"",NOT(AND(ISNUMBER($D59),N($D59)&gt;=18264,N($D59)&lt;=73050))),AND($E59&lt;&gt;"",NOT(AND(ISNUMBER($E59),N($E59)&gt;=18264,N($E59)&lt;=73050))),AND(AND(ISNUMBER($D59),N($D59)&gt;=18264,N($D59)&lt;=73050),AND(ISNUMBER($E59),N($E59)&gt;=18264,N($E59)&lt;=73050),N($E59)&lt;N($D59))),"Check inputs","OK")))</f>
        <v/>
      </c>
    </row>
    <row r="60" spans="1:8" x14ac:dyDescent="0.25">
      <c r="A60" s="12"/>
      <c r="B60" s="13"/>
      <c r="C60" s="12"/>
      <c r="D60" s="21"/>
      <c r="E60" s="21"/>
      <c r="F60" s="19" t="str">
        <f>IF(COUNTA($A60:$E60)=0,"",IF($H60&lt;&gt;"OK","n/a",IF($E60="","",IF(AND(ISNUMBER(Dashboard!$B$4),N(Dashboard!$B$4)&gt;=18264,N(Dashboard!$B$4)&lt;=73050),$E60-Dashboard!$B$4,"n/a"))))</f>
        <v/>
      </c>
      <c r="G60" s="14" t="str">
        <f>IF(COUNTA($A60:$E60)=0,"",IF($H60&lt;&gt;"OK","n/a",IF($E60="","No expiry date",IF(Dashboard!$B$19&gt;0,"Check data",IF($F60&lt;0,"Expired",IF($F60&lt;=Dashboard!$B$6,"Expires soon","Current"))))))</f>
        <v/>
      </c>
      <c r="H60" s="14" t="str">
        <f>IF(COUNTA($A60:$E60)=0,"",IF(OR($A60="",NOT(SUMPRODUCT(--(Technicians!$A$2:$A$101=$A60))=1)),"Check ID",IF(OR($B60="",AND($D60&lt;&gt;"",NOT(AND(ISNUMBER($D60),N($D60)&gt;=18264,N($D60)&lt;=73050))),AND($E60&lt;&gt;"",NOT(AND(ISNUMBER($E60),N($E60)&gt;=18264,N($E60)&lt;=73050))),AND(AND(ISNUMBER($D60),N($D60)&gt;=18264,N($D60)&lt;=73050),AND(ISNUMBER($E60),N($E60)&gt;=18264,N($E60)&lt;=73050),N($E60)&lt;N($D60))),"Check inputs","OK")))</f>
        <v/>
      </c>
    </row>
    <row r="61" spans="1:8" x14ac:dyDescent="0.25">
      <c r="A61" s="12"/>
      <c r="B61" s="13"/>
      <c r="C61" s="12"/>
      <c r="D61" s="21"/>
      <c r="E61" s="21"/>
      <c r="F61" s="19" t="str">
        <f>IF(COUNTA($A61:$E61)=0,"",IF($H61&lt;&gt;"OK","n/a",IF($E61="","",IF(AND(ISNUMBER(Dashboard!$B$4),N(Dashboard!$B$4)&gt;=18264,N(Dashboard!$B$4)&lt;=73050),$E61-Dashboard!$B$4,"n/a"))))</f>
        <v/>
      </c>
      <c r="G61" s="14" t="str">
        <f>IF(COUNTA($A61:$E61)=0,"",IF($H61&lt;&gt;"OK","n/a",IF($E61="","No expiry date",IF(Dashboard!$B$19&gt;0,"Check data",IF($F61&lt;0,"Expired",IF($F61&lt;=Dashboard!$B$6,"Expires soon","Current"))))))</f>
        <v/>
      </c>
      <c r="H61" s="14" t="str">
        <f>IF(COUNTA($A61:$E61)=0,"",IF(OR($A61="",NOT(SUMPRODUCT(--(Technicians!$A$2:$A$101=$A61))=1)),"Check ID",IF(OR($B61="",AND($D61&lt;&gt;"",NOT(AND(ISNUMBER($D61),N($D61)&gt;=18264,N($D61)&lt;=73050))),AND($E61&lt;&gt;"",NOT(AND(ISNUMBER($E61),N($E61)&gt;=18264,N($E61)&lt;=73050))),AND(AND(ISNUMBER($D61),N($D61)&gt;=18264,N($D61)&lt;=73050),AND(ISNUMBER($E61),N($E61)&gt;=18264,N($E61)&lt;=73050),N($E61)&lt;N($D61))),"Check inputs","OK")))</f>
        <v/>
      </c>
    </row>
    <row r="62" spans="1:8" x14ac:dyDescent="0.25">
      <c r="A62" s="12"/>
      <c r="B62" s="13"/>
      <c r="C62" s="12"/>
      <c r="D62" s="21"/>
      <c r="E62" s="21"/>
      <c r="F62" s="19" t="str">
        <f>IF(COUNTA($A62:$E62)=0,"",IF($H62&lt;&gt;"OK","n/a",IF($E62="","",IF(AND(ISNUMBER(Dashboard!$B$4),N(Dashboard!$B$4)&gt;=18264,N(Dashboard!$B$4)&lt;=73050),$E62-Dashboard!$B$4,"n/a"))))</f>
        <v/>
      </c>
      <c r="G62" s="14" t="str">
        <f>IF(COUNTA($A62:$E62)=0,"",IF($H62&lt;&gt;"OK","n/a",IF($E62="","No expiry date",IF(Dashboard!$B$19&gt;0,"Check data",IF($F62&lt;0,"Expired",IF($F62&lt;=Dashboard!$B$6,"Expires soon","Current"))))))</f>
        <v/>
      </c>
      <c r="H62" s="14" t="str">
        <f>IF(COUNTA($A62:$E62)=0,"",IF(OR($A62="",NOT(SUMPRODUCT(--(Technicians!$A$2:$A$101=$A62))=1)),"Check ID",IF(OR($B62="",AND($D62&lt;&gt;"",NOT(AND(ISNUMBER($D62),N($D62)&gt;=18264,N($D62)&lt;=73050))),AND($E62&lt;&gt;"",NOT(AND(ISNUMBER($E62),N($E62)&gt;=18264,N($E62)&lt;=73050))),AND(AND(ISNUMBER($D62),N($D62)&gt;=18264,N($D62)&lt;=73050),AND(ISNUMBER($E62),N($E62)&gt;=18264,N($E62)&lt;=73050),N($E62)&lt;N($D62))),"Check inputs","OK")))</f>
        <v/>
      </c>
    </row>
    <row r="63" spans="1:8" x14ac:dyDescent="0.25">
      <c r="A63" s="12"/>
      <c r="B63" s="13"/>
      <c r="C63" s="12"/>
      <c r="D63" s="21"/>
      <c r="E63" s="21"/>
      <c r="F63" s="19" t="str">
        <f>IF(COUNTA($A63:$E63)=0,"",IF($H63&lt;&gt;"OK","n/a",IF($E63="","",IF(AND(ISNUMBER(Dashboard!$B$4),N(Dashboard!$B$4)&gt;=18264,N(Dashboard!$B$4)&lt;=73050),$E63-Dashboard!$B$4,"n/a"))))</f>
        <v/>
      </c>
      <c r="G63" s="14" t="str">
        <f>IF(COUNTA($A63:$E63)=0,"",IF($H63&lt;&gt;"OK","n/a",IF($E63="","No expiry date",IF(Dashboard!$B$19&gt;0,"Check data",IF($F63&lt;0,"Expired",IF($F63&lt;=Dashboard!$B$6,"Expires soon","Current"))))))</f>
        <v/>
      </c>
      <c r="H63" s="14" t="str">
        <f>IF(COUNTA($A63:$E63)=0,"",IF(OR($A63="",NOT(SUMPRODUCT(--(Technicians!$A$2:$A$101=$A63))=1)),"Check ID",IF(OR($B63="",AND($D63&lt;&gt;"",NOT(AND(ISNUMBER($D63),N($D63)&gt;=18264,N($D63)&lt;=73050))),AND($E63&lt;&gt;"",NOT(AND(ISNUMBER($E63),N($E63)&gt;=18264,N($E63)&lt;=73050))),AND(AND(ISNUMBER($D63),N($D63)&gt;=18264,N($D63)&lt;=73050),AND(ISNUMBER($E63),N($E63)&gt;=18264,N($E63)&lt;=73050),N($E63)&lt;N($D63))),"Check inputs","OK")))</f>
        <v/>
      </c>
    </row>
    <row r="64" spans="1:8" x14ac:dyDescent="0.25">
      <c r="A64" s="12"/>
      <c r="B64" s="13"/>
      <c r="C64" s="12"/>
      <c r="D64" s="21"/>
      <c r="E64" s="21"/>
      <c r="F64" s="19" t="str">
        <f>IF(COUNTA($A64:$E64)=0,"",IF($H64&lt;&gt;"OK","n/a",IF($E64="","",IF(AND(ISNUMBER(Dashboard!$B$4),N(Dashboard!$B$4)&gt;=18264,N(Dashboard!$B$4)&lt;=73050),$E64-Dashboard!$B$4,"n/a"))))</f>
        <v/>
      </c>
      <c r="G64" s="14" t="str">
        <f>IF(COUNTA($A64:$E64)=0,"",IF($H64&lt;&gt;"OK","n/a",IF($E64="","No expiry date",IF(Dashboard!$B$19&gt;0,"Check data",IF($F64&lt;0,"Expired",IF($F64&lt;=Dashboard!$B$6,"Expires soon","Current"))))))</f>
        <v/>
      </c>
      <c r="H64" s="14" t="str">
        <f>IF(COUNTA($A64:$E64)=0,"",IF(OR($A64="",NOT(SUMPRODUCT(--(Technicians!$A$2:$A$101=$A64))=1)),"Check ID",IF(OR($B64="",AND($D64&lt;&gt;"",NOT(AND(ISNUMBER($D64),N($D64)&gt;=18264,N($D64)&lt;=73050))),AND($E64&lt;&gt;"",NOT(AND(ISNUMBER($E64),N($E64)&gt;=18264,N($E64)&lt;=73050))),AND(AND(ISNUMBER($D64),N($D64)&gt;=18264,N($D64)&lt;=73050),AND(ISNUMBER($E64),N($E64)&gt;=18264,N($E64)&lt;=73050),N($E64)&lt;N($D64))),"Check inputs","OK")))</f>
        <v/>
      </c>
    </row>
    <row r="65" spans="1:8" x14ac:dyDescent="0.25">
      <c r="A65" s="12"/>
      <c r="B65" s="13"/>
      <c r="C65" s="12"/>
      <c r="D65" s="21"/>
      <c r="E65" s="21"/>
      <c r="F65" s="19" t="str">
        <f>IF(COUNTA($A65:$E65)=0,"",IF($H65&lt;&gt;"OK","n/a",IF($E65="","",IF(AND(ISNUMBER(Dashboard!$B$4),N(Dashboard!$B$4)&gt;=18264,N(Dashboard!$B$4)&lt;=73050),$E65-Dashboard!$B$4,"n/a"))))</f>
        <v/>
      </c>
      <c r="G65" s="14" t="str">
        <f>IF(COUNTA($A65:$E65)=0,"",IF($H65&lt;&gt;"OK","n/a",IF($E65="","No expiry date",IF(Dashboard!$B$19&gt;0,"Check data",IF($F65&lt;0,"Expired",IF($F65&lt;=Dashboard!$B$6,"Expires soon","Current"))))))</f>
        <v/>
      </c>
      <c r="H65" s="14" t="str">
        <f>IF(COUNTA($A65:$E65)=0,"",IF(OR($A65="",NOT(SUMPRODUCT(--(Technicians!$A$2:$A$101=$A65))=1)),"Check ID",IF(OR($B65="",AND($D65&lt;&gt;"",NOT(AND(ISNUMBER($D65),N($D65)&gt;=18264,N($D65)&lt;=73050))),AND($E65&lt;&gt;"",NOT(AND(ISNUMBER($E65),N($E65)&gt;=18264,N($E65)&lt;=73050))),AND(AND(ISNUMBER($D65),N($D65)&gt;=18264,N($D65)&lt;=73050),AND(ISNUMBER($E65),N($E65)&gt;=18264,N($E65)&lt;=73050),N($E65)&lt;N($D65))),"Check inputs","OK")))</f>
        <v/>
      </c>
    </row>
    <row r="66" spans="1:8" x14ac:dyDescent="0.25">
      <c r="A66" s="12"/>
      <c r="B66" s="13"/>
      <c r="C66" s="12"/>
      <c r="D66" s="21"/>
      <c r="E66" s="21"/>
      <c r="F66" s="19" t="str">
        <f>IF(COUNTA($A66:$E66)=0,"",IF($H66&lt;&gt;"OK","n/a",IF($E66="","",IF(AND(ISNUMBER(Dashboard!$B$4),N(Dashboard!$B$4)&gt;=18264,N(Dashboard!$B$4)&lt;=73050),$E66-Dashboard!$B$4,"n/a"))))</f>
        <v/>
      </c>
      <c r="G66" s="14" t="str">
        <f>IF(COUNTA($A66:$E66)=0,"",IF($H66&lt;&gt;"OK","n/a",IF($E66="","No expiry date",IF(Dashboard!$B$19&gt;0,"Check data",IF($F66&lt;0,"Expired",IF($F66&lt;=Dashboard!$B$6,"Expires soon","Current"))))))</f>
        <v/>
      </c>
      <c r="H66" s="14" t="str">
        <f>IF(COUNTA($A66:$E66)=0,"",IF(OR($A66="",NOT(SUMPRODUCT(--(Technicians!$A$2:$A$101=$A66))=1)),"Check ID",IF(OR($B66="",AND($D66&lt;&gt;"",NOT(AND(ISNUMBER($D66),N($D66)&gt;=18264,N($D66)&lt;=73050))),AND($E66&lt;&gt;"",NOT(AND(ISNUMBER($E66),N($E66)&gt;=18264,N($E66)&lt;=73050))),AND(AND(ISNUMBER($D66),N($D66)&gt;=18264,N($D66)&lt;=73050),AND(ISNUMBER($E66),N($E66)&gt;=18264,N($E66)&lt;=73050),N($E66)&lt;N($D66))),"Check inputs","OK")))</f>
        <v/>
      </c>
    </row>
    <row r="67" spans="1:8" x14ac:dyDescent="0.25">
      <c r="A67" s="12"/>
      <c r="B67" s="13"/>
      <c r="C67" s="12"/>
      <c r="D67" s="21"/>
      <c r="E67" s="21"/>
      <c r="F67" s="19" t="str">
        <f>IF(COUNTA($A67:$E67)=0,"",IF($H67&lt;&gt;"OK","n/a",IF($E67="","",IF(AND(ISNUMBER(Dashboard!$B$4),N(Dashboard!$B$4)&gt;=18264,N(Dashboard!$B$4)&lt;=73050),$E67-Dashboard!$B$4,"n/a"))))</f>
        <v/>
      </c>
      <c r="G67" s="14" t="str">
        <f>IF(COUNTA($A67:$E67)=0,"",IF($H67&lt;&gt;"OK","n/a",IF($E67="","No expiry date",IF(Dashboard!$B$19&gt;0,"Check data",IF($F67&lt;0,"Expired",IF($F67&lt;=Dashboard!$B$6,"Expires soon","Current"))))))</f>
        <v/>
      </c>
      <c r="H67" s="14" t="str">
        <f>IF(COUNTA($A67:$E67)=0,"",IF(OR($A67="",NOT(SUMPRODUCT(--(Technicians!$A$2:$A$101=$A67))=1)),"Check ID",IF(OR($B67="",AND($D67&lt;&gt;"",NOT(AND(ISNUMBER($D67),N($D67)&gt;=18264,N($D67)&lt;=73050))),AND($E67&lt;&gt;"",NOT(AND(ISNUMBER($E67),N($E67)&gt;=18264,N($E67)&lt;=73050))),AND(AND(ISNUMBER($D67),N($D67)&gt;=18264,N($D67)&lt;=73050),AND(ISNUMBER($E67),N($E67)&gt;=18264,N($E67)&lt;=73050),N($E67)&lt;N($D67))),"Check inputs","OK")))</f>
        <v/>
      </c>
    </row>
    <row r="68" spans="1:8" x14ac:dyDescent="0.25">
      <c r="A68" s="12"/>
      <c r="B68" s="13"/>
      <c r="C68" s="12"/>
      <c r="D68" s="21"/>
      <c r="E68" s="21"/>
      <c r="F68" s="19" t="str">
        <f>IF(COUNTA($A68:$E68)=0,"",IF($H68&lt;&gt;"OK","n/a",IF($E68="","",IF(AND(ISNUMBER(Dashboard!$B$4),N(Dashboard!$B$4)&gt;=18264,N(Dashboard!$B$4)&lt;=73050),$E68-Dashboard!$B$4,"n/a"))))</f>
        <v/>
      </c>
      <c r="G68" s="14" t="str">
        <f>IF(COUNTA($A68:$E68)=0,"",IF($H68&lt;&gt;"OK","n/a",IF($E68="","No expiry date",IF(Dashboard!$B$19&gt;0,"Check data",IF($F68&lt;0,"Expired",IF($F68&lt;=Dashboard!$B$6,"Expires soon","Current"))))))</f>
        <v/>
      </c>
      <c r="H68" s="14" t="str">
        <f>IF(COUNTA($A68:$E68)=0,"",IF(OR($A68="",NOT(SUMPRODUCT(--(Technicians!$A$2:$A$101=$A68))=1)),"Check ID",IF(OR($B68="",AND($D68&lt;&gt;"",NOT(AND(ISNUMBER($D68),N($D68)&gt;=18264,N($D68)&lt;=73050))),AND($E68&lt;&gt;"",NOT(AND(ISNUMBER($E68),N($E68)&gt;=18264,N($E68)&lt;=73050))),AND(AND(ISNUMBER($D68),N($D68)&gt;=18264,N($D68)&lt;=73050),AND(ISNUMBER($E68),N($E68)&gt;=18264,N($E68)&lt;=73050),N($E68)&lt;N($D68))),"Check inputs","OK")))</f>
        <v/>
      </c>
    </row>
    <row r="69" spans="1:8" x14ac:dyDescent="0.25">
      <c r="A69" s="12"/>
      <c r="B69" s="13"/>
      <c r="C69" s="12"/>
      <c r="D69" s="21"/>
      <c r="E69" s="21"/>
      <c r="F69" s="19" t="str">
        <f>IF(COUNTA($A69:$E69)=0,"",IF($H69&lt;&gt;"OK","n/a",IF($E69="","",IF(AND(ISNUMBER(Dashboard!$B$4),N(Dashboard!$B$4)&gt;=18264,N(Dashboard!$B$4)&lt;=73050),$E69-Dashboard!$B$4,"n/a"))))</f>
        <v/>
      </c>
      <c r="G69" s="14" t="str">
        <f>IF(COUNTA($A69:$E69)=0,"",IF($H69&lt;&gt;"OK","n/a",IF($E69="","No expiry date",IF(Dashboard!$B$19&gt;0,"Check data",IF($F69&lt;0,"Expired",IF($F69&lt;=Dashboard!$B$6,"Expires soon","Current"))))))</f>
        <v/>
      </c>
      <c r="H69" s="14" t="str">
        <f>IF(COUNTA($A69:$E69)=0,"",IF(OR($A69="",NOT(SUMPRODUCT(--(Technicians!$A$2:$A$101=$A69))=1)),"Check ID",IF(OR($B69="",AND($D69&lt;&gt;"",NOT(AND(ISNUMBER($D69),N($D69)&gt;=18264,N($D69)&lt;=73050))),AND($E69&lt;&gt;"",NOT(AND(ISNUMBER($E69),N($E69)&gt;=18264,N($E69)&lt;=73050))),AND(AND(ISNUMBER($D69),N($D69)&gt;=18264,N($D69)&lt;=73050),AND(ISNUMBER($E69),N($E69)&gt;=18264,N($E69)&lt;=73050),N($E69)&lt;N($D69))),"Check inputs","OK")))</f>
        <v/>
      </c>
    </row>
    <row r="70" spans="1:8" x14ac:dyDescent="0.25">
      <c r="A70" s="12"/>
      <c r="B70" s="13"/>
      <c r="C70" s="12"/>
      <c r="D70" s="21"/>
      <c r="E70" s="21"/>
      <c r="F70" s="19" t="str">
        <f>IF(COUNTA($A70:$E70)=0,"",IF($H70&lt;&gt;"OK","n/a",IF($E70="","",IF(AND(ISNUMBER(Dashboard!$B$4),N(Dashboard!$B$4)&gt;=18264,N(Dashboard!$B$4)&lt;=73050),$E70-Dashboard!$B$4,"n/a"))))</f>
        <v/>
      </c>
      <c r="G70" s="14" t="str">
        <f>IF(COUNTA($A70:$E70)=0,"",IF($H70&lt;&gt;"OK","n/a",IF($E70="","No expiry date",IF(Dashboard!$B$19&gt;0,"Check data",IF($F70&lt;0,"Expired",IF($F70&lt;=Dashboard!$B$6,"Expires soon","Current"))))))</f>
        <v/>
      </c>
      <c r="H70" s="14" t="str">
        <f>IF(COUNTA($A70:$E70)=0,"",IF(OR($A70="",NOT(SUMPRODUCT(--(Technicians!$A$2:$A$101=$A70))=1)),"Check ID",IF(OR($B70="",AND($D70&lt;&gt;"",NOT(AND(ISNUMBER($D70),N($D70)&gt;=18264,N($D70)&lt;=73050))),AND($E70&lt;&gt;"",NOT(AND(ISNUMBER($E70),N($E70)&gt;=18264,N($E70)&lt;=73050))),AND(AND(ISNUMBER($D70),N($D70)&gt;=18264,N($D70)&lt;=73050),AND(ISNUMBER($E70),N($E70)&gt;=18264,N($E70)&lt;=73050),N($E70)&lt;N($D70))),"Check inputs","OK")))</f>
        <v/>
      </c>
    </row>
    <row r="71" spans="1:8" x14ac:dyDescent="0.25">
      <c r="A71" s="12"/>
      <c r="B71" s="13"/>
      <c r="C71" s="12"/>
      <c r="D71" s="21"/>
      <c r="E71" s="21"/>
      <c r="F71" s="19" t="str">
        <f>IF(COUNTA($A71:$E71)=0,"",IF($H71&lt;&gt;"OK","n/a",IF($E71="","",IF(AND(ISNUMBER(Dashboard!$B$4),N(Dashboard!$B$4)&gt;=18264,N(Dashboard!$B$4)&lt;=73050),$E71-Dashboard!$B$4,"n/a"))))</f>
        <v/>
      </c>
      <c r="G71" s="14" t="str">
        <f>IF(COUNTA($A71:$E71)=0,"",IF($H71&lt;&gt;"OK","n/a",IF($E71="","No expiry date",IF(Dashboard!$B$19&gt;0,"Check data",IF($F71&lt;0,"Expired",IF($F71&lt;=Dashboard!$B$6,"Expires soon","Current"))))))</f>
        <v/>
      </c>
      <c r="H71" s="14" t="str">
        <f>IF(COUNTA($A71:$E71)=0,"",IF(OR($A71="",NOT(SUMPRODUCT(--(Technicians!$A$2:$A$101=$A71))=1)),"Check ID",IF(OR($B71="",AND($D71&lt;&gt;"",NOT(AND(ISNUMBER($D71),N($D71)&gt;=18264,N($D71)&lt;=73050))),AND($E71&lt;&gt;"",NOT(AND(ISNUMBER($E71),N($E71)&gt;=18264,N($E71)&lt;=73050))),AND(AND(ISNUMBER($D71),N($D71)&gt;=18264,N($D71)&lt;=73050),AND(ISNUMBER($E71),N($E71)&gt;=18264,N($E71)&lt;=73050),N($E71)&lt;N($D71))),"Check inputs","OK")))</f>
        <v/>
      </c>
    </row>
    <row r="72" spans="1:8" x14ac:dyDescent="0.25">
      <c r="A72" s="12"/>
      <c r="B72" s="13"/>
      <c r="C72" s="12"/>
      <c r="D72" s="21"/>
      <c r="E72" s="21"/>
      <c r="F72" s="19" t="str">
        <f>IF(COUNTA($A72:$E72)=0,"",IF($H72&lt;&gt;"OK","n/a",IF($E72="","",IF(AND(ISNUMBER(Dashboard!$B$4),N(Dashboard!$B$4)&gt;=18264,N(Dashboard!$B$4)&lt;=73050),$E72-Dashboard!$B$4,"n/a"))))</f>
        <v/>
      </c>
      <c r="G72" s="14" t="str">
        <f>IF(COUNTA($A72:$E72)=0,"",IF($H72&lt;&gt;"OK","n/a",IF($E72="","No expiry date",IF(Dashboard!$B$19&gt;0,"Check data",IF($F72&lt;0,"Expired",IF($F72&lt;=Dashboard!$B$6,"Expires soon","Current"))))))</f>
        <v/>
      </c>
      <c r="H72" s="14" t="str">
        <f>IF(COUNTA($A72:$E72)=0,"",IF(OR($A72="",NOT(SUMPRODUCT(--(Technicians!$A$2:$A$101=$A72))=1)),"Check ID",IF(OR($B72="",AND($D72&lt;&gt;"",NOT(AND(ISNUMBER($D72),N($D72)&gt;=18264,N($D72)&lt;=73050))),AND($E72&lt;&gt;"",NOT(AND(ISNUMBER($E72),N($E72)&gt;=18264,N($E72)&lt;=73050))),AND(AND(ISNUMBER($D72),N($D72)&gt;=18264,N($D72)&lt;=73050),AND(ISNUMBER($E72),N($E72)&gt;=18264,N($E72)&lt;=73050),N($E72)&lt;N($D72))),"Check inputs","OK")))</f>
        <v/>
      </c>
    </row>
    <row r="73" spans="1:8" x14ac:dyDescent="0.25">
      <c r="A73" s="12"/>
      <c r="B73" s="13"/>
      <c r="C73" s="12"/>
      <c r="D73" s="21"/>
      <c r="E73" s="21"/>
      <c r="F73" s="19" t="str">
        <f>IF(COUNTA($A73:$E73)=0,"",IF($H73&lt;&gt;"OK","n/a",IF($E73="","",IF(AND(ISNUMBER(Dashboard!$B$4),N(Dashboard!$B$4)&gt;=18264,N(Dashboard!$B$4)&lt;=73050),$E73-Dashboard!$B$4,"n/a"))))</f>
        <v/>
      </c>
      <c r="G73" s="14" t="str">
        <f>IF(COUNTA($A73:$E73)=0,"",IF($H73&lt;&gt;"OK","n/a",IF($E73="","No expiry date",IF(Dashboard!$B$19&gt;0,"Check data",IF($F73&lt;0,"Expired",IF($F73&lt;=Dashboard!$B$6,"Expires soon","Current"))))))</f>
        <v/>
      </c>
      <c r="H73" s="14" t="str">
        <f>IF(COUNTA($A73:$E73)=0,"",IF(OR($A73="",NOT(SUMPRODUCT(--(Technicians!$A$2:$A$101=$A73))=1)),"Check ID",IF(OR($B73="",AND($D73&lt;&gt;"",NOT(AND(ISNUMBER($D73),N($D73)&gt;=18264,N($D73)&lt;=73050))),AND($E73&lt;&gt;"",NOT(AND(ISNUMBER($E73),N($E73)&gt;=18264,N($E73)&lt;=73050))),AND(AND(ISNUMBER($D73),N($D73)&gt;=18264,N($D73)&lt;=73050),AND(ISNUMBER($E73),N($E73)&gt;=18264,N($E73)&lt;=73050),N($E73)&lt;N($D73))),"Check inputs","OK")))</f>
        <v/>
      </c>
    </row>
    <row r="74" spans="1:8" x14ac:dyDescent="0.25">
      <c r="A74" s="12"/>
      <c r="B74" s="13"/>
      <c r="C74" s="12"/>
      <c r="D74" s="21"/>
      <c r="E74" s="21"/>
      <c r="F74" s="19" t="str">
        <f>IF(COUNTA($A74:$E74)=0,"",IF($H74&lt;&gt;"OK","n/a",IF($E74="","",IF(AND(ISNUMBER(Dashboard!$B$4),N(Dashboard!$B$4)&gt;=18264,N(Dashboard!$B$4)&lt;=73050),$E74-Dashboard!$B$4,"n/a"))))</f>
        <v/>
      </c>
      <c r="G74" s="14" t="str">
        <f>IF(COUNTA($A74:$E74)=0,"",IF($H74&lt;&gt;"OK","n/a",IF($E74="","No expiry date",IF(Dashboard!$B$19&gt;0,"Check data",IF($F74&lt;0,"Expired",IF($F74&lt;=Dashboard!$B$6,"Expires soon","Current"))))))</f>
        <v/>
      </c>
      <c r="H74" s="14" t="str">
        <f>IF(COUNTA($A74:$E74)=0,"",IF(OR($A74="",NOT(SUMPRODUCT(--(Technicians!$A$2:$A$101=$A74))=1)),"Check ID",IF(OR($B74="",AND($D74&lt;&gt;"",NOT(AND(ISNUMBER($D74),N($D74)&gt;=18264,N($D74)&lt;=73050))),AND($E74&lt;&gt;"",NOT(AND(ISNUMBER($E74),N($E74)&gt;=18264,N($E74)&lt;=73050))),AND(AND(ISNUMBER($D74),N($D74)&gt;=18264,N($D74)&lt;=73050),AND(ISNUMBER($E74),N($E74)&gt;=18264,N($E74)&lt;=73050),N($E74)&lt;N($D74))),"Check inputs","OK")))</f>
        <v/>
      </c>
    </row>
    <row r="75" spans="1:8" x14ac:dyDescent="0.25">
      <c r="A75" s="12"/>
      <c r="B75" s="13"/>
      <c r="C75" s="12"/>
      <c r="D75" s="21"/>
      <c r="E75" s="21"/>
      <c r="F75" s="19" t="str">
        <f>IF(COUNTA($A75:$E75)=0,"",IF($H75&lt;&gt;"OK","n/a",IF($E75="","",IF(AND(ISNUMBER(Dashboard!$B$4),N(Dashboard!$B$4)&gt;=18264,N(Dashboard!$B$4)&lt;=73050),$E75-Dashboard!$B$4,"n/a"))))</f>
        <v/>
      </c>
      <c r="G75" s="14" t="str">
        <f>IF(COUNTA($A75:$E75)=0,"",IF($H75&lt;&gt;"OK","n/a",IF($E75="","No expiry date",IF(Dashboard!$B$19&gt;0,"Check data",IF($F75&lt;0,"Expired",IF($F75&lt;=Dashboard!$B$6,"Expires soon","Current"))))))</f>
        <v/>
      </c>
      <c r="H75" s="14" t="str">
        <f>IF(COUNTA($A75:$E75)=0,"",IF(OR($A75="",NOT(SUMPRODUCT(--(Technicians!$A$2:$A$101=$A75))=1)),"Check ID",IF(OR($B75="",AND($D75&lt;&gt;"",NOT(AND(ISNUMBER($D75),N($D75)&gt;=18264,N($D75)&lt;=73050))),AND($E75&lt;&gt;"",NOT(AND(ISNUMBER($E75),N($E75)&gt;=18264,N($E75)&lt;=73050))),AND(AND(ISNUMBER($D75),N($D75)&gt;=18264,N($D75)&lt;=73050),AND(ISNUMBER($E75),N($E75)&gt;=18264,N($E75)&lt;=73050),N($E75)&lt;N($D75))),"Check inputs","OK")))</f>
        <v/>
      </c>
    </row>
    <row r="76" spans="1:8" x14ac:dyDescent="0.25">
      <c r="A76" s="12"/>
      <c r="B76" s="13"/>
      <c r="C76" s="12"/>
      <c r="D76" s="21"/>
      <c r="E76" s="21"/>
      <c r="F76" s="19" t="str">
        <f>IF(COUNTA($A76:$E76)=0,"",IF($H76&lt;&gt;"OK","n/a",IF($E76="","",IF(AND(ISNUMBER(Dashboard!$B$4),N(Dashboard!$B$4)&gt;=18264,N(Dashboard!$B$4)&lt;=73050),$E76-Dashboard!$B$4,"n/a"))))</f>
        <v/>
      </c>
      <c r="G76" s="14" t="str">
        <f>IF(COUNTA($A76:$E76)=0,"",IF($H76&lt;&gt;"OK","n/a",IF($E76="","No expiry date",IF(Dashboard!$B$19&gt;0,"Check data",IF($F76&lt;0,"Expired",IF($F76&lt;=Dashboard!$B$6,"Expires soon","Current"))))))</f>
        <v/>
      </c>
      <c r="H76" s="14" t="str">
        <f>IF(COUNTA($A76:$E76)=0,"",IF(OR($A76="",NOT(SUMPRODUCT(--(Technicians!$A$2:$A$101=$A76))=1)),"Check ID",IF(OR($B76="",AND($D76&lt;&gt;"",NOT(AND(ISNUMBER($D76),N($D76)&gt;=18264,N($D76)&lt;=73050))),AND($E76&lt;&gt;"",NOT(AND(ISNUMBER($E76),N($E76)&gt;=18264,N($E76)&lt;=73050))),AND(AND(ISNUMBER($D76),N($D76)&gt;=18264,N($D76)&lt;=73050),AND(ISNUMBER($E76),N($E76)&gt;=18264,N($E76)&lt;=73050),N($E76)&lt;N($D76))),"Check inputs","OK")))</f>
        <v/>
      </c>
    </row>
    <row r="77" spans="1:8" x14ac:dyDescent="0.25">
      <c r="A77" s="12"/>
      <c r="B77" s="13"/>
      <c r="C77" s="12"/>
      <c r="D77" s="21"/>
      <c r="E77" s="21"/>
      <c r="F77" s="19" t="str">
        <f>IF(COUNTA($A77:$E77)=0,"",IF($H77&lt;&gt;"OK","n/a",IF($E77="","",IF(AND(ISNUMBER(Dashboard!$B$4),N(Dashboard!$B$4)&gt;=18264,N(Dashboard!$B$4)&lt;=73050),$E77-Dashboard!$B$4,"n/a"))))</f>
        <v/>
      </c>
      <c r="G77" s="14" t="str">
        <f>IF(COUNTA($A77:$E77)=0,"",IF($H77&lt;&gt;"OK","n/a",IF($E77="","No expiry date",IF(Dashboard!$B$19&gt;0,"Check data",IF($F77&lt;0,"Expired",IF($F77&lt;=Dashboard!$B$6,"Expires soon","Current"))))))</f>
        <v/>
      </c>
      <c r="H77" s="14" t="str">
        <f>IF(COUNTA($A77:$E77)=0,"",IF(OR($A77="",NOT(SUMPRODUCT(--(Technicians!$A$2:$A$101=$A77))=1)),"Check ID",IF(OR($B77="",AND($D77&lt;&gt;"",NOT(AND(ISNUMBER($D77),N($D77)&gt;=18264,N($D77)&lt;=73050))),AND($E77&lt;&gt;"",NOT(AND(ISNUMBER($E77),N($E77)&gt;=18264,N($E77)&lt;=73050))),AND(AND(ISNUMBER($D77),N($D77)&gt;=18264,N($D77)&lt;=73050),AND(ISNUMBER($E77),N($E77)&gt;=18264,N($E77)&lt;=73050),N($E77)&lt;N($D77))),"Check inputs","OK")))</f>
        <v/>
      </c>
    </row>
    <row r="78" spans="1:8" x14ac:dyDescent="0.25">
      <c r="A78" s="12"/>
      <c r="B78" s="13"/>
      <c r="C78" s="12"/>
      <c r="D78" s="21"/>
      <c r="E78" s="21"/>
      <c r="F78" s="19" t="str">
        <f>IF(COUNTA($A78:$E78)=0,"",IF($H78&lt;&gt;"OK","n/a",IF($E78="","",IF(AND(ISNUMBER(Dashboard!$B$4),N(Dashboard!$B$4)&gt;=18264,N(Dashboard!$B$4)&lt;=73050),$E78-Dashboard!$B$4,"n/a"))))</f>
        <v/>
      </c>
      <c r="G78" s="14" t="str">
        <f>IF(COUNTA($A78:$E78)=0,"",IF($H78&lt;&gt;"OK","n/a",IF($E78="","No expiry date",IF(Dashboard!$B$19&gt;0,"Check data",IF($F78&lt;0,"Expired",IF($F78&lt;=Dashboard!$B$6,"Expires soon","Current"))))))</f>
        <v/>
      </c>
      <c r="H78" s="14" t="str">
        <f>IF(COUNTA($A78:$E78)=0,"",IF(OR($A78="",NOT(SUMPRODUCT(--(Technicians!$A$2:$A$101=$A78))=1)),"Check ID",IF(OR($B78="",AND($D78&lt;&gt;"",NOT(AND(ISNUMBER($D78),N($D78)&gt;=18264,N($D78)&lt;=73050))),AND($E78&lt;&gt;"",NOT(AND(ISNUMBER($E78),N($E78)&gt;=18264,N($E78)&lt;=73050))),AND(AND(ISNUMBER($D78),N($D78)&gt;=18264,N($D78)&lt;=73050),AND(ISNUMBER($E78),N($E78)&gt;=18264,N($E78)&lt;=73050),N($E78)&lt;N($D78))),"Check inputs","OK")))</f>
        <v/>
      </c>
    </row>
    <row r="79" spans="1:8" x14ac:dyDescent="0.25">
      <c r="A79" s="12"/>
      <c r="B79" s="13"/>
      <c r="C79" s="12"/>
      <c r="D79" s="21"/>
      <c r="E79" s="21"/>
      <c r="F79" s="19" t="str">
        <f>IF(COUNTA($A79:$E79)=0,"",IF($H79&lt;&gt;"OK","n/a",IF($E79="","",IF(AND(ISNUMBER(Dashboard!$B$4),N(Dashboard!$B$4)&gt;=18264,N(Dashboard!$B$4)&lt;=73050),$E79-Dashboard!$B$4,"n/a"))))</f>
        <v/>
      </c>
      <c r="G79" s="14" t="str">
        <f>IF(COUNTA($A79:$E79)=0,"",IF($H79&lt;&gt;"OK","n/a",IF($E79="","No expiry date",IF(Dashboard!$B$19&gt;0,"Check data",IF($F79&lt;0,"Expired",IF($F79&lt;=Dashboard!$B$6,"Expires soon","Current"))))))</f>
        <v/>
      </c>
      <c r="H79" s="14" t="str">
        <f>IF(COUNTA($A79:$E79)=0,"",IF(OR($A79="",NOT(SUMPRODUCT(--(Technicians!$A$2:$A$101=$A79))=1)),"Check ID",IF(OR($B79="",AND($D79&lt;&gt;"",NOT(AND(ISNUMBER($D79),N($D79)&gt;=18264,N($D79)&lt;=73050))),AND($E79&lt;&gt;"",NOT(AND(ISNUMBER($E79),N($E79)&gt;=18264,N($E79)&lt;=73050))),AND(AND(ISNUMBER($D79),N($D79)&gt;=18264,N($D79)&lt;=73050),AND(ISNUMBER($E79),N($E79)&gt;=18264,N($E79)&lt;=73050),N($E79)&lt;N($D79))),"Check inputs","OK")))</f>
        <v/>
      </c>
    </row>
    <row r="80" spans="1:8" x14ac:dyDescent="0.25">
      <c r="A80" s="12"/>
      <c r="B80" s="13"/>
      <c r="C80" s="12"/>
      <c r="D80" s="21"/>
      <c r="E80" s="21"/>
      <c r="F80" s="19" t="str">
        <f>IF(COUNTA($A80:$E80)=0,"",IF($H80&lt;&gt;"OK","n/a",IF($E80="","",IF(AND(ISNUMBER(Dashboard!$B$4),N(Dashboard!$B$4)&gt;=18264,N(Dashboard!$B$4)&lt;=73050),$E80-Dashboard!$B$4,"n/a"))))</f>
        <v/>
      </c>
      <c r="G80" s="14" t="str">
        <f>IF(COUNTA($A80:$E80)=0,"",IF($H80&lt;&gt;"OK","n/a",IF($E80="","No expiry date",IF(Dashboard!$B$19&gt;0,"Check data",IF($F80&lt;0,"Expired",IF($F80&lt;=Dashboard!$B$6,"Expires soon","Current"))))))</f>
        <v/>
      </c>
      <c r="H80" s="14" t="str">
        <f>IF(COUNTA($A80:$E80)=0,"",IF(OR($A80="",NOT(SUMPRODUCT(--(Technicians!$A$2:$A$101=$A80))=1)),"Check ID",IF(OR($B80="",AND($D80&lt;&gt;"",NOT(AND(ISNUMBER($D80),N($D80)&gt;=18264,N($D80)&lt;=73050))),AND($E80&lt;&gt;"",NOT(AND(ISNUMBER($E80),N($E80)&gt;=18264,N($E80)&lt;=73050))),AND(AND(ISNUMBER($D80),N($D80)&gt;=18264,N($D80)&lt;=73050),AND(ISNUMBER($E80),N($E80)&gt;=18264,N($E80)&lt;=73050),N($E80)&lt;N($D80))),"Check inputs","OK")))</f>
        <v/>
      </c>
    </row>
    <row r="81" spans="1:8" x14ac:dyDescent="0.25">
      <c r="A81" s="12"/>
      <c r="B81" s="13"/>
      <c r="C81" s="12"/>
      <c r="D81" s="21"/>
      <c r="E81" s="21"/>
      <c r="F81" s="19" t="str">
        <f>IF(COUNTA($A81:$E81)=0,"",IF($H81&lt;&gt;"OK","n/a",IF($E81="","",IF(AND(ISNUMBER(Dashboard!$B$4),N(Dashboard!$B$4)&gt;=18264,N(Dashboard!$B$4)&lt;=73050),$E81-Dashboard!$B$4,"n/a"))))</f>
        <v/>
      </c>
      <c r="G81" s="14" t="str">
        <f>IF(COUNTA($A81:$E81)=0,"",IF($H81&lt;&gt;"OK","n/a",IF($E81="","No expiry date",IF(Dashboard!$B$19&gt;0,"Check data",IF($F81&lt;0,"Expired",IF($F81&lt;=Dashboard!$B$6,"Expires soon","Current"))))))</f>
        <v/>
      </c>
      <c r="H81" s="14" t="str">
        <f>IF(COUNTA($A81:$E81)=0,"",IF(OR($A81="",NOT(SUMPRODUCT(--(Technicians!$A$2:$A$101=$A81))=1)),"Check ID",IF(OR($B81="",AND($D81&lt;&gt;"",NOT(AND(ISNUMBER($D81),N($D81)&gt;=18264,N($D81)&lt;=73050))),AND($E81&lt;&gt;"",NOT(AND(ISNUMBER($E81),N($E81)&gt;=18264,N($E81)&lt;=73050))),AND(AND(ISNUMBER($D81),N($D81)&gt;=18264,N($D81)&lt;=73050),AND(ISNUMBER($E81),N($E81)&gt;=18264,N($E81)&lt;=73050),N($E81)&lt;N($D81))),"Check inputs","OK")))</f>
        <v/>
      </c>
    </row>
    <row r="82" spans="1:8" x14ac:dyDescent="0.25">
      <c r="A82" s="12"/>
      <c r="B82" s="13"/>
      <c r="C82" s="12"/>
      <c r="D82" s="21"/>
      <c r="E82" s="21"/>
      <c r="F82" s="19" t="str">
        <f>IF(COUNTA($A82:$E82)=0,"",IF($H82&lt;&gt;"OK","n/a",IF($E82="","",IF(AND(ISNUMBER(Dashboard!$B$4),N(Dashboard!$B$4)&gt;=18264,N(Dashboard!$B$4)&lt;=73050),$E82-Dashboard!$B$4,"n/a"))))</f>
        <v/>
      </c>
      <c r="G82" s="14" t="str">
        <f>IF(COUNTA($A82:$E82)=0,"",IF($H82&lt;&gt;"OK","n/a",IF($E82="","No expiry date",IF(Dashboard!$B$19&gt;0,"Check data",IF($F82&lt;0,"Expired",IF($F82&lt;=Dashboard!$B$6,"Expires soon","Current"))))))</f>
        <v/>
      </c>
      <c r="H82" s="14" t="str">
        <f>IF(COUNTA($A82:$E82)=0,"",IF(OR($A82="",NOT(SUMPRODUCT(--(Technicians!$A$2:$A$101=$A82))=1)),"Check ID",IF(OR($B82="",AND($D82&lt;&gt;"",NOT(AND(ISNUMBER($D82),N($D82)&gt;=18264,N($D82)&lt;=73050))),AND($E82&lt;&gt;"",NOT(AND(ISNUMBER($E82),N($E82)&gt;=18264,N($E82)&lt;=73050))),AND(AND(ISNUMBER($D82),N($D82)&gt;=18264,N($D82)&lt;=73050),AND(ISNUMBER($E82),N($E82)&gt;=18264,N($E82)&lt;=73050),N($E82)&lt;N($D82))),"Check inputs","OK")))</f>
        <v/>
      </c>
    </row>
    <row r="83" spans="1:8" x14ac:dyDescent="0.25">
      <c r="A83" s="12"/>
      <c r="B83" s="13"/>
      <c r="C83" s="12"/>
      <c r="D83" s="21"/>
      <c r="E83" s="21"/>
      <c r="F83" s="19" t="str">
        <f>IF(COUNTA($A83:$E83)=0,"",IF($H83&lt;&gt;"OK","n/a",IF($E83="","",IF(AND(ISNUMBER(Dashboard!$B$4),N(Dashboard!$B$4)&gt;=18264,N(Dashboard!$B$4)&lt;=73050),$E83-Dashboard!$B$4,"n/a"))))</f>
        <v/>
      </c>
      <c r="G83" s="14" t="str">
        <f>IF(COUNTA($A83:$E83)=0,"",IF($H83&lt;&gt;"OK","n/a",IF($E83="","No expiry date",IF(Dashboard!$B$19&gt;0,"Check data",IF($F83&lt;0,"Expired",IF($F83&lt;=Dashboard!$B$6,"Expires soon","Current"))))))</f>
        <v/>
      </c>
      <c r="H83" s="14" t="str">
        <f>IF(COUNTA($A83:$E83)=0,"",IF(OR($A83="",NOT(SUMPRODUCT(--(Technicians!$A$2:$A$101=$A83))=1)),"Check ID",IF(OR($B83="",AND($D83&lt;&gt;"",NOT(AND(ISNUMBER($D83),N($D83)&gt;=18264,N($D83)&lt;=73050))),AND($E83&lt;&gt;"",NOT(AND(ISNUMBER($E83),N($E83)&gt;=18264,N($E83)&lt;=73050))),AND(AND(ISNUMBER($D83),N($D83)&gt;=18264,N($D83)&lt;=73050),AND(ISNUMBER($E83),N($E83)&gt;=18264,N($E83)&lt;=73050),N($E83)&lt;N($D83))),"Check inputs","OK")))</f>
        <v/>
      </c>
    </row>
    <row r="84" spans="1:8" x14ac:dyDescent="0.25">
      <c r="A84" s="12"/>
      <c r="B84" s="13"/>
      <c r="C84" s="12"/>
      <c r="D84" s="21"/>
      <c r="E84" s="21"/>
      <c r="F84" s="19" t="str">
        <f>IF(COUNTA($A84:$E84)=0,"",IF($H84&lt;&gt;"OK","n/a",IF($E84="","",IF(AND(ISNUMBER(Dashboard!$B$4),N(Dashboard!$B$4)&gt;=18264,N(Dashboard!$B$4)&lt;=73050),$E84-Dashboard!$B$4,"n/a"))))</f>
        <v/>
      </c>
      <c r="G84" s="14" t="str">
        <f>IF(COUNTA($A84:$E84)=0,"",IF($H84&lt;&gt;"OK","n/a",IF($E84="","No expiry date",IF(Dashboard!$B$19&gt;0,"Check data",IF($F84&lt;0,"Expired",IF($F84&lt;=Dashboard!$B$6,"Expires soon","Current"))))))</f>
        <v/>
      </c>
      <c r="H84" s="14" t="str">
        <f>IF(COUNTA($A84:$E84)=0,"",IF(OR($A84="",NOT(SUMPRODUCT(--(Technicians!$A$2:$A$101=$A84))=1)),"Check ID",IF(OR($B84="",AND($D84&lt;&gt;"",NOT(AND(ISNUMBER($D84),N($D84)&gt;=18264,N($D84)&lt;=73050))),AND($E84&lt;&gt;"",NOT(AND(ISNUMBER($E84),N($E84)&gt;=18264,N($E84)&lt;=73050))),AND(AND(ISNUMBER($D84),N($D84)&gt;=18264,N($D84)&lt;=73050),AND(ISNUMBER($E84),N($E84)&gt;=18264,N($E84)&lt;=73050),N($E84)&lt;N($D84))),"Check inputs","OK")))</f>
        <v/>
      </c>
    </row>
    <row r="85" spans="1:8" x14ac:dyDescent="0.25">
      <c r="A85" s="12"/>
      <c r="B85" s="13"/>
      <c r="C85" s="12"/>
      <c r="D85" s="21"/>
      <c r="E85" s="21"/>
      <c r="F85" s="19" t="str">
        <f>IF(COUNTA($A85:$E85)=0,"",IF($H85&lt;&gt;"OK","n/a",IF($E85="","",IF(AND(ISNUMBER(Dashboard!$B$4),N(Dashboard!$B$4)&gt;=18264,N(Dashboard!$B$4)&lt;=73050),$E85-Dashboard!$B$4,"n/a"))))</f>
        <v/>
      </c>
      <c r="G85" s="14" t="str">
        <f>IF(COUNTA($A85:$E85)=0,"",IF($H85&lt;&gt;"OK","n/a",IF($E85="","No expiry date",IF(Dashboard!$B$19&gt;0,"Check data",IF($F85&lt;0,"Expired",IF($F85&lt;=Dashboard!$B$6,"Expires soon","Current"))))))</f>
        <v/>
      </c>
      <c r="H85" s="14" t="str">
        <f>IF(COUNTA($A85:$E85)=0,"",IF(OR($A85="",NOT(SUMPRODUCT(--(Technicians!$A$2:$A$101=$A85))=1)),"Check ID",IF(OR($B85="",AND($D85&lt;&gt;"",NOT(AND(ISNUMBER($D85),N($D85)&gt;=18264,N($D85)&lt;=73050))),AND($E85&lt;&gt;"",NOT(AND(ISNUMBER($E85),N($E85)&gt;=18264,N($E85)&lt;=73050))),AND(AND(ISNUMBER($D85),N($D85)&gt;=18264,N($D85)&lt;=73050),AND(ISNUMBER($E85),N($E85)&gt;=18264,N($E85)&lt;=73050),N($E85)&lt;N($D85))),"Check inputs","OK")))</f>
        <v/>
      </c>
    </row>
    <row r="86" spans="1:8" x14ac:dyDescent="0.25">
      <c r="A86" s="12"/>
      <c r="B86" s="13"/>
      <c r="C86" s="12"/>
      <c r="D86" s="21"/>
      <c r="E86" s="21"/>
      <c r="F86" s="19" t="str">
        <f>IF(COUNTA($A86:$E86)=0,"",IF($H86&lt;&gt;"OK","n/a",IF($E86="","",IF(AND(ISNUMBER(Dashboard!$B$4),N(Dashboard!$B$4)&gt;=18264,N(Dashboard!$B$4)&lt;=73050),$E86-Dashboard!$B$4,"n/a"))))</f>
        <v/>
      </c>
      <c r="G86" s="14" t="str">
        <f>IF(COUNTA($A86:$E86)=0,"",IF($H86&lt;&gt;"OK","n/a",IF($E86="","No expiry date",IF(Dashboard!$B$19&gt;0,"Check data",IF($F86&lt;0,"Expired",IF($F86&lt;=Dashboard!$B$6,"Expires soon","Current"))))))</f>
        <v/>
      </c>
      <c r="H86" s="14" t="str">
        <f>IF(COUNTA($A86:$E86)=0,"",IF(OR($A86="",NOT(SUMPRODUCT(--(Technicians!$A$2:$A$101=$A86))=1)),"Check ID",IF(OR($B86="",AND($D86&lt;&gt;"",NOT(AND(ISNUMBER($D86),N($D86)&gt;=18264,N($D86)&lt;=73050))),AND($E86&lt;&gt;"",NOT(AND(ISNUMBER($E86),N($E86)&gt;=18264,N($E86)&lt;=73050))),AND(AND(ISNUMBER($D86),N($D86)&gt;=18264,N($D86)&lt;=73050),AND(ISNUMBER($E86),N($E86)&gt;=18264,N($E86)&lt;=73050),N($E86)&lt;N($D86))),"Check inputs","OK")))</f>
        <v/>
      </c>
    </row>
    <row r="87" spans="1:8" x14ac:dyDescent="0.25">
      <c r="A87" s="12"/>
      <c r="B87" s="13"/>
      <c r="C87" s="12"/>
      <c r="D87" s="21"/>
      <c r="E87" s="21"/>
      <c r="F87" s="19" t="str">
        <f>IF(COUNTA($A87:$E87)=0,"",IF($H87&lt;&gt;"OK","n/a",IF($E87="","",IF(AND(ISNUMBER(Dashboard!$B$4),N(Dashboard!$B$4)&gt;=18264,N(Dashboard!$B$4)&lt;=73050),$E87-Dashboard!$B$4,"n/a"))))</f>
        <v/>
      </c>
      <c r="G87" s="14" t="str">
        <f>IF(COUNTA($A87:$E87)=0,"",IF($H87&lt;&gt;"OK","n/a",IF($E87="","No expiry date",IF(Dashboard!$B$19&gt;0,"Check data",IF($F87&lt;0,"Expired",IF($F87&lt;=Dashboard!$B$6,"Expires soon","Current"))))))</f>
        <v/>
      </c>
      <c r="H87" s="14" t="str">
        <f>IF(COUNTA($A87:$E87)=0,"",IF(OR($A87="",NOT(SUMPRODUCT(--(Technicians!$A$2:$A$101=$A87))=1)),"Check ID",IF(OR($B87="",AND($D87&lt;&gt;"",NOT(AND(ISNUMBER($D87),N($D87)&gt;=18264,N($D87)&lt;=73050))),AND($E87&lt;&gt;"",NOT(AND(ISNUMBER($E87),N($E87)&gt;=18264,N($E87)&lt;=73050))),AND(AND(ISNUMBER($D87),N($D87)&gt;=18264,N($D87)&lt;=73050),AND(ISNUMBER($E87),N($E87)&gt;=18264,N($E87)&lt;=73050),N($E87)&lt;N($D87))),"Check inputs","OK")))</f>
        <v/>
      </c>
    </row>
    <row r="88" spans="1:8" x14ac:dyDescent="0.25">
      <c r="A88" s="12"/>
      <c r="B88" s="13"/>
      <c r="C88" s="12"/>
      <c r="D88" s="21"/>
      <c r="E88" s="21"/>
      <c r="F88" s="19" t="str">
        <f>IF(COUNTA($A88:$E88)=0,"",IF($H88&lt;&gt;"OK","n/a",IF($E88="","",IF(AND(ISNUMBER(Dashboard!$B$4),N(Dashboard!$B$4)&gt;=18264,N(Dashboard!$B$4)&lt;=73050),$E88-Dashboard!$B$4,"n/a"))))</f>
        <v/>
      </c>
      <c r="G88" s="14" t="str">
        <f>IF(COUNTA($A88:$E88)=0,"",IF($H88&lt;&gt;"OK","n/a",IF($E88="","No expiry date",IF(Dashboard!$B$19&gt;0,"Check data",IF($F88&lt;0,"Expired",IF($F88&lt;=Dashboard!$B$6,"Expires soon","Current"))))))</f>
        <v/>
      </c>
      <c r="H88" s="14" t="str">
        <f>IF(COUNTA($A88:$E88)=0,"",IF(OR($A88="",NOT(SUMPRODUCT(--(Technicians!$A$2:$A$101=$A88))=1)),"Check ID",IF(OR($B88="",AND($D88&lt;&gt;"",NOT(AND(ISNUMBER($D88),N($D88)&gt;=18264,N($D88)&lt;=73050))),AND($E88&lt;&gt;"",NOT(AND(ISNUMBER($E88),N($E88)&gt;=18264,N($E88)&lt;=73050))),AND(AND(ISNUMBER($D88),N($D88)&gt;=18264,N($D88)&lt;=73050),AND(ISNUMBER($E88),N($E88)&gt;=18264,N($E88)&lt;=73050),N($E88)&lt;N($D88))),"Check inputs","OK")))</f>
        <v/>
      </c>
    </row>
    <row r="89" spans="1:8" x14ac:dyDescent="0.25">
      <c r="A89" s="12"/>
      <c r="B89" s="13"/>
      <c r="C89" s="12"/>
      <c r="D89" s="21"/>
      <c r="E89" s="21"/>
      <c r="F89" s="19" t="str">
        <f>IF(COUNTA($A89:$E89)=0,"",IF($H89&lt;&gt;"OK","n/a",IF($E89="","",IF(AND(ISNUMBER(Dashboard!$B$4),N(Dashboard!$B$4)&gt;=18264,N(Dashboard!$B$4)&lt;=73050),$E89-Dashboard!$B$4,"n/a"))))</f>
        <v/>
      </c>
      <c r="G89" s="14" t="str">
        <f>IF(COUNTA($A89:$E89)=0,"",IF($H89&lt;&gt;"OK","n/a",IF($E89="","No expiry date",IF(Dashboard!$B$19&gt;0,"Check data",IF($F89&lt;0,"Expired",IF($F89&lt;=Dashboard!$B$6,"Expires soon","Current"))))))</f>
        <v/>
      </c>
      <c r="H89" s="14" t="str">
        <f>IF(COUNTA($A89:$E89)=0,"",IF(OR($A89="",NOT(SUMPRODUCT(--(Technicians!$A$2:$A$101=$A89))=1)),"Check ID",IF(OR($B89="",AND($D89&lt;&gt;"",NOT(AND(ISNUMBER($D89),N($D89)&gt;=18264,N($D89)&lt;=73050))),AND($E89&lt;&gt;"",NOT(AND(ISNUMBER($E89),N($E89)&gt;=18264,N($E89)&lt;=73050))),AND(AND(ISNUMBER($D89),N($D89)&gt;=18264,N($D89)&lt;=73050),AND(ISNUMBER($E89),N($E89)&gt;=18264,N($E89)&lt;=73050),N($E89)&lt;N($D89))),"Check inputs","OK")))</f>
        <v/>
      </c>
    </row>
    <row r="90" spans="1:8" x14ac:dyDescent="0.25">
      <c r="A90" s="12"/>
      <c r="B90" s="13"/>
      <c r="C90" s="12"/>
      <c r="D90" s="21"/>
      <c r="E90" s="21"/>
      <c r="F90" s="19" t="str">
        <f>IF(COUNTA($A90:$E90)=0,"",IF($H90&lt;&gt;"OK","n/a",IF($E90="","",IF(AND(ISNUMBER(Dashboard!$B$4),N(Dashboard!$B$4)&gt;=18264,N(Dashboard!$B$4)&lt;=73050),$E90-Dashboard!$B$4,"n/a"))))</f>
        <v/>
      </c>
      <c r="G90" s="14" t="str">
        <f>IF(COUNTA($A90:$E90)=0,"",IF($H90&lt;&gt;"OK","n/a",IF($E90="","No expiry date",IF(Dashboard!$B$19&gt;0,"Check data",IF($F90&lt;0,"Expired",IF($F90&lt;=Dashboard!$B$6,"Expires soon","Current"))))))</f>
        <v/>
      </c>
      <c r="H90" s="14" t="str">
        <f>IF(COUNTA($A90:$E90)=0,"",IF(OR($A90="",NOT(SUMPRODUCT(--(Technicians!$A$2:$A$101=$A90))=1)),"Check ID",IF(OR($B90="",AND($D90&lt;&gt;"",NOT(AND(ISNUMBER($D90),N($D90)&gt;=18264,N($D90)&lt;=73050))),AND($E90&lt;&gt;"",NOT(AND(ISNUMBER($E90),N($E90)&gt;=18264,N($E90)&lt;=73050))),AND(AND(ISNUMBER($D90),N($D90)&gt;=18264,N($D90)&lt;=73050),AND(ISNUMBER($E90),N($E90)&gt;=18264,N($E90)&lt;=73050),N($E90)&lt;N($D90))),"Check inputs","OK")))</f>
        <v/>
      </c>
    </row>
    <row r="91" spans="1:8" x14ac:dyDescent="0.25">
      <c r="A91" s="12"/>
      <c r="B91" s="13"/>
      <c r="C91" s="12"/>
      <c r="D91" s="21"/>
      <c r="E91" s="21"/>
      <c r="F91" s="19" t="str">
        <f>IF(COUNTA($A91:$E91)=0,"",IF($H91&lt;&gt;"OK","n/a",IF($E91="","",IF(AND(ISNUMBER(Dashboard!$B$4),N(Dashboard!$B$4)&gt;=18264,N(Dashboard!$B$4)&lt;=73050),$E91-Dashboard!$B$4,"n/a"))))</f>
        <v/>
      </c>
      <c r="G91" s="14" t="str">
        <f>IF(COUNTA($A91:$E91)=0,"",IF($H91&lt;&gt;"OK","n/a",IF($E91="","No expiry date",IF(Dashboard!$B$19&gt;0,"Check data",IF($F91&lt;0,"Expired",IF($F91&lt;=Dashboard!$B$6,"Expires soon","Current"))))))</f>
        <v/>
      </c>
      <c r="H91" s="14" t="str">
        <f>IF(COUNTA($A91:$E91)=0,"",IF(OR($A91="",NOT(SUMPRODUCT(--(Technicians!$A$2:$A$101=$A91))=1)),"Check ID",IF(OR($B91="",AND($D91&lt;&gt;"",NOT(AND(ISNUMBER($D91),N($D91)&gt;=18264,N($D91)&lt;=73050))),AND($E91&lt;&gt;"",NOT(AND(ISNUMBER($E91),N($E91)&gt;=18264,N($E91)&lt;=73050))),AND(AND(ISNUMBER($D91),N($D91)&gt;=18264,N($D91)&lt;=73050),AND(ISNUMBER($E91),N($E91)&gt;=18264,N($E91)&lt;=73050),N($E91)&lt;N($D91))),"Check inputs","OK")))</f>
        <v/>
      </c>
    </row>
    <row r="92" spans="1:8" x14ac:dyDescent="0.25">
      <c r="A92" s="12"/>
      <c r="B92" s="13"/>
      <c r="C92" s="12"/>
      <c r="D92" s="21"/>
      <c r="E92" s="21"/>
      <c r="F92" s="19" t="str">
        <f>IF(COUNTA($A92:$E92)=0,"",IF($H92&lt;&gt;"OK","n/a",IF($E92="","",IF(AND(ISNUMBER(Dashboard!$B$4),N(Dashboard!$B$4)&gt;=18264,N(Dashboard!$B$4)&lt;=73050),$E92-Dashboard!$B$4,"n/a"))))</f>
        <v/>
      </c>
      <c r="G92" s="14" t="str">
        <f>IF(COUNTA($A92:$E92)=0,"",IF($H92&lt;&gt;"OK","n/a",IF($E92="","No expiry date",IF(Dashboard!$B$19&gt;0,"Check data",IF($F92&lt;0,"Expired",IF($F92&lt;=Dashboard!$B$6,"Expires soon","Current"))))))</f>
        <v/>
      </c>
      <c r="H92" s="14" t="str">
        <f>IF(COUNTA($A92:$E92)=0,"",IF(OR($A92="",NOT(SUMPRODUCT(--(Technicians!$A$2:$A$101=$A92))=1)),"Check ID",IF(OR($B92="",AND($D92&lt;&gt;"",NOT(AND(ISNUMBER($D92),N($D92)&gt;=18264,N($D92)&lt;=73050))),AND($E92&lt;&gt;"",NOT(AND(ISNUMBER($E92),N($E92)&gt;=18264,N($E92)&lt;=73050))),AND(AND(ISNUMBER($D92),N($D92)&gt;=18264,N($D92)&lt;=73050),AND(ISNUMBER($E92),N($E92)&gt;=18264,N($E92)&lt;=73050),N($E92)&lt;N($D92))),"Check inputs","OK")))</f>
        <v/>
      </c>
    </row>
    <row r="93" spans="1:8" x14ac:dyDescent="0.25">
      <c r="A93" s="12"/>
      <c r="B93" s="13"/>
      <c r="C93" s="12"/>
      <c r="D93" s="21"/>
      <c r="E93" s="21"/>
      <c r="F93" s="19" t="str">
        <f>IF(COUNTA($A93:$E93)=0,"",IF($H93&lt;&gt;"OK","n/a",IF($E93="","",IF(AND(ISNUMBER(Dashboard!$B$4),N(Dashboard!$B$4)&gt;=18264,N(Dashboard!$B$4)&lt;=73050),$E93-Dashboard!$B$4,"n/a"))))</f>
        <v/>
      </c>
      <c r="G93" s="14" t="str">
        <f>IF(COUNTA($A93:$E93)=0,"",IF($H93&lt;&gt;"OK","n/a",IF($E93="","No expiry date",IF(Dashboard!$B$19&gt;0,"Check data",IF($F93&lt;0,"Expired",IF($F93&lt;=Dashboard!$B$6,"Expires soon","Current"))))))</f>
        <v/>
      </c>
      <c r="H93" s="14" t="str">
        <f>IF(COUNTA($A93:$E93)=0,"",IF(OR($A93="",NOT(SUMPRODUCT(--(Technicians!$A$2:$A$101=$A93))=1)),"Check ID",IF(OR($B93="",AND($D93&lt;&gt;"",NOT(AND(ISNUMBER($D93),N($D93)&gt;=18264,N($D93)&lt;=73050))),AND($E93&lt;&gt;"",NOT(AND(ISNUMBER($E93),N($E93)&gt;=18264,N($E93)&lt;=73050))),AND(AND(ISNUMBER($D93),N($D93)&gt;=18264,N($D93)&lt;=73050),AND(ISNUMBER($E93),N($E93)&gt;=18264,N($E93)&lt;=73050),N($E93)&lt;N($D93))),"Check inputs","OK")))</f>
        <v/>
      </c>
    </row>
    <row r="94" spans="1:8" x14ac:dyDescent="0.25">
      <c r="A94" s="12"/>
      <c r="B94" s="13"/>
      <c r="C94" s="12"/>
      <c r="D94" s="21"/>
      <c r="E94" s="21"/>
      <c r="F94" s="19" t="str">
        <f>IF(COUNTA($A94:$E94)=0,"",IF($H94&lt;&gt;"OK","n/a",IF($E94="","",IF(AND(ISNUMBER(Dashboard!$B$4),N(Dashboard!$B$4)&gt;=18264,N(Dashboard!$B$4)&lt;=73050),$E94-Dashboard!$B$4,"n/a"))))</f>
        <v/>
      </c>
      <c r="G94" s="14" t="str">
        <f>IF(COUNTA($A94:$E94)=0,"",IF($H94&lt;&gt;"OK","n/a",IF($E94="","No expiry date",IF(Dashboard!$B$19&gt;0,"Check data",IF($F94&lt;0,"Expired",IF($F94&lt;=Dashboard!$B$6,"Expires soon","Current"))))))</f>
        <v/>
      </c>
      <c r="H94" s="14" t="str">
        <f>IF(COUNTA($A94:$E94)=0,"",IF(OR($A94="",NOT(SUMPRODUCT(--(Technicians!$A$2:$A$101=$A94))=1)),"Check ID",IF(OR($B94="",AND($D94&lt;&gt;"",NOT(AND(ISNUMBER($D94),N($D94)&gt;=18264,N($D94)&lt;=73050))),AND($E94&lt;&gt;"",NOT(AND(ISNUMBER($E94),N($E94)&gt;=18264,N($E94)&lt;=73050))),AND(AND(ISNUMBER($D94),N($D94)&gt;=18264,N($D94)&lt;=73050),AND(ISNUMBER($E94),N($E94)&gt;=18264,N($E94)&lt;=73050),N($E94)&lt;N($D94))),"Check inputs","OK")))</f>
        <v/>
      </c>
    </row>
    <row r="95" spans="1:8" x14ac:dyDescent="0.25">
      <c r="A95" s="12"/>
      <c r="B95" s="13"/>
      <c r="C95" s="12"/>
      <c r="D95" s="21"/>
      <c r="E95" s="21"/>
      <c r="F95" s="19" t="str">
        <f>IF(COUNTA($A95:$E95)=0,"",IF($H95&lt;&gt;"OK","n/a",IF($E95="","",IF(AND(ISNUMBER(Dashboard!$B$4),N(Dashboard!$B$4)&gt;=18264,N(Dashboard!$B$4)&lt;=73050),$E95-Dashboard!$B$4,"n/a"))))</f>
        <v/>
      </c>
      <c r="G95" s="14" t="str">
        <f>IF(COUNTA($A95:$E95)=0,"",IF($H95&lt;&gt;"OK","n/a",IF($E95="","No expiry date",IF(Dashboard!$B$19&gt;0,"Check data",IF($F95&lt;0,"Expired",IF($F95&lt;=Dashboard!$B$6,"Expires soon","Current"))))))</f>
        <v/>
      </c>
      <c r="H95" s="14" t="str">
        <f>IF(COUNTA($A95:$E95)=0,"",IF(OR($A95="",NOT(SUMPRODUCT(--(Technicians!$A$2:$A$101=$A95))=1)),"Check ID",IF(OR($B95="",AND($D95&lt;&gt;"",NOT(AND(ISNUMBER($D95),N($D95)&gt;=18264,N($D95)&lt;=73050))),AND($E95&lt;&gt;"",NOT(AND(ISNUMBER($E95),N($E95)&gt;=18264,N($E95)&lt;=73050))),AND(AND(ISNUMBER($D95),N($D95)&gt;=18264,N($D95)&lt;=73050),AND(ISNUMBER($E95),N($E95)&gt;=18264,N($E95)&lt;=73050),N($E95)&lt;N($D95))),"Check inputs","OK")))</f>
        <v/>
      </c>
    </row>
    <row r="96" spans="1:8" x14ac:dyDescent="0.25">
      <c r="A96" s="12"/>
      <c r="B96" s="13"/>
      <c r="C96" s="12"/>
      <c r="D96" s="21"/>
      <c r="E96" s="21"/>
      <c r="F96" s="19" t="str">
        <f>IF(COUNTA($A96:$E96)=0,"",IF($H96&lt;&gt;"OK","n/a",IF($E96="","",IF(AND(ISNUMBER(Dashboard!$B$4),N(Dashboard!$B$4)&gt;=18264,N(Dashboard!$B$4)&lt;=73050),$E96-Dashboard!$B$4,"n/a"))))</f>
        <v/>
      </c>
      <c r="G96" s="14" t="str">
        <f>IF(COUNTA($A96:$E96)=0,"",IF($H96&lt;&gt;"OK","n/a",IF($E96="","No expiry date",IF(Dashboard!$B$19&gt;0,"Check data",IF($F96&lt;0,"Expired",IF($F96&lt;=Dashboard!$B$6,"Expires soon","Current"))))))</f>
        <v/>
      </c>
      <c r="H96" s="14" t="str">
        <f>IF(COUNTA($A96:$E96)=0,"",IF(OR($A96="",NOT(SUMPRODUCT(--(Technicians!$A$2:$A$101=$A96))=1)),"Check ID",IF(OR($B96="",AND($D96&lt;&gt;"",NOT(AND(ISNUMBER($D96),N($D96)&gt;=18264,N($D96)&lt;=73050))),AND($E96&lt;&gt;"",NOT(AND(ISNUMBER($E96),N($E96)&gt;=18264,N($E96)&lt;=73050))),AND(AND(ISNUMBER($D96),N($D96)&gt;=18264,N($D96)&lt;=73050),AND(ISNUMBER($E96),N($E96)&gt;=18264,N($E96)&lt;=73050),N($E96)&lt;N($D96))),"Check inputs","OK")))</f>
        <v/>
      </c>
    </row>
    <row r="97" spans="1:8" x14ac:dyDescent="0.25">
      <c r="A97" s="12"/>
      <c r="B97" s="13"/>
      <c r="C97" s="12"/>
      <c r="D97" s="21"/>
      <c r="E97" s="21"/>
      <c r="F97" s="19" t="str">
        <f>IF(COUNTA($A97:$E97)=0,"",IF($H97&lt;&gt;"OK","n/a",IF($E97="","",IF(AND(ISNUMBER(Dashboard!$B$4),N(Dashboard!$B$4)&gt;=18264,N(Dashboard!$B$4)&lt;=73050),$E97-Dashboard!$B$4,"n/a"))))</f>
        <v/>
      </c>
      <c r="G97" s="14" t="str">
        <f>IF(COUNTA($A97:$E97)=0,"",IF($H97&lt;&gt;"OK","n/a",IF($E97="","No expiry date",IF(Dashboard!$B$19&gt;0,"Check data",IF($F97&lt;0,"Expired",IF($F97&lt;=Dashboard!$B$6,"Expires soon","Current"))))))</f>
        <v/>
      </c>
      <c r="H97" s="14" t="str">
        <f>IF(COUNTA($A97:$E97)=0,"",IF(OR($A97="",NOT(SUMPRODUCT(--(Technicians!$A$2:$A$101=$A97))=1)),"Check ID",IF(OR($B97="",AND($D97&lt;&gt;"",NOT(AND(ISNUMBER($D97),N($D97)&gt;=18264,N($D97)&lt;=73050))),AND($E97&lt;&gt;"",NOT(AND(ISNUMBER($E97),N($E97)&gt;=18264,N($E97)&lt;=73050))),AND(AND(ISNUMBER($D97),N($D97)&gt;=18264,N($D97)&lt;=73050),AND(ISNUMBER($E97),N($E97)&gt;=18264,N($E97)&lt;=73050),N($E97)&lt;N($D97))),"Check inputs","OK")))</f>
        <v/>
      </c>
    </row>
    <row r="98" spans="1:8" x14ac:dyDescent="0.25">
      <c r="A98" s="12"/>
      <c r="B98" s="13"/>
      <c r="C98" s="12"/>
      <c r="D98" s="21"/>
      <c r="E98" s="21"/>
      <c r="F98" s="19" t="str">
        <f>IF(COUNTA($A98:$E98)=0,"",IF($H98&lt;&gt;"OK","n/a",IF($E98="","",IF(AND(ISNUMBER(Dashboard!$B$4),N(Dashboard!$B$4)&gt;=18264,N(Dashboard!$B$4)&lt;=73050),$E98-Dashboard!$B$4,"n/a"))))</f>
        <v/>
      </c>
      <c r="G98" s="14" t="str">
        <f>IF(COUNTA($A98:$E98)=0,"",IF($H98&lt;&gt;"OK","n/a",IF($E98="","No expiry date",IF(Dashboard!$B$19&gt;0,"Check data",IF($F98&lt;0,"Expired",IF($F98&lt;=Dashboard!$B$6,"Expires soon","Current"))))))</f>
        <v/>
      </c>
      <c r="H98" s="14" t="str">
        <f>IF(COUNTA($A98:$E98)=0,"",IF(OR($A98="",NOT(SUMPRODUCT(--(Technicians!$A$2:$A$101=$A98))=1)),"Check ID",IF(OR($B98="",AND($D98&lt;&gt;"",NOT(AND(ISNUMBER($D98),N($D98)&gt;=18264,N($D98)&lt;=73050))),AND($E98&lt;&gt;"",NOT(AND(ISNUMBER($E98),N($E98)&gt;=18264,N($E98)&lt;=73050))),AND(AND(ISNUMBER($D98),N($D98)&gt;=18264,N($D98)&lt;=73050),AND(ISNUMBER($E98),N($E98)&gt;=18264,N($E98)&lt;=73050),N($E98)&lt;N($D98))),"Check inputs","OK")))</f>
        <v/>
      </c>
    </row>
    <row r="99" spans="1:8" x14ac:dyDescent="0.25">
      <c r="A99" s="12"/>
      <c r="B99" s="13"/>
      <c r="C99" s="12"/>
      <c r="D99" s="21"/>
      <c r="E99" s="21"/>
      <c r="F99" s="19" t="str">
        <f>IF(COUNTA($A99:$E99)=0,"",IF($H99&lt;&gt;"OK","n/a",IF($E99="","",IF(AND(ISNUMBER(Dashboard!$B$4),N(Dashboard!$B$4)&gt;=18264,N(Dashboard!$B$4)&lt;=73050),$E99-Dashboard!$B$4,"n/a"))))</f>
        <v/>
      </c>
      <c r="G99" s="14" t="str">
        <f>IF(COUNTA($A99:$E99)=0,"",IF($H99&lt;&gt;"OK","n/a",IF($E99="","No expiry date",IF(Dashboard!$B$19&gt;0,"Check data",IF($F99&lt;0,"Expired",IF($F99&lt;=Dashboard!$B$6,"Expires soon","Current"))))))</f>
        <v/>
      </c>
      <c r="H99" s="14" t="str">
        <f>IF(COUNTA($A99:$E99)=0,"",IF(OR($A99="",NOT(SUMPRODUCT(--(Technicians!$A$2:$A$101=$A99))=1)),"Check ID",IF(OR($B99="",AND($D99&lt;&gt;"",NOT(AND(ISNUMBER($D99),N($D99)&gt;=18264,N($D99)&lt;=73050))),AND($E99&lt;&gt;"",NOT(AND(ISNUMBER($E99),N($E99)&gt;=18264,N($E99)&lt;=73050))),AND(AND(ISNUMBER($D99),N($D99)&gt;=18264,N($D99)&lt;=73050),AND(ISNUMBER($E99),N($E99)&gt;=18264,N($E99)&lt;=73050),N($E99)&lt;N($D99))),"Check inputs","OK")))</f>
        <v/>
      </c>
    </row>
    <row r="100" spans="1:8" x14ac:dyDescent="0.25">
      <c r="A100" s="12"/>
      <c r="B100" s="13"/>
      <c r="C100" s="12"/>
      <c r="D100" s="21"/>
      <c r="E100" s="21"/>
      <c r="F100" s="19" t="str">
        <f>IF(COUNTA($A100:$E100)=0,"",IF($H100&lt;&gt;"OK","n/a",IF($E100="","",IF(AND(ISNUMBER(Dashboard!$B$4),N(Dashboard!$B$4)&gt;=18264,N(Dashboard!$B$4)&lt;=73050),$E100-Dashboard!$B$4,"n/a"))))</f>
        <v/>
      </c>
      <c r="G100" s="14" t="str">
        <f>IF(COUNTA($A100:$E100)=0,"",IF($H100&lt;&gt;"OK","n/a",IF($E100="","No expiry date",IF(Dashboard!$B$19&gt;0,"Check data",IF($F100&lt;0,"Expired",IF($F100&lt;=Dashboard!$B$6,"Expires soon","Current"))))))</f>
        <v/>
      </c>
      <c r="H100" s="14" t="str">
        <f>IF(COUNTA($A100:$E100)=0,"",IF(OR($A100="",NOT(SUMPRODUCT(--(Technicians!$A$2:$A$101=$A100))=1)),"Check ID",IF(OR($B100="",AND($D100&lt;&gt;"",NOT(AND(ISNUMBER($D100),N($D100)&gt;=18264,N($D100)&lt;=73050))),AND($E100&lt;&gt;"",NOT(AND(ISNUMBER($E100),N($E100)&gt;=18264,N($E100)&lt;=73050))),AND(AND(ISNUMBER($D100),N($D100)&gt;=18264,N($D100)&lt;=73050),AND(ISNUMBER($E100),N($E100)&gt;=18264,N($E100)&lt;=73050),N($E100)&lt;N($D100))),"Check inputs","OK")))</f>
        <v/>
      </c>
    </row>
    <row r="101" spans="1:8" x14ac:dyDescent="0.25">
      <c r="A101" s="12"/>
      <c r="B101" s="13"/>
      <c r="C101" s="12"/>
      <c r="D101" s="21"/>
      <c r="E101" s="21"/>
      <c r="F101" s="19" t="str">
        <f>IF(COUNTA($A101:$E101)=0,"",IF($H101&lt;&gt;"OK","n/a",IF($E101="","",IF(AND(ISNUMBER(Dashboard!$B$4),N(Dashboard!$B$4)&gt;=18264,N(Dashboard!$B$4)&lt;=73050),$E101-Dashboard!$B$4,"n/a"))))</f>
        <v/>
      </c>
      <c r="G101" s="14" t="str">
        <f>IF(COUNTA($A101:$E101)=0,"",IF($H101&lt;&gt;"OK","n/a",IF($E101="","No expiry date",IF(Dashboard!$B$19&gt;0,"Check data",IF($F101&lt;0,"Expired",IF($F101&lt;=Dashboard!$B$6,"Expires soon","Current"))))))</f>
        <v/>
      </c>
      <c r="H101" s="14" t="str">
        <f>IF(COUNTA($A101:$E101)=0,"",IF(OR($A101="",NOT(SUMPRODUCT(--(Technicians!$A$2:$A$101=$A101))=1)),"Check ID",IF(OR($B101="",AND($D101&lt;&gt;"",NOT(AND(ISNUMBER($D101),N($D101)&gt;=18264,N($D101)&lt;=73050))),AND($E101&lt;&gt;"",NOT(AND(ISNUMBER($E101),N($E101)&gt;=18264,N($E101)&lt;=73050))),AND(AND(ISNUMBER($D101),N($D101)&gt;=18264,N($D101)&lt;=73050),AND(ISNUMBER($E101),N($E101)&gt;=18264,N($E101)&lt;=73050),N($E101)&lt;N($D101))),"Check inputs","OK")))</f>
        <v/>
      </c>
    </row>
    <row r="102" spans="1:8" x14ac:dyDescent="0.25">
      <c r="A102" s="12"/>
      <c r="B102" s="13"/>
      <c r="C102" s="12"/>
      <c r="D102" s="21"/>
      <c r="E102" s="21"/>
      <c r="F102" s="19" t="str">
        <f>IF(COUNTA($A102:$E102)=0,"",IF($H102&lt;&gt;"OK","n/a",IF($E102="","",IF(AND(ISNUMBER(Dashboard!$B$4),N(Dashboard!$B$4)&gt;=18264,N(Dashboard!$B$4)&lt;=73050),$E102-Dashboard!$B$4,"n/a"))))</f>
        <v/>
      </c>
      <c r="G102" s="14" t="str">
        <f>IF(COUNTA($A102:$E102)=0,"",IF($H102&lt;&gt;"OK","n/a",IF($E102="","No expiry date",IF(Dashboard!$B$19&gt;0,"Check data",IF($F102&lt;0,"Expired",IF($F102&lt;=Dashboard!$B$6,"Expires soon","Current"))))))</f>
        <v/>
      </c>
      <c r="H102" s="14" t="str">
        <f>IF(COUNTA($A102:$E102)=0,"",IF(OR($A102="",NOT(SUMPRODUCT(--(Technicians!$A$2:$A$101=$A102))=1)),"Check ID",IF(OR($B102="",AND($D102&lt;&gt;"",NOT(AND(ISNUMBER($D102),N($D102)&gt;=18264,N($D102)&lt;=73050))),AND($E102&lt;&gt;"",NOT(AND(ISNUMBER($E102),N($E102)&gt;=18264,N($E102)&lt;=73050))),AND(AND(ISNUMBER($D102),N($D102)&gt;=18264,N($D102)&lt;=73050),AND(ISNUMBER($E102),N($E102)&gt;=18264,N($E102)&lt;=73050),N($E102)&lt;N($D102))),"Check inputs","OK")))</f>
        <v/>
      </c>
    </row>
    <row r="103" spans="1:8" x14ac:dyDescent="0.25">
      <c r="A103" s="12"/>
      <c r="B103" s="13"/>
      <c r="C103" s="12"/>
      <c r="D103" s="21"/>
      <c r="E103" s="21"/>
      <c r="F103" s="19" t="str">
        <f>IF(COUNTA($A103:$E103)=0,"",IF($H103&lt;&gt;"OK","n/a",IF($E103="","",IF(AND(ISNUMBER(Dashboard!$B$4),N(Dashboard!$B$4)&gt;=18264,N(Dashboard!$B$4)&lt;=73050),$E103-Dashboard!$B$4,"n/a"))))</f>
        <v/>
      </c>
      <c r="G103" s="14" t="str">
        <f>IF(COUNTA($A103:$E103)=0,"",IF($H103&lt;&gt;"OK","n/a",IF($E103="","No expiry date",IF(Dashboard!$B$19&gt;0,"Check data",IF($F103&lt;0,"Expired",IF($F103&lt;=Dashboard!$B$6,"Expires soon","Current"))))))</f>
        <v/>
      </c>
      <c r="H103" s="14" t="str">
        <f>IF(COUNTA($A103:$E103)=0,"",IF(OR($A103="",NOT(SUMPRODUCT(--(Technicians!$A$2:$A$101=$A103))=1)),"Check ID",IF(OR($B103="",AND($D103&lt;&gt;"",NOT(AND(ISNUMBER($D103),N($D103)&gt;=18264,N($D103)&lt;=73050))),AND($E103&lt;&gt;"",NOT(AND(ISNUMBER($E103),N($E103)&gt;=18264,N($E103)&lt;=73050))),AND(AND(ISNUMBER($D103),N($D103)&gt;=18264,N($D103)&lt;=73050),AND(ISNUMBER($E103),N($E103)&gt;=18264,N($E103)&lt;=73050),N($E103)&lt;N($D103))),"Check inputs","OK")))</f>
        <v/>
      </c>
    </row>
    <row r="104" spans="1:8" x14ac:dyDescent="0.25">
      <c r="A104" s="12"/>
      <c r="B104" s="13"/>
      <c r="C104" s="12"/>
      <c r="D104" s="21"/>
      <c r="E104" s="21"/>
      <c r="F104" s="19" t="str">
        <f>IF(COUNTA($A104:$E104)=0,"",IF($H104&lt;&gt;"OK","n/a",IF($E104="","",IF(AND(ISNUMBER(Dashboard!$B$4),N(Dashboard!$B$4)&gt;=18264,N(Dashboard!$B$4)&lt;=73050),$E104-Dashboard!$B$4,"n/a"))))</f>
        <v/>
      </c>
      <c r="G104" s="14" t="str">
        <f>IF(COUNTA($A104:$E104)=0,"",IF($H104&lt;&gt;"OK","n/a",IF($E104="","No expiry date",IF(Dashboard!$B$19&gt;0,"Check data",IF($F104&lt;0,"Expired",IF($F104&lt;=Dashboard!$B$6,"Expires soon","Current"))))))</f>
        <v/>
      </c>
      <c r="H104" s="14" t="str">
        <f>IF(COUNTA($A104:$E104)=0,"",IF(OR($A104="",NOT(SUMPRODUCT(--(Technicians!$A$2:$A$101=$A104))=1)),"Check ID",IF(OR($B104="",AND($D104&lt;&gt;"",NOT(AND(ISNUMBER($D104),N($D104)&gt;=18264,N($D104)&lt;=73050))),AND($E104&lt;&gt;"",NOT(AND(ISNUMBER($E104),N($E104)&gt;=18264,N($E104)&lt;=73050))),AND(AND(ISNUMBER($D104),N($D104)&gt;=18264,N($D104)&lt;=73050),AND(ISNUMBER($E104),N($E104)&gt;=18264,N($E104)&lt;=73050),N($E104)&lt;N($D104))),"Check inputs","OK")))</f>
        <v/>
      </c>
    </row>
    <row r="105" spans="1:8" x14ac:dyDescent="0.25">
      <c r="A105" s="12"/>
      <c r="B105" s="13"/>
      <c r="C105" s="12"/>
      <c r="D105" s="21"/>
      <c r="E105" s="21"/>
      <c r="F105" s="19" t="str">
        <f>IF(COUNTA($A105:$E105)=0,"",IF($H105&lt;&gt;"OK","n/a",IF($E105="","",IF(AND(ISNUMBER(Dashboard!$B$4),N(Dashboard!$B$4)&gt;=18264,N(Dashboard!$B$4)&lt;=73050),$E105-Dashboard!$B$4,"n/a"))))</f>
        <v/>
      </c>
      <c r="G105" s="14" t="str">
        <f>IF(COUNTA($A105:$E105)=0,"",IF($H105&lt;&gt;"OK","n/a",IF($E105="","No expiry date",IF(Dashboard!$B$19&gt;0,"Check data",IF($F105&lt;0,"Expired",IF($F105&lt;=Dashboard!$B$6,"Expires soon","Current"))))))</f>
        <v/>
      </c>
      <c r="H105" s="14" t="str">
        <f>IF(COUNTA($A105:$E105)=0,"",IF(OR($A105="",NOT(SUMPRODUCT(--(Technicians!$A$2:$A$101=$A105))=1)),"Check ID",IF(OR($B105="",AND($D105&lt;&gt;"",NOT(AND(ISNUMBER($D105),N($D105)&gt;=18264,N($D105)&lt;=73050))),AND($E105&lt;&gt;"",NOT(AND(ISNUMBER($E105),N($E105)&gt;=18264,N($E105)&lt;=73050))),AND(AND(ISNUMBER($D105),N($D105)&gt;=18264,N($D105)&lt;=73050),AND(ISNUMBER($E105),N($E105)&gt;=18264,N($E105)&lt;=73050),N($E105)&lt;N($D105))),"Check inputs","OK")))</f>
        <v/>
      </c>
    </row>
    <row r="106" spans="1:8" x14ac:dyDescent="0.25">
      <c r="A106" s="12"/>
      <c r="B106" s="13"/>
      <c r="C106" s="12"/>
      <c r="D106" s="21"/>
      <c r="E106" s="21"/>
      <c r="F106" s="19" t="str">
        <f>IF(COUNTA($A106:$E106)=0,"",IF($H106&lt;&gt;"OK","n/a",IF($E106="","",IF(AND(ISNUMBER(Dashboard!$B$4),N(Dashboard!$B$4)&gt;=18264,N(Dashboard!$B$4)&lt;=73050),$E106-Dashboard!$B$4,"n/a"))))</f>
        <v/>
      </c>
      <c r="G106" s="14" t="str">
        <f>IF(COUNTA($A106:$E106)=0,"",IF($H106&lt;&gt;"OK","n/a",IF($E106="","No expiry date",IF(Dashboard!$B$19&gt;0,"Check data",IF($F106&lt;0,"Expired",IF($F106&lt;=Dashboard!$B$6,"Expires soon","Current"))))))</f>
        <v/>
      </c>
      <c r="H106" s="14" t="str">
        <f>IF(COUNTA($A106:$E106)=0,"",IF(OR($A106="",NOT(SUMPRODUCT(--(Technicians!$A$2:$A$101=$A106))=1)),"Check ID",IF(OR($B106="",AND($D106&lt;&gt;"",NOT(AND(ISNUMBER($D106),N($D106)&gt;=18264,N($D106)&lt;=73050))),AND($E106&lt;&gt;"",NOT(AND(ISNUMBER($E106),N($E106)&gt;=18264,N($E106)&lt;=73050))),AND(AND(ISNUMBER($D106),N($D106)&gt;=18264,N($D106)&lt;=73050),AND(ISNUMBER($E106),N($E106)&gt;=18264,N($E106)&lt;=73050),N($E106)&lt;N($D106))),"Check inputs","OK")))</f>
        <v/>
      </c>
    </row>
    <row r="107" spans="1:8" x14ac:dyDescent="0.25">
      <c r="A107" s="12"/>
      <c r="B107" s="13"/>
      <c r="C107" s="12"/>
      <c r="D107" s="21"/>
      <c r="E107" s="21"/>
      <c r="F107" s="19" t="str">
        <f>IF(COUNTA($A107:$E107)=0,"",IF($H107&lt;&gt;"OK","n/a",IF($E107="","",IF(AND(ISNUMBER(Dashboard!$B$4),N(Dashboard!$B$4)&gt;=18264,N(Dashboard!$B$4)&lt;=73050),$E107-Dashboard!$B$4,"n/a"))))</f>
        <v/>
      </c>
      <c r="G107" s="14" t="str">
        <f>IF(COUNTA($A107:$E107)=0,"",IF($H107&lt;&gt;"OK","n/a",IF($E107="","No expiry date",IF(Dashboard!$B$19&gt;0,"Check data",IF($F107&lt;0,"Expired",IF($F107&lt;=Dashboard!$B$6,"Expires soon","Current"))))))</f>
        <v/>
      </c>
      <c r="H107" s="14" t="str">
        <f>IF(COUNTA($A107:$E107)=0,"",IF(OR($A107="",NOT(SUMPRODUCT(--(Technicians!$A$2:$A$101=$A107))=1)),"Check ID",IF(OR($B107="",AND($D107&lt;&gt;"",NOT(AND(ISNUMBER($D107),N($D107)&gt;=18264,N($D107)&lt;=73050))),AND($E107&lt;&gt;"",NOT(AND(ISNUMBER($E107),N($E107)&gt;=18264,N($E107)&lt;=73050))),AND(AND(ISNUMBER($D107),N($D107)&gt;=18264,N($D107)&lt;=73050),AND(ISNUMBER($E107),N($E107)&gt;=18264,N($E107)&lt;=73050),N($E107)&lt;N($D107))),"Check inputs","OK")))</f>
        <v/>
      </c>
    </row>
    <row r="108" spans="1:8" x14ac:dyDescent="0.25">
      <c r="A108" s="12"/>
      <c r="B108" s="13"/>
      <c r="C108" s="12"/>
      <c r="D108" s="21"/>
      <c r="E108" s="21"/>
      <c r="F108" s="19" t="str">
        <f>IF(COUNTA($A108:$E108)=0,"",IF($H108&lt;&gt;"OK","n/a",IF($E108="","",IF(AND(ISNUMBER(Dashboard!$B$4),N(Dashboard!$B$4)&gt;=18264,N(Dashboard!$B$4)&lt;=73050),$E108-Dashboard!$B$4,"n/a"))))</f>
        <v/>
      </c>
      <c r="G108" s="14" t="str">
        <f>IF(COUNTA($A108:$E108)=0,"",IF($H108&lt;&gt;"OK","n/a",IF($E108="","No expiry date",IF(Dashboard!$B$19&gt;0,"Check data",IF($F108&lt;0,"Expired",IF($F108&lt;=Dashboard!$B$6,"Expires soon","Current"))))))</f>
        <v/>
      </c>
      <c r="H108" s="14" t="str">
        <f>IF(COUNTA($A108:$E108)=0,"",IF(OR($A108="",NOT(SUMPRODUCT(--(Technicians!$A$2:$A$101=$A108))=1)),"Check ID",IF(OR($B108="",AND($D108&lt;&gt;"",NOT(AND(ISNUMBER($D108),N($D108)&gt;=18264,N($D108)&lt;=73050))),AND($E108&lt;&gt;"",NOT(AND(ISNUMBER($E108),N($E108)&gt;=18264,N($E108)&lt;=73050))),AND(AND(ISNUMBER($D108),N($D108)&gt;=18264,N($D108)&lt;=73050),AND(ISNUMBER($E108),N($E108)&gt;=18264,N($E108)&lt;=73050),N($E108)&lt;N($D108))),"Check inputs","OK")))</f>
        <v/>
      </c>
    </row>
    <row r="109" spans="1:8" x14ac:dyDescent="0.25">
      <c r="A109" s="12"/>
      <c r="B109" s="13"/>
      <c r="C109" s="12"/>
      <c r="D109" s="21"/>
      <c r="E109" s="21"/>
      <c r="F109" s="19" t="str">
        <f>IF(COUNTA($A109:$E109)=0,"",IF($H109&lt;&gt;"OK","n/a",IF($E109="","",IF(AND(ISNUMBER(Dashboard!$B$4),N(Dashboard!$B$4)&gt;=18264,N(Dashboard!$B$4)&lt;=73050),$E109-Dashboard!$B$4,"n/a"))))</f>
        <v/>
      </c>
      <c r="G109" s="14" t="str">
        <f>IF(COUNTA($A109:$E109)=0,"",IF($H109&lt;&gt;"OK","n/a",IF($E109="","No expiry date",IF(Dashboard!$B$19&gt;0,"Check data",IF($F109&lt;0,"Expired",IF($F109&lt;=Dashboard!$B$6,"Expires soon","Current"))))))</f>
        <v/>
      </c>
      <c r="H109" s="14" t="str">
        <f>IF(COUNTA($A109:$E109)=0,"",IF(OR($A109="",NOT(SUMPRODUCT(--(Technicians!$A$2:$A$101=$A109))=1)),"Check ID",IF(OR($B109="",AND($D109&lt;&gt;"",NOT(AND(ISNUMBER($D109),N($D109)&gt;=18264,N($D109)&lt;=73050))),AND($E109&lt;&gt;"",NOT(AND(ISNUMBER($E109),N($E109)&gt;=18264,N($E109)&lt;=73050))),AND(AND(ISNUMBER($D109),N($D109)&gt;=18264,N($D109)&lt;=73050),AND(ISNUMBER($E109),N($E109)&gt;=18264,N($E109)&lt;=73050),N($E109)&lt;N($D109))),"Check inputs","OK")))</f>
        <v/>
      </c>
    </row>
    <row r="110" spans="1:8" x14ac:dyDescent="0.25">
      <c r="A110" s="12"/>
      <c r="B110" s="13"/>
      <c r="C110" s="12"/>
      <c r="D110" s="21"/>
      <c r="E110" s="21"/>
      <c r="F110" s="19" t="str">
        <f>IF(COUNTA($A110:$E110)=0,"",IF($H110&lt;&gt;"OK","n/a",IF($E110="","",IF(AND(ISNUMBER(Dashboard!$B$4),N(Dashboard!$B$4)&gt;=18264,N(Dashboard!$B$4)&lt;=73050),$E110-Dashboard!$B$4,"n/a"))))</f>
        <v/>
      </c>
      <c r="G110" s="14" t="str">
        <f>IF(COUNTA($A110:$E110)=0,"",IF($H110&lt;&gt;"OK","n/a",IF($E110="","No expiry date",IF(Dashboard!$B$19&gt;0,"Check data",IF($F110&lt;0,"Expired",IF($F110&lt;=Dashboard!$B$6,"Expires soon","Current"))))))</f>
        <v/>
      </c>
      <c r="H110" s="14" t="str">
        <f>IF(COUNTA($A110:$E110)=0,"",IF(OR($A110="",NOT(SUMPRODUCT(--(Technicians!$A$2:$A$101=$A110))=1)),"Check ID",IF(OR($B110="",AND($D110&lt;&gt;"",NOT(AND(ISNUMBER($D110),N($D110)&gt;=18264,N($D110)&lt;=73050))),AND($E110&lt;&gt;"",NOT(AND(ISNUMBER($E110),N($E110)&gt;=18264,N($E110)&lt;=73050))),AND(AND(ISNUMBER($D110),N($D110)&gt;=18264,N($D110)&lt;=73050),AND(ISNUMBER($E110),N($E110)&gt;=18264,N($E110)&lt;=73050),N($E110)&lt;N($D110))),"Check inputs","OK")))</f>
        <v/>
      </c>
    </row>
    <row r="111" spans="1:8" x14ac:dyDescent="0.25">
      <c r="A111" s="12"/>
      <c r="B111" s="13"/>
      <c r="C111" s="12"/>
      <c r="D111" s="21"/>
      <c r="E111" s="21"/>
      <c r="F111" s="19" t="str">
        <f>IF(COUNTA($A111:$E111)=0,"",IF($H111&lt;&gt;"OK","n/a",IF($E111="","",IF(AND(ISNUMBER(Dashboard!$B$4),N(Dashboard!$B$4)&gt;=18264,N(Dashboard!$B$4)&lt;=73050),$E111-Dashboard!$B$4,"n/a"))))</f>
        <v/>
      </c>
      <c r="G111" s="14" t="str">
        <f>IF(COUNTA($A111:$E111)=0,"",IF($H111&lt;&gt;"OK","n/a",IF($E111="","No expiry date",IF(Dashboard!$B$19&gt;0,"Check data",IF($F111&lt;0,"Expired",IF($F111&lt;=Dashboard!$B$6,"Expires soon","Current"))))))</f>
        <v/>
      </c>
      <c r="H111" s="14" t="str">
        <f>IF(COUNTA($A111:$E111)=0,"",IF(OR($A111="",NOT(SUMPRODUCT(--(Technicians!$A$2:$A$101=$A111))=1)),"Check ID",IF(OR($B111="",AND($D111&lt;&gt;"",NOT(AND(ISNUMBER($D111),N($D111)&gt;=18264,N($D111)&lt;=73050))),AND($E111&lt;&gt;"",NOT(AND(ISNUMBER($E111),N($E111)&gt;=18264,N($E111)&lt;=73050))),AND(AND(ISNUMBER($D111),N($D111)&gt;=18264,N($D111)&lt;=73050),AND(ISNUMBER($E111),N($E111)&gt;=18264,N($E111)&lt;=73050),N($E111)&lt;N($D111))),"Check inputs","OK")))</f>
        <v/>
      </c>
    </row>
    <row r="112" spans="1:8" x14ac:dyDescent="0.25">
      <c r="A112" s="12"/>
      <c r="B112" s="13"/>
      <c r="C112" s="12"/>
      <c r="D112" s="21"/>
      <c r="E112" s="21"/>
      <c r="F112" s="19" t="str">
        <f>IF(COUNTA($A112:$E112)=0,"",IF($H112&lt;&gt;"OK","n/a",IF($E112="","",IF(AND(ISNUMBER(Dashboard!$B$4),N(Dashboard!$B$4)&gt;=18264,N(Dashboard!$B$4)&lt;=73050),$E112-Dashboard!$B$4,"n/a"))))</f>
        <v/>
      </c>
      <c r="G112" s="14" t="str">
        <f>IF(COUNTA($A112:$E112)=0,"",IF($H112&lt;&gt;"OK","n/a",IF($E112="","No expiry date",IF(Dashboard!$B$19&gt;0,"Check data",IF($F112&lt;0,"Expired",IF($F112&lt;=Dashboard!$B$6,"Expires soon","Current"))))))</f>
        <v/>
      </c>
      <c r="H112" s="14" t="str">
        <f>IF(COUNTA($A112:$E112)=0,"",IF(OR($A112="",NOT(SUMPRODUCT(--(Technicians!$A$2:$A$101=$A112))=1)),"Check ID",IF(OR($B112="",AND($D112&lt;&gt;"",NOT(AND(ISNUMBER($D112),N($D112)&gt;=18264,N($D112)&lt;=73050))),AND($E112&lt;&gt;"",NOT(AND(ISNUMBER($E112),N($E112)&gt;=18264,N($E112)&lt;=73050))),AND(AND(ISNUMBER($D112),N($D112)&gt;=18264,N($D112)&lt;=73050),AND(ISNUMBER($E112),N($E112)&gt;=18264,N($E112)&lt;=73050),N($E112)&lt;N($D112))),"Check inputs","OK")))</f>
        <v/>
      </c>
    </row>
    <row r="113" spans="1:8" x14ac:dyDescent="0.25">
      <c r="A113" s="12"/>
      <c r="B113" s="13"/>
      <c r="C113" s="12"/>
      <c r="D113" s="21"/>
      <c r="E113" s="21"/>
      <c r="F113" s="19" t="str">
        <f>IF(COUNTA($A113:$E113)=0,"",IF($H113&lt;&gt;"OK","n/a",IF($E113="","",IF(AND(ISNUMBER(Dashboard!$B$4),N(Dashboard!$B$4)&gt;=18264,N(Dashboard!$B$4)&lt;=73050),$E113-Dashboard!$B$4,"n/a"))))</f>
        <v/>
      </c>
      <c r="G113" s="14" t="str">
        <f>IF(COUNTA($A113:$E113)=0,"",IF($H113&lt;&gt;"OK","n/a",IF($E113="","No expiry date",IF(Dashboard!$B$19&gt;0,"Check data",IF($F113&lt;0,"Expired",IF($F113&lt;=Dashboard!$B$6,"Expires soon","Current"))))))</f>
        <v/>
      </c>
      <c r="H113" s="14" t="str">
        <f>IF(COUNTA($A113:$E113)=0,"",IF(OR($A113="",NOT(SUMPRODUCT(--(Technicians!$A$2:$A$101=$A113))=1)),"Check ID",IF(OR($B113="",AND($D113&lt;&gt;"",NOT(AND(ISNUMBER($D113),N($D113)&gt;=18264,N($D113)&lt;=73050))),AND($E113&lt;&gt;"",NOT(AND(ISNUMBER($E113),N($E113)&gt;=18264,N($E113)&lt;=73050))),AND(AND(ISNUMBER($D113),N($D113)&gt;=18264,N($D113)&lt;=73050),AND(ISNUMBER($E113),N($E113)&gt;=18264,N($E113)&lt;=73050),N($E113)&lt;N($D113))),"Check inputs","OK")))</f>
        <v/>
      </c>
    </row>
    <row r="114" spans="1:8" x14ac:dyDescent="0.25">
      <c r="A114" s="12"/>
      <c r="B114" s="13"/>
      <c r="C114" s="12"/>
      <c r="D114" s="21"/>
      <c r="E114" s="21"/>
      <c r="F114" s="19" t="str">
        <f>IF(COUNTA($A114:$E114)=0,"",IF($H114&lt;&gt;"OK","n/a",IF($E114="","",IF(AND(ISNUMBER(Dashboard!$B$4),N(Dashboard!$B$4)&gt;=18264,N(Dashboard!$B$4)&lt;=73050),$E114-Dashboard!$B$4,"n/a"))))</f>
        <v/>
      </c>
      <c r="G114" s="14" t="str">
        <f>IF(COUNTA($A114:$E114)=0,"",IF($H114&lt;&gt;"OK","n/a",IF($E114="","No expiry date",IF(Dashboard!$B$19&gt;0,"Check data",IF($F114&lt;0,"Expired",IF($F114&lt;=Dashboard!$B$6,"Expires soon","Current"))))))</f>
        <v/>
      </c>
      <c r="H114" s="14" t="str">
        <f>IF(COUNTA($A114:$E114)=0,"",IF(OR($A114="",NOT(SUMPRODUCT(--(Technicians!$A$2:$A$101=$A114))=1)),"Check ID",IF(OR($B114="",AND($D114&lt;&gt;"",NOT(AND(ISNUMBER($D114),N($D114)&gt;=18264,N($D114)&lt;=73050))),AND($E114&lt;&gt;"",NOT(AND(ISNUMBER($E114),N($E114)&gt;=18264,N($E114)&lt;=73050))),AND(AND(ISNUMBER($D114),N($D114)&gt;=18264,N($D114)&lt;=73050),AND(ISNUMBER($E114),N($E114)&gt;=18264,N($E114)&lt;=73050),N($E114)&lt;N($D114))),"Check inputs","OK")))</f>
        <v/>
      </c>
    </row>
    <row r="115" spans="1:8" x14ac:dyDescent="0.25">
      <c r="A115" s="12"/>
      <c r="B115" s="13"/>
      <c r="C115" s="12"/>
      <c r="D115" s="21"/>
      <c r="E115" s="21"/>
      <c r="F115" s="19" t="str">
        <f>IF(COUNTA($A115:$E115)=0,"",IF($H115&lt;&gt;"OK","n/a",IF($E115="","",IF(AND(ISNUMBER(Dashboard!$B$4),N(Dashboard!$B$4)&gt;=18264,N(Dashboard!$B$4)&lt;=73050),$E115-Dashboard!$B$4,"n/a"))))</f>
        <v/>
      </c>
      <c r="G115" s="14" t="str">
        <f>IF(COUNTA($A115:$E115)=0,"",IF($H115&lt;&gt;"OK","n/a",IF($E115="","No expiry date",IF(Dashboard!$B$19&gt;0,"Check data",IF($F115&lt;0,"Expired",IF($F115&lt;=Dashboard!$B$6,"Expires soon","Current"))))))</f>
        <v/>
      </c>
      <c r="H115" s="14" t="str">
        <f>IF(COUNTA($A115:$E115)=0,"",IF(OR($A115="",NOT(SUMPRODUCT(--(Technicians!$A$2:$A$101=$A115))=1)),"Check ID",IF(OR($B115="",AND($D115&lt;&gt;"",NOT(AND(ISNUMBER($D115),N($D115)&gt;=18264,N($D115)&lt;=73050))),AND($E115&lt;&gt;"",NOT(AND(ISNUMBER($E115),N($E115)&gt;=18264,N($E115)&lt;=73050))),AND(AND(ISNUMBER($D115),N($D115)&gt;=18264,N($D115)&lt;=73050),AND(ISNUMBER($E115),N($E115)&gt;=18264,N($E115)&lt;=73050),N($E115)&lt;N($D115))),"Check inputs","OK")))</f>
        <v/>
      </c>
    </row>
    <row r="116" spans="1:8" x14ac:dyDescent="0.25">
      <c r="A116" s="12"/>
      <c r="B116" s="13"/>
      <c r="C116" s="12"/>
      <c r="D116" s="21"/>
      <c r="E116" s="21"/>
      <c r="F116" s="19" t="str">
        <f>IF(COUNTA($A116:$E116)=0,"",IF($H116&lt;&gt;"OK","n/a",IF($E116="","",IF(AND(ISNUMBER(Dashboard!$B$4),N(Dashboard!$B$4)&gt;=18264,N(Dashboard!$B$4)&lt;=73050),$E116-Dashboard!$B$4,"n/a"))))</f>
        <v/>
      </c>
      <c r="G116" s="14" t="str">
        <f>IF(COUNTA($A116:$E116)=0,"",IF($H116&lt;&gt;"OK","n/a",IF($E116="","No expiry date",IF(Dashboard!$B$19&gt;0,"Check data",IF($F116&lt;0,"Expired",IF($F116&lt;=Dashboard!$B$6,"Expires soon","Current"))))))</f>
        <v/>
      </c>
      <c r="H116" s="14" t="str">
        <f>IF(COUNTA($A116:$E116)=0,"",IF(OR($A116="",NOT(SUMPRODUCT(--(Technicians!$A$2:$A$101=$A116))=1)),"Check ID",IF(OR($B116="",AND($D116&lt;&gt;"",NOT(AND(ISNUMBER($D116),N($D116)&gt;=18264,N($D116)&lt;=73050))),AND($E116&lt;&gt;"",NOT(AND(ISNUMBER($E116),N($E116)&gt;=18264,N($E116)&lt;=73050))),AND(AND(ISNUMBER($D116),N($D116)&gt;=18264,N($D116)&lt;=73050),AND(ISNUMBER($E116),N($E116)&gt;=18264,N($E116)&lt;=73050),N($E116)&lt;N($D116))),"Check inputs","OK")))</f>
        <v/>
      </c>
    </row>
    <row r="117" spans="1:8" x14ac:dyDescent="0.25">
      <c r="A117" s="12"/>
      <c r="B117" s="13"/>
      <c r="C117" s="12"/>
      <c r="D117" s="21"/>
      <c r="E117" s="21"/>
      <c r="F117" s="19" t="str">
        <f>IF(COUNTA($A117:$E117)=0,"",IF($H117&lt;&gt;"OK","n/a",IF($E117="","",IF(AND(ISNUMBER(Dashboard!$B$4),N(Dashboard!$B$4)&gt;=18264,N(Dashboard!$B$4)&lt;=73050),$E117-Dashboard!$B$4,"n/a"))))</f>
        <v/>
      </c>
      <c r="G117" s="14" t="str">
        <f>IF(COUNTA($A117:$E117)=0,"",IF($H117&lt;&gt;"OK","n/a",IF($E117="","No expiry date",IF(Dashboard!$B$19&gt;0,"Check data",IF($F117&lt;0,"Expired",IF($F117&lt;=Dashboard!$B$6,"Expires soon","Current"))))))</f>
        <v/>
      </c>
      <c r="H117" s="14" t="str">
        <f>IF(COUNTA($A117:$E117)=0,"",IF(OR($A117="",NOT(SUMPRODUCT(--(Technicians!$A$2:$A$101=$A117))=1)),"Check ID",IF(OR($B117="",AND($D117&lt;&gt;"",NOT(AND(ISNUMBER($D117),N($D117)&gt;=18264,N($D117)&lt;=73050))),AND($E117&lt;&gt;"",NOT(AND(ISNUMBER($E117),N($E117)&gt;=18264,N($E117)&lt;=73050))),AND(AND(ISNUMBER($D117),N($D117)&gt;=18264,N($D117)&lt;=73050),AND(ISNUMBER($E117),N($E117)&gt;=18264,N($E117)&lt;=73050),N($E117)&lt;N($D117))),"Check inputs","OK")))</f>
        <v/>
      </c>
    </row>
    <row r="118" spans="1:8" x14ac:dyDescent="0.25">
      <c r="A118" s="12"/>
      <c r="B118" s="13"/>
      <c r="C118" s="12"/>
      <c r="D118" s="21"/>
      <c r="E118" s="21"/>
      <c r="F118" s="19" t="str">
        <f>IF(COUNTA($A118:$E118)=0,"",IF($H118&lt;&gt;"OK","n/a",IF($E118="","",IF(AND(ISNUMBER(Dashboard!$B$4),N(Dashboard!$B$4)&gt;=18264,N(Dashboard!$B$4)&lt;=73050),$E118-Dashboard!$B$4,"n/a"))))</f>
        <v/>
      </c>
      <c r="G118" s="14" t="str">
        <f>IF(COUNTA($A118:$E118)=0,"",IF($H118&lt;&gt;"OK","n/a",IF($E118="","No expiry date",IF(Dashboard!$B$19&gt;0,"Check data",IF($F118&lt;0,"Expired",IF($F118&lt;=Dashboard!$B$6,"Expires soon","Current"))))))</f>
        <v/>
      </c>
      <c r="H118" s="14" t="str">
        <f>IF(COUNTA($A118:$E118)=0,"",IF(OR($A118="",NOT(SUMPRODUCT(--(Technicians!$A$2:$A$101=$A118))=1)),"Check ID",IF(OR($B118="",AND($D118&lt;&gt;"",NOT(AND(ISNUMBER($D118),N($D118)&gt;=18264,N($D118)&lt;=73050))),AND($E118&lt;&gt;"",NOT(AND(ISNUMBER($E118),N($E118)&gt;=18264,N($E118)&lt;=73050))),AND(AND(ISNUMBER($D118),N($D118)&gt;=18264,N($D118)&lt;=73050),AND(ISNUMBER($E118),N($E118)&gt;=18264,N($E118)&lt;=73050),N($E118)&lt;N($D118))),"Check inputs","OK")))</f>
        <v/>
      </c>
    </row>
    <row r="119" spans="1:8" x14ac:dyDescent="0.25">
      <c r="A119" s="12"/>
      <c r="B119" s="13"/>
      <c r="C119" s="12"/>
      <c r="D119" s="21"/>
      <c r="E119" s="21"/>
      <c r="F119" s="19" t="str">
        <f>IF(COUNTA($A119:$E119)=0,"",IF($H119&lt;&gt;"OK","n/a",IF($E119="","",IF(AND(ISNUMBER(Dashboard!$B$4),N(Dashboard!$B$4)&gt;=18264,N(Dashboard!$B$4)&lt;=73050),$E119-Dashboard!$B$4,"n/a"))))</f>
        <v/>
      </c>
      <c r="G119" s="14" t="str">
        <f>IF(COUNTA($A119:$E119)=0,"",IF($H119&lt;&gt;"OK","n/a",IF($E119="","No expiry date",IF(Dashboard!$B$19&gt;0,"Check data",IF($F119&lt;0,"Expired",IF($F119&lt;=Dashboard!$B$6,"Expires soon","Current"))))))</f>
        <v/>
      </c>
      <c r="H119" s="14" t="str">
        <f>IF(COUNTA($A119:$E119)=0,"",IF(OR($A119="",NOT(SUMPRODUCT(--(Technicians!$A$2:$A$101=$A119))=1)),"Check ID",IF(OR($B119="",AND($D119&lt;&gt;"",NOT(AND(ISNUMBER($D119),N($D119)&gt;=18264,N($D119)&lt;=73050))),AND($E119&lt;&gt;"",NOT(AND(ISNUMBER($E119),N($E119)&gt;=18264,N($E119)&lt;=73050))),AND(AND(ISNUMBER($D119),N($D119)&gt;=18264,N($D119)&lt;=73050),AND(ISNUMBER($E119),N($E119)&gt;=18264,N($E119)&lt;=73050),N($E119)&lt;N($D119))),"Check inputs","OK")))</f>
        <v/>
      </c>
    </row>
    <row r="120" spans="1:8" x14ac:dyDescent="0.25">
      <c r="A120" s="12"/>
      <c r="B120" s="13"/>
      <c r="C120" s="12"/>
      <c r="D120" s="21"/>
      <c r="E120" s="21"/>
      <c r="F120" s="19" t="str">
        <f>IF(COUNTA($A120:$E120)=0,"",IF($H120&lt;&gt;"OK","n/a",IF($E120="","",IF(AND(ISNUMBER(Dashboard!$B$4),N(Dashboard!$B$4)&gt;=18264,N(Dashboard!$B$4)&lt;=73050),$E120-Dashboard!$B$4,"n/a"))))</f>
        <v/>
      </c>
      <c r="G120" s="14" t="str">
        <f>IF(COUNTA($A120:$E120)=0,"",IF($H120&lt;&gt;"OK","n/a",IF($E120="","No expiry date",IF(Dashboard!$B$19&gt;0,"Check data",IF($F120&lt;0,"Expired",IF($F120&lt;=Dashboard!$B$6,"Expires soon","Current"))))))</f>
        <v/>
      </c>
      <c r="H120" s="14" t="str">
        <f>IF(COUNTA($A120:$E120)=0,"",IF(OR($A120="",NOT(SUMPRODUCT(--(Technicians!$A$2:$A$101=$A120))=1)),"Check ID",IF(OR($B120="",AND($D120&lt;&gt;"",NOT(AND(ISNUMBER($D120),N($D120)&gt;=18264,N($D120)&lt;=73050))),AND($E120&lt;&gt;"",NOT(AND(ISNUMBER($E120),N($E120)&gt;=18264,N($E120)&lt;=73050))),AND(AND(ISNUMBER($D120),N($D120)&gt;=18264,N($D120)&lt;=73050),AND(ISNUMBER($E120),N($E120)&gt;=18264,N($E120)&lt;=73050),N($E120)&lt;N($D120))),"Check inputs","OK")))</f>
        <v/>
      </c>
    </row>
    <row r="121" spans="1:8" x14ac:dyDescent="0.25">
      <c r="A121" s="12"/>
      <c r="B121" s="13"/>
      <c r="C121" s="12"/>
      <c r="D121" s="21"/>
      <c r="E121" s="21"/>
      <c r="F121" s="19" t="str">
        <f>IF(COUNTA($A121:$E121)=0,"",IF($H121&lt;&gt;"OK","n/a",IF($E121="","",IF(AND(ISNUMBER(Dashboard!$B$4),N(Dashboard!$B$4)&gt;=18264,N(Dashboard!$B$4)&lt;=73050),$E121-Dashboard!$B$4,"n/a"))))</f>
        <v/>
      </c>
      <c r="G121" s="14" t="str">
        <f>IF(COUNTA($A121:$E121)=0,"",IF($H121&lt;&gt;"OK","n/a",IF($E121="","No expiry date",IF(Dashboard!$B$19&gt;0,"Check data",IF($F121&lt;0,"Expired",IF($F121&lt;=Dashboard!$B$6,"Expires soon","Current"))))))</f>
        <v/>
      </c>
      <c r="H121" s="14" t="str">
        <f>IF(COUNTA($A121:$E121)=0,"",IF(OR($A121="",NOT(SUMPRODUCT(--(Technicians!$A$2:$A$101=$A121))=1)),"Check ID",IF(OR($B121="",AND($D121&lt;&gt;"",NOT(AND(ISNUMBER($D121),N($D121)&gt;=18264,N($D121)&lt;=73050))),AND($E121&lt;&gt;"",NOT(AND(ISNUMBER($E121),N($E121)&gt;=18264,N($E121)&lt;=73050))),AND(AND(ISNUMBER($D121),N($D121)&gt;=18264,N($D121)&lt;=73050),AND(ISNUMBER($E121),N($E121)&gt;=18264,N($E121)&lt;=73050),N($E121)&lt;N($D121))),"Check inputs","OK")))</f>
        <v/>
      </c>
    </row>
    <row r="122" spans="1:8" x14ac:dyDescent="0.25">
      <c r="A122" s="12"/>
      <c r="B122" s="13"/>
      <c r="C122" s="12"/>
      <c r="D122" s="21"/>
      <c r="E122" s="21"/>
      <c r="F122" s="19" t="str">
        <f>IF(COUNTA($A122:$E122)=0,"",IF($H122&lt;&gt;"OK","n/a",IF($E122="","",IF(AND(ISNUMBER(Dashboard!$B$4),N(Dashboard!$B$4)&gt;=18264,N(Dashboard!$B$4)&lt;=73050),$E122-Dashboard!$B$4,"n/a"))))</f>
        <v/>
      </c>
      <c r="G122" s="14" t="str">
        <f>IF(COUNTA($A122:$E122)=0,"",IF($H122&lt;&gt;"OK","n/a",IF($E122="","No expiry date",IF(Dashboard!$B$19&gt;0,"Check data",IF($F122&lt;0,"Expired",IF($F122&lt;=Dashboard!$B$6,"Expires soon","Current"))))))</f>
        <v/>
      </c>
      <c r="H122" s="14" t="str">
        <f>IF(COUNTA($A122:$E122)=0,"",IF(OR($A122="",NOT(SUMPRODUCT(--(Technicians!$A$2:$A$101=$A122))=1)),"Check ID",IF(OR($B122="",AND($D122&lt;&gt;"",NOT(AND(ISNUMBER($D122),N($D122)&gt;=18264,N($D122)&lt;=73050))),AND($E122&lt;&gt;"",NOT(AND(ISNUMBER($E122),N($E122)&gt;=18264,N($E122)&lt;=73050))),AND(AND(ISNUMBER($D122),N($D122)&gt;=18264,N($D122)&lt;=73050),AND(ISNUMBER($E122),N($E122)&gt;=18264,N($E122)&lt;=73050),N($E122)&lt;N($D122))),"Check inputs","OK")))</f>
        <v/>
      </c>
    </row>
    <row r="123" spans="1:8" x14ac:dyDescent="0.25">
      <c r="A123" s="12"/>
      <c r="B123" s="13"/>
      <c r="C123" s="12"/>
      <c r="D123" s="21"/>
      <c r="E123" s="21"/>
      <c r="F123" s="19" t="str">
        <f>IF(COUNTA($A123:$E123)=0,"",IF($H123&lt;&gt;"OK","n/a",IF($E123="","",IF(AND(ISNUMBER(Dashboard!$B$4),N(Dashboard!$B$4)&gt;=18264,N(Dashboard!$B$4)&lt;=73050),$E123-Dashboard!$B$4,"n/a"))))</f>
        <v/>
      </c>
      <c r="G123" s="14" t="str">
        <f>IF(COUNTA($A123:$E123)=0,"",IF($H123&lt;&gt;"OK","n/a",IF($E123="","No expiry date",IF(Dashboard!$B$19&gt;0,"Check data",IF($F123&lt;0,"Expired",IF($F123&lt;=Dashboard!$B$6,"Expires soon","Current"))))))</f>
        <v/>
      </c>
      <c r="H123" s="14" t="str">
        <f>IF(COUNTA($A123:$E123)=0,"",IF(OR($A123="",NOT(SUMPRODUCT(--(Technicians!$A$2:$A$101=$A123))=1)),"Check ID",IF(OR($B123="",AND($D123&lt;&gt;"",NOT(AND(ISNUMBER($D123),N($D123)&gt;=18264,N($D123)&lt;=73050))),AND($E123&lt;&gt;"",NOT(AND(ISNUMBER($E123),N($E123)&gt;=18264,N($E123)&lt;=73050))),AND(AND(ISNUMBER($D123),N($D123)&gt;=18264,N($D123)&lt;=73050),AND(ISNUMBER($E123),N($E123)&gt;=18264,N($E123)&lt;=73050),N($E123)&lt;N($D123))),"Check inputs","OK")))</f>
        <v/>
      </c>
    </row>
    <row r="124" spans="1:8" x14ac:dyDescent="0.25">
      <c r="A124" s="12"/>
      <c r="B124" s="13"/>
      <c r="C124" s="12"/>
      <c r="D124" s="21"/>
      <c r="E124" s="21"/>
      <c r="F124" s="19" t="str">
        <f>IF(COUNTA($A124:$E124)=0,"",IF($H124&lt;&gt;"OK","n/a",IF($E124="","",IF(AND(ISNUMBER(Dashboard!$B$4),N(Dashboard!$B$4)&gt;=18264,N(Dashboard!$B$4)&lt;=73050),$E124-Dashboard!$B$4,"n/a"))))</f>
        <v/>
      </c>
      <c r="G124" s="14" t="str">
        <f>IF(COUNTA($A124:$E124)=0,"",IF($H124&lt;&gt;"OK","n/a",IF($E124="","No expiry date",IF(Dashboard!$B$19&gt;0,"Check data",IF($F124&lt;0,"Expired",IF($F124&lt;=Dashboard!$B$6,"Expires soon","Current"))))))</f>
        <v/>
      </c>
      <c r="H124" s="14" t="str">
        <f>IF(COUNTA($A124:$E124)=0,"",IF(OR($A124="",NOT(SUMPRODUCT(--(Technicians!$A$2:$A$101=$A124))=1)),"Check ID",IF(OR($B124="",AND($D124&lt;&gt;"",NOT(AND(ISNUMBER($D124),N($D124)&gt;=18264,N($D124)&lt;=73050))),AND($E124&lt;&gt;"",NOT(AND(ISNUMBER($E124),N($E124)&gt;=18264,N($E124)&lt;=73050))),AND(AND(ISNUMBER($D124),N($D124)&gt;=18264,N($D124)&lt;=73050),AND(ISNUMBER($E124),N($E124)&gt;=18264,N($E124)&lt;=73050),N($E124)&lt;N($D124))),"Check inputs","OK")))</f>
        <v/>
      </c>
    </row>
    <row r="125" spans="1:8" x14ac:dyDescent="0.25">
      <c r="A125" s="12"/>
      <c r="B125" s="13"/>
      <c r="C125" s="12"/>
      <c r="D125" s="21"/>
      <c r="E125" s="21"/>
      <c r="F125" s="19" t="str">
        <f>IF(COUNTA($A125:$E125)=0,"",IF($H125&lt;&gt;"OK","n/a",IF($E125="","",IF(AND(ISNUMBER(Dashboard!$B$4),N(Dashboard!$B$4)&gt;=18264,N(Dashboard!$B$4)&lt;=73050),$E125-Dashboard!$B$4,"n/a"))))</f>
        <v/>
      </c>
      <c r="G125" s="14" t="str">
        <f>IF(COUNTA($A125:$E125)=0,"",IF($H125&lt;&gt;"OK","n/a",IF($E125="","No expiry date",IF(Dashboard!$B$19&gt;0,"Check data",IF($F125&lt;0,"Expired",IF($F125&lt;=Dashboard!$B$6,"Expires soon","Current"))))))</f>
        <v/>
      </c>
      <c r="H125" s="14" t="str">
        <f>IF(COUNTA($A125:$E125)=0,"",IF(OR($A125="",NOT(SUMPRODUCT(--(Technicians!$A$2:$A$101=$A125))=1)),"Check ID",IF(OR($B125="",AND($D125&lt;&gt;"",NOT(AND(ISNUMBER($D125),N($D125)&gt;=18264,N($D125)&lt;=73050))),AND($E125&lt;&gt;"",NOT(AND(ISNUMBER($E125),N($E125)&gt;=18264,N($E125)&lt;=73050))),AND(AND(ISNUMBER($D125),N($D125)&gt;=18264,N($D125)&lt;=73050),AND(ISNUMBER($E125),N($E125)&gt;=18264,N($E125)&lt;=73050),N($E125)&lt;N($D125))),"Check inputs","OK")))</f>
        <v/>
      </c>
    </row>
    <row r="126" spans="1:8" x14ac:dyDescent="0.25">
      <c r="A126" s="12"/>
      <c r="B126" s="13"/>
      <c r="C126" s="12"/>
      <c r="D126" s="21"/>
      <c r="E126" s="21"/>
      <c r="F126" s="19" t="str">
        <f>IF(COUNTA($A126:$E126)=0,"",IF($H126&lt;&gt;"OK","n/a",IF($E126="","",IF(AND(ISNUMBER(Dashboard!$B$4),N(Dashboard!$B$4)&gt;=18264,N(Dashboard!$B$4)&lt;=73050),$E126-Dashboard!$B$4,"n/a"))))</f>
        <v/>
      </c>
      <c r="G126" s="14" t="str">
        <f>IF(COUNTA($A126:$E126)=0,"",IF($H126&lt;&gt;"OK","n/a",IF($E126="","No expiry date",IF(Dashboard!$B$19&gt;0,"Check data",IF($F126&lt;0,"Expired",IF($F126&lt;=Dashboard!$B$6,"Expires soon","Current"))))))</f>
        <v/>
      </c>
      <c r="H126" s="14" t="str">
        <f>IF(COUNTA($A126:$E126)=0,"",IF(OR($A126="",NOT(SUMPRODUCT(--(Technicians!$A$2:$A$101=$A126))=1)),"Check ID",IF(OR($B126="",AND($D126&lt;&gt;"",NOT(AND(ISNUMBER($D126),N($D126)&gt;=18264,N($D126)&lt;=73050))),AND($E126&lt;&gt;"",NOT(AND(ISNUMBER($E126),N($E126)&gt;=18264,N($E126)&lt;=73050))),AND(AND(ISNUMBER($D126),N($D126)&gt;=18264,N($D126)&lt;=73050),AND(ISNUMBER($E126),N($E126)&gt;=18264,N($E126)&lt;=73050),N($E126)&lt;N($D126))),"Check inputs","OK")))</f>
        <v/>
      </c>
    </row>
    <row r="127" spans="1:8" x14ac:dyDescent="0.25">
      <c r="A127" s="12"/>
      <c r="B127" s="13"/>
      <c r="C127" s="12"/>
      <c r="D127" s="21"/>
      <c r="E127" s="21"/>
      <c r="F127" s="19" t="str">
        <f>IF(COUNTA($A127:$E127)=0,"",IF($H127&lt;&gt;"OK","n/a",IF($E127="","",IF(AND(ISNUMBER(Dashboard!$B$4),N(Dashboard!$B$4)&gt;=18264,N(Dashboard!$B$4)&lt;=73050),$E127-Dashboard!$B$4,"n/a"))))</f>
        <v/>
      </c>
      <c r="G127" s="14" t="str">
        <f>IF(COUNTA($A127:$E127)=0,"",IF($H127&lt;&gt;"OK","n/a",IF($E127="","No expiry date",IF(Dashboard!$B$19&gt;0,"Check data",IF($F127&lt;0,"Expired",IF($F127&lt;=Dashboard!$B$6,"Expires soon","Current"))))))</f>
        <v/>
      </c>
      <c r="H127" s="14" t="str">
        <f>IF(COUNTA($A127:$E127)=0,"",IF(OR($A127="",NOT(SUMPRODUCT(--(Technicians!$A$2:$A$101=$A127))=1)),"Check ID",IF(OR($B127="",AND($D127&lt;&gt;"",NOT(AND(ISNUMBER($D127),N($D127)&gt;=18264,N($D127)&lt;=73050))),AND($E127&lt;&gt;"",NOT(AND(ISNUMBER($E127),N($E127)&gt;=18264,N($E127)&lt;=73050))),AND(AND(ISNUMBER($D127),N($D127)&gt;=18264,N($D127)&lt;=73050),AND(ISNUMBER($E127),N($E127)&gt;=18264,N($E127)&lt;=73050),N($E127)&lt;N($D127))),"Check inputs","OK")))</f>
        <v/>
      </c>
    </row>
    <row r="128" spans="1:8" x14ac:dyDescent="0.25">
      <c r="A128" s="12"/>
      <c r="B128" s="13"/>
      <c r="C128" s="12"/>
      <c r="D128" s="21"/>
      <c r="E128" s="21"/>
      <c r="F128" s="19" t="str">
        <f>IF(COUNTA($A128:$E128)=0,"",IF($H128&lt;&gt;"OK","n/a",IF($E128="","",IF(AND(ISNUMBER(Dashboard!$B$4),N(Dashboard!$B$4)&gt;=18264,N(Dashboard!$B$4)&lt;=73050),$E128-Dashboard!$B$4,"n/a"))))</f>
        <v/>
      </c>
      <c r="G128" s="14" t="str">
        <f>IF(COUNTA($A128:$E128)=0,"",IF($H128&lt;&gt;"OK","n/a",IF($E128="","No expiry date",IF(Dashboard!$B$19&gt;0,"Check data",IF($F128&lt;0,"Expired",IF($F128&lt;=Dashboard!$B$6,"Expires soon","Current"))))))</f>
        <v/>
      </c>
      <c r="H128" s="14" t="str">
        <f>IF(COUNTA($A128:$E128)=0,"",IF(OR($A128="",NOT(SUMPRODUCT(--(Technicians!$A$2:$A$101=$A128))=1)),"Check ID",IF(OR($B128="",AND($D128&lt;&gt;"",NOT(AND(ISNUMBER($D128),N($D128)&gt;=18264,N($D128)&lt;=73050))),AND($E128&lt;&gt;"",NOT(AND(ISNUMBER($E128),N($E128)&gt;=18264,N($E128)&lt;=73050))),AND(AND(ISNUMBER($D128),N($D128)&gt;=18264,N($D128)&lt;=73050),AND(ISNUMBER($E128),N($E128)&gt;=18264,N($E128)&lt;=73050),N($E128)&lt;N($D128))),"Check inputs","OK")))</f>
        <v/>
      </c>
    </row>
    <row r="129" spans="1:8" x14ac:dyDescent="0.25">
      <c r="A129" s="12"/>
      <c r="B129" s="13"/>
      <c r="C129" s="12"/>
      <c r="D129" s="21"/>
      <c r="E129" s="21"/>
      <c r="F129" s="19" t="str">
        <f>IF(COUNTA($A129:$E129)=0,"",IF($H129&lt;&gt;"OK","n/a",IF($E129="","",IF(AND(ISNUMBER(Dashboard!$B$4),N(Dashboard!$B$4)&gt;=18264,N(Dashboard!$B$4)&lt;=73050),$E129-Dashboard!$B$4,"n/a"))))</f>
        <v/>
      </c>
      <c r="G129" s="14" t="str">
        <f>IF(COUNTA($A129:$E129)=0,"",IF($H129&lt;&gt;"OK","n/a",IF($E129="","No expiry date",IF(Dashboard!$B$19&gt;0,"Check data",IF($F129&lt;0,"Expired",IF($F129&lt;=Dashboard!$B$6,"Expires soon","Current"))))))</f>
        <v/>
      </c>
      <c r="H129" s="14" t="str">
        <f>IF(COUNTA($A129:$E129)=0,"",IF(OR($A129="",NOT(SUMPRODUCT(--(Technicians!$A$2:$A$101=$A129))=1)),"Check ID",IF(OR($B129="",AND($D129&lt;&gt;"",NOT(AND(ISNUMBER($D129),N($D129)&gt;=18264,N($D129)&lt;=73050))),AND($E129&lt;&gt;"",NOT(AND(ISNUMBER($E129),N($E129)&gt;=18264,N($E129)&lt;=73050))),AND(AND(ISNUMBER($D129),N($D129)&gt;=18264,N($D129)&lt;=73050),AND(ISNUMBER($E129),N($E129)&gt;=18264,N($E129)&lt;=73050),N($E129)&lt;N($D129))),"Check inputs","OK")))</f>
        <v/>
      </c>
    </row>
    <row r="130" spans="1:8" x14ac:dyDescent="0.25">
      <c r="A130" s="12"/>
      <c r="B130" s="13"/>
      <c r="C130" s="12"/>
      <c r="D130" s="21"/>
      <c r="E130" s="21"/>
      <c r="F130" s="19" t="str">
        <f>IF(COUNTA($A130:$E130)=0,"",IF($H130&lt;&gt;"OK","n/a",IF($E130="","",IF(AND(ISNUMBER(Dashboard!$B$4),N(Dashboard!$B$4)&gt;=18264,N(Dashboard!$B$4)&lt;=73050),$E130-Dashboard!$B$4,"n/a"))))</f>
        <v/>
      </c>
      <c r="G130" s="14" t="str">
        <f>IF(COUNTA($A130:$E130)=0,"",IF($H130&lt;&gt;"OK","n/a",IF($E130="","No expiry date",IF(Dashboard!$B$19&gt;0,"Check data",IF($F130&lt;0,"Expired",IF($F130&lt;=Dashboard!$B$6,"Expires soon","Current"))))))</f>
        <v/>
      </c>
      <c r="H130" s="14" t="str">
        <f>IF(COUNTA($A130:$E130)=0,"",IF(OR($A130="",NOT(SUMPRODUCT(--(Technicians!$A$2:$A$101=$A130))=1)),"Check ID",IF(OR($B130="",AND($D130&lt;&gt;"",NOT(AND(ISNUMBER($D130),N($D130)&gt;=18264,N($D130)&lt;=73050))),AND($E130&lt;&gt;"",NOT(AND(ISNUMBER($E130),N($E130)&gt;=18264,N($E130)&lt;=73050))),AND(AND(ISNUMBER($D130),N($D130)&gt;=18264,N($D130)&lt;=73050),AND(ISNUMBER($E130),N($E130)&gt;=18264,N($E130)&lt;=73050),N($E130)&lt;N($D130))),"Check inputs","OK")))</f>
        <v/>
      </c>
    </row>
    <row r="131" spans="1:8" x14ac:dyDescent="0.25">
      <c r="A131" s="12"/>
      <c r="B131" s="13"/>
      <c r="C131" s="12"/>
      <c r="D131" s="21"/>
      <c r="E131" s="21"/>
      <c r="F131" s="19" t="str">
        <f>IF(COUNTA($A131:$E131)=0,"",IF($H131&lt;&gt;"OK","n/a",IF($E131="","",IF(AND(ISNUMBER(Dashboard!$B$4),N(Dashboard!$B$4)&gt;=18264,N(Dashboard!$B$4)&lt;=73050),$E131-Dashboard!$B$4,"n/a"))))</f>
        <v/>
      </c>
      <c r="G131" s="14" t="str">
        <f>IF(COUNTA($A131:$E131)=0,"",IF($H131&lt;&gt;"OK","n/a",IF($E131="","No expiry date",IF(Dashboard!$B$19&gt;0,"Check data",IF($F131&lt;0,"Expired",IF($F131&lt;=Dashboard!$B$6,"Expires soon","Current"))))))</f>
        <v/>
      </c>
      <c r="H131" s="14" t="str">
        <f>IF(COUNTA($A131:$E131)=0,"",IF(OR($A131="",NOT(SUMPRODUCT(--(Technicians!$A$2:$A$101=$A131))=1)),"Check ID",IF(OR($B131="",AND($D131&lt;&gt;"",NOT(AND(ISNUMBER($D131),N($D131)&gt;=18264,N($D131)&lt;=73050))),AND($E131&lt;&gt;"",NOT(AND(ISNUMBER($E131),N($E131)&gt;=18264,N($E131)&lt;=73050))),AND(AND(ISNUMBER($D131),N($D131)&gt;=18264,N($D131)&lt;=73050),AND(ISNUMBER($E131),N($E131)&gt;=18264,N($E131)&lt;=73050),N($E131)&lt;N($D131))),"Check inputs","OK")))</f>
        <v/>
      </c>
    </row>
    <row r="132" spans="1:8" x14ac:dyDescent="0.25">
      <c r="A132" s="12"/>
      <c r="B132" s="13"/>
      <c r="C132" s="12"/>
      <c r="D132" s="21"/>
      <c r="E132" s="21"/>
      <c r="F132" s="19" t="str">
        <f>IF(COUNTA($A132:$E132)=0,"",IF($H132&lt;&gt;"OK","n/a",IF($E132="","",IF(AND(ISNUMBER(Dashboard!$B$4),N(Dashboard!$B$4)&gt;=18264,N(Dashboard!$B$4)&lt;=73050),$E132-Dashboard!$B$4,"n/a"))))</f>
        <v/>
      </c>
      <c r="G132" s="14" t="str">
        <f>IF(COUNTA($A132:$E132)=0,"",IF($H132&lt;&gt;"OK","n/a",IF($E132="","No expiry date",IF(Dashboard!$B$19&gt;0,"Check data",IF($F132&lt;0,"Expired",IF($F132&lt;=Dashboard!$B$6,"Expires soon","Current"))))))</f>
        <v/>
      </c>
      <c r="H132" s="14" t="str">
        <f>IF(COUNTA($A132:$E132)=0,"",IF(OR($A132="",NOT(SUMPRODUCT(--(Technicians!$A$2:$A$101=$A132))=1)),"Check ID",IF(OR($B132="",AND($D132&lt;&gt;"",NOT(AND(ISNUMBER($D132),N($D132)&gt;=18264,N($D132)&lt;=73050))),AND($E132&lt;&gt;"",NOT(AND(ISNUMBER($E132),N($E132)&gt;=18264,N($E132)&lt;=73050))),AND(AND(ISNUMBER($D132),N($D132)&gt;=18264,N($D132)&lt;=73050),AND(ISNUMBER($E132),N($E132)&gt;=18264,N($E132)&lt;=73050),N($E132)&lt;N($D132))),"Check inputs","OK")))</f>
        <v/>
      </c>
    </row>
    <row r="133" spans="1:8" x14ac:dyDescent="0.25">
      <c r="A133" s="12"/>
      <c r="B133" s="13"/>
      <c r="C133" s="12"/>
      <c r="D133" s="21"/>
      <c r="E133" s="21"/>
      <c r="F133" s="19" t="str">
        <f>IF(COUNTA($A133:$E133)=0,"",IF($H133&lt;&gt;"OK","n/a",IF($E133="","",IF(AND(ISNUMBER(Dashboard!$B$4),N(Dashboard!$B$4)&gt;=18264,N(Dashboard!$B$4)&lt;=73050),$E133-Dashboard!$B$4,"n/a"))))</f>
        <v/>
      </c>
      <c r="G133" s="14" t="str">
        <f>IF(COUNTA($A133:$E133)=0,"",IF($H133&lt;&gt;"OK","n/a",IF($E133="","No expiry date",IF(Dashboard!$B$19&gt;0,"Check data",IF($F133&lt;0,"Expired",IF($F133&lt;=Dashboard!$B$6,"Expires soon","Current"))))))</f>
        <v/>
      </c>
      <c r="H133" s="14" t="str">
        <f>IF(COUNTA($A133:$E133)=0,"",IF(OR($A133="",NOT(SUMPRODUCT(--(Technicians!$A$2:$A$101=$A133))=1)),"Check ID",IF(OR($B133="",AND($D133&lt;&gt;"",NOT(AND(ISNUMBER($D133),N($D133)&gt;=18264,N($D133)&lt;=73050))),AND($E133&lt;&gt;"",NOT(AND(ISNUMBER($E133),N($E133)&gt;=18264,N($E133)&lt;=73050))),AND(AND(ISNUMBER($D133),N($D133)&gt;=18264,N($D133)&lt;=73050),AND(ISNUMBER($E133),N($E133)&gt;=18264,N($E133)&lt;=73050),N($E133)&lt;N($D133))),"Check inputs","OK")))</f>
        <v/>
      </c>
    </row>
    <row r="134" spans="1:8" x14ac:dyDescent="0.25">
      <c r="A134" s="12"/>
      <c r="B134" s="13"/>
      <c r="C134" s="12"/>
      <c r="D134" s="21"/>
      <c r="E134" s="21"/>
      <c r="F134" s="19" t="str">
        <f>IF(COUNTA($A134:$E134)=0,"",IF($H134&lt;&gt;"OK","n/a",IF($E134="","",IF(AND(ISNUMBER(Dashboard!$B$4),N(Dashboard!$B$4)&gt;=18264,N(Dashboard!$B$4)&lt;=73050),$E134-Dashboard!$B$4,"n/a"))))</f>
        <v/>
      </c>
      <c r="G134" s="14" t="str">
        <f>IF(COUNTA($A134:$E134)=0,"",IF($H134&lt;&gt;"OK","n/a",IF($E134="","No expiry date",IF(Dashboard!$B$19&gt;0,"Check data",IF($F134&lt;0,"Expired",IF($F134&lt;=Dashboard!$B$6,"Expires soon","Current"))))))</f>
        <v/>
      </c>
      <c r="H134" s="14" t="str">
        <f>IF(COUNTA($A134:$E134)=0,"",IF(OR($A134="",NOT(SUMPRODUCT(--(Technicians!$A$2:$A$101=$A134))=1)),"Check ID",IF(OR($B134="",AND($D134&lt;&gt;"",NOT(AND(ISNUMBER($D134),N($D134)&gt;=18264,N($D134)&lt;=73050))),AND($E134&lt;&gt;"",NOT(AND(ISNUMBER($E134),N($E134)&gt;=18264,N($E134)&lt;=73050))),AND(AND(ISNUMBER($D134),N($D134)&gt;=18264,N($D134)&lt;=73050),AND(ISNUMBER($E134),N($E134)&gt;=18264,N($E134)&lt;=73050),N($E134)&lt;N($D134))),"Check inputs","OK")))</f>
        <v/>
      </c>
    </row>
    <row r="135" spans="1:8" x14ac:dyDescent="0.25">
      <c r="A135" s="12"/>
      <c r="B135" s="13"/>
      <c r="C135" s="12"/>
      <c r="D135" s="21"/>
      <c r="E135" s="21"/>
      <c r="F135" s="19" t="str">
        <f>IF(COUNTA($A135:$E135)=0,"",IF($H135&lt;&gt;"OK","n/a",IF($E135="","",IF(AND(ISNUMBER(Dashboard!$B$4),N(Dashboard!$B$4)&gt;=18264,N(Dashboard!$B$4)&lt;=73050),$E135-Dashboard!$B$4,"n/a"))))</f>
        <v/>
      </c>
      <c r="G135" s="14" t="str">
        <f>IF(COUNTA($A135:$E135)=0,"",IF($H135&lt;&gt;"OK","n/a",IF($E135="","No expiry date",IF(Dashboard!$B$19&gt;0,"Check data",IF($F135&lt;0,"Expired",IF($F135&lt;=Dashboard!$B$6,"Expires soon","Current"))))))</f>
        <v/>
      </c>
      <c r="H135" s="14" t="str">
        <f>IF(COUNTA($A135:$E135)=0,"",IF(OR($A135="",NOT(SUMPRODUCT(--(Technicians!$A$2:$A$101=$A135))=1)),"Check ID",IF(OR($B135="",AND($D135&lt;&gt;"",NOT(AND(ISNUMBER($D135),N($D135)&gt;=18264,N($D135)&lt;=73050))),AND($E135&lt;&gt;"",NOT(AND(ISNUMBER($E135),N($E135)&gt;=18264,N($E135)&lt;=73050))),AND(AND(ISNUMBER($D135),N($D135)&gt;=18264,N($D135)&lt;=73050),AND(ISNUMBER($E135),N($E135)&gt;=18264,N($E135)&lt;=73050),N($E135)&lt;N($D135))),"Check inputs","OK")))</f>
        <v/>
      </c>
    </row>
    <row r="136" spans="1:8" x14ac:dyDescent="0.25">
      <c r="A136" s="12"/>
      <c r="B136" s="13"/>
      <c r="C136" s="12"/>
      <c r="D136" s="21"/>
      <c r="E136" s="21"/>
      <c r="F136" s="19" t="str">
        <f>IF(COUNTA($A136:$E136)=0,"",IF($H136&lt;&gt;"OK","n/a",IF($E136="","",IF(AND(ISNUMBER(Dashboard!$B$4),N(Dashboard!$B$4)&gt;=18264,N(Dashboard!$B$4)&lt;=73050),$E136-Dashboard!$B$4,"n/a"))))</f>
        <v/>
      </c>
      <c r="G136" s="14" t="str">
        <f>IF(COUNTA($A136:$E136)=0,"",IF($H136&lt;&gt;"OK","n/a",IF($E136="","No expiry date",IF(Dashboard!$B$19&gt;0,"Check data",IF($F136&lt;0,"Expired",IF($F136&lt;=Dashboard!$B$6,"Expires soon","Current"))))))</f>
        <v/>
      </c>
      <c r="H136" s="14" t="str">
        <f>IF(COUNTA($A136:$E136)=0,"",IF(OR($A136="",NOT(SUMPRODUCT(--(Technicians!$A$2:$A$101=$A136))=1)),"Check ID",IF(OR($B136="",AND($D136&lt;&gt;"",NOT(AND(ISNUMBER($D136),N($D136)&gt;=18264,N($D136)&lt;=73050))),AND($E136&lt;&gt;"",NOT(AND(ISNUMBER($E136),N($E136)&gt;=18264,N($E136)&lt;=73050))),AND(AND(ISNUMBER($D136),N($D136)&gt;=18264,N($D136)&lt;=73050),AND(ISNUMBER($E136),N($E136)&gt;=18264,N($E136)&lt;=73050),N($E136)&lt;N($D136))),"Check inputs","OK")))</f>
        <v/>
      </c>
    </row>
    <row r="137" spans="1:8" x14ac:dyDescent="0.25">
      <c r="A137" s="12"/>
      <c r="B137" s="13"/>
      <c r="C137" s="12"/>
      <c r="D137" s="21"/>
      <c r="E137" s="21"/>
      <c r="F137" s="19" t="str">
        <f>IF(COUNTA($A137:$E137)=0,"",IF($H137&lt;&gt;"OK","n/a",IF($E137="","",IF(AND(ISNUMBER(Dashboard!$B$4),N(Dashboard!$B$4)&gt;=18264,N(Dashboard!$B$4)&lt;=73050),$E137-Dashboard!$B$4,"n/a"))))</f>
        <v/>
      </c>
      <c r="G137" s="14" t="str">
        <f>IF(COUNTA($A137:$E137)=0,"",IF($H137&lt;&gt;"OK","n/a",IF($E137="","No expiry date",IF(Dashboard!$B$19&gt;0,"Check data",IF($F137&lt;0,"Expired",IF($F137&lt;=Dashboard!$B$6,"Expires soon","Current"))))))</f>
        <v/>
      </c>
      <c r="H137" s="14" t="str">
        <f>IF(COUNTA($A137:$E137)=0,"",IF(OR($A137="",NOT(SUMPRODUCT(--(Technicians!$A$2:$A$101=$A137))=1)),"Check ID",IF(OR($B137="",AND($D137&lt;&gt;"",NOT(AND(ISNUMBER($D137),N($D137)&gt;=18264,N($D137)&lt;=73050))),AND($E137&lt;&gt;"",NOT(AND(ISNUMBER($E137),N($E137)&gt;=18264,N($E137)&lt;=73050))),AND(AND(ISNUMBER($D137),N($D137)&gt;=18264,N($D137)&lt;=73050),AND(ISNUMBER($E137),N($E137)&gt;=18264,N($E137)&lt;=73050),N($E137)&lt;N($D137))),"Check inputs","OK")))</f>
        <v/>
      </c>
    </row>
    <row r="138" spans="1:8" x14ac:dyDescent="0.25">
      <c r="A138" s="12"/>
      <c r="B138" s="13"/>
      <c r="C138" s="12"/>
      <c r="D138" s="21"/>
      <c r="E138" s="21"/>
      <c r="F138" s="19" t="str">
        <f>IF(COUNTA($A138:$E138)=0,"",IF($H138&lt;&gt;"OK","n/a",IF($E138="","",IF(AND(ISNUMBER(Dashboard!$B$4),N(Dashboard!$B$4)&gt;=18264,N(Dashboard!$B$4)&lt;=73050),$E138-Dashboard!$B$4,"n/a"))))</f>
        <v/>
      </c>
      <c r="G138" s="14" t="str">
        <f>IF(COUNTA($A138:$E138)=0,"",IF($H138&lt;&gt;"OK","n/a",IF($E138="","No expiry date",IF(Dashboard!$B$19&gt;0,"Check data",IF($F138&lt;0,"Expired",IF($F138&lt;=Dashboard!$B$6,"Expires soon","Current"))))))</f>
        <v/>
      </c>
      <c r="H138" s="14" t="str">
        <f>IF(COUNTA($A138:$E138)=0,"",IF(OR($A138="",NOT(SUMPRODUCT(--(Technicians!$A$2:$A$101=$A138))=1)),"Check ID",IF(OR($B138="",AND($D138&lt;&gt;"",NOT(AND(ISNUMBER($D138),N($D138)&gt;=18264,N($D138)&lt;=73050))),AND($E138&lt;&gt;"",NOT(AND(ISNUMBER($E138),N($E138)&gt;=18264,N($E138)&lt;=73050))),AND(AND(ISNUMBER($D138),N($D138)&gt;=18264,N($D138)&lt;=73050),AND(ISNUMBER($E138),N($E138)&gt;=18264,N($E138)&lt;=73050),N($E138)&lt;N($D138))),"Check inputs","OK")))</f>
        <v/>
      </c>
    </row>
    <row r="139" spans="1:8" x14ac:dyDescent="0.25">
      <c r="A139" s="12"/>
      <c r="B139" s="13"/>
      <c r="C139" s="12"/>
      <c r="D139" s="21"/>
      <c r="E139" s="21"/>
      <c r="F139" s="19" t="str">
        <f>IF(COUNTA($A139:$E139)=0,"",IF($H139&lt;&gt;"OK","n/a",IF($E139="","",IF(AND(ISNUMBER(Dashboard!$B$4),N(Dashboard!$B$4)&gt;=18264,N(Dashboard!$B$4)&lt;=73050),$E139-Dashboard!$B$4,"n/a"))))</f>
        <v/>
      </c>
      <c r="G139" s="14" t="str">
        <f>IF(COUNTA($A139:$E139)=0,"",IF($H139&lt;&gt;"OK","n/a",IF($E139="","No expiry date",IF(Dashboard!$B$19&gt;0,"Check data",IF($F139&lt;0,"Expired",IF($F139&lt;=Dashboard!$B$6,"Expires soon","Current"))))))</f>
        <v/>
      </c>
      <c r="H139" s="14" t="str">
        <f>IF(COUNTA($A139:$E139)=0,"",IF(OR($A139="",NOT(SUMPRODUCT(--(Technicians!$A$2:$A$101=$A139))=1)),"Check ID",IF(OR($B139="",AND($D139&lt;&gt;"",NOT(AND(ISNUMBER($D139),N($D139)&gt;=18264,N($D139)&lt;=73050))),AND($E139&lt;&gt;"",NOT(AND(ISNUMBER($E139),N($E139)&gt;=18264,N($E139)&lt;=73050))),AND(AND(ISNUMBER($D139),N($D139)&gt;=18264,N($D139)&lt;=73050),AND(ISNUMBER($E139),N($E139)&gt;=18264,N($E139)&lt;=73050),N($E139)&lt;N($D139))),"Check inputs","OK")))</f>
        <v/>
      </c>
    </row>
    <row r="140" spans="1:8" x14ac:dyDescent="0.25">
      <c r="A140" s="12"/>
      <c r="B140" s="13"/>
      <c r="C140" s="12"/>
      <c r="D140" s="21"/>
      <c r="E140" s="21"/>
      <c r="F140" s="19" t="str">
        <f>IF(COUNTA($A140:$E140)=0,"",IF($H140&lt;&gt;"OK","n/a",IF($E140="","",IF(AND(ISNUMBER(Dashboard!$B$4),N(Dashboard!$B$4)&gt;=18264,N(Dashboard!$B$4)&lt;=73050),$E140-Dashboard!$B$4,"n/a"))))</f>
        <v/>
      </c>
      <c r="G140" s="14" t="str">
        <f>IF(COUNTA($A140:$E140)=0,"",IF($H140&lt;&gt;"OK","n/a",IF($E140="","No expiry date",IF(Dashboard!$B$19&gt;0,"Check data",IF($F140&lt;0,"Expired",IF($F140&lt;=Dashboard!$B$6,"Expires soon","Current"))))))</f>
        <v/>
      </c>
      <c r="H140" s="14" t="str">
        <f>IF(COUNTA($A140:$E140)=0,"",IF(OR($A140="",NOT(SUMPRODUCT(--(Technicians!$A$2:$A$101=$A140))=1)),"Check ID",IF(OR($B140="",AND($D140&lt;&gt;"",NOT(AND(ISNUMBER($D140),N($D140)&gt;=18264,N($D140)&lt;=73050))),AND($E140&lt;&gt;"",NOT(AND(ISNUMBER($E140),N($E140)&gt;=18264,N($E140)&lt;=73050))),AND(AND(ISNUMBER($D140),N($D140)&gt;=18264,N($D140)&lt;=73050),AND(ISNUMBER($E140),N($E140)&gt;=18264,N($E140)&lt;=73050),N($E140)&lt;N($D140))),"Check inputs","OK")))</f>
        <v/>
      </c>
    </row>
    <row r="141" spans="1:8" x14ac:dyDescent="0.25">
      <c r="A141" s="12"/>
      <c r="B141" s="13"/>
      <c r="C141" s="12"/>
      <c r="D141" s="21"/>
      <c r="E141" s="21"/>
      <c r="F141" s="19" t="str">
        <f>IF(COUNTA($A141:$E141)=0,"",IF($H141&lt;&gt;"OK","n/a",IF($E141="","",IF(AND(ISNUMBER(Dashboard!$B$4),N(Dashboard!$B$4)&gt;=18264,N(Dashboard!$B$4)&lt;=73050),$E141-Dashboard!$B$4,"n/a"))))</f>
        <v/>
      </c>
      <c r="G141" s="14" t="str">
        <f>IF(COUNTA($A141:$E141)=0,"",IF($H141&lt;&gt;"OK","n/a",IF($E141="","No expiry date",IF(Dashboard!$B$19&gt;0,"Check data",IF($F141&lt;0,"Expired",IF($F141&lt;=Dashboard!$B$6,"Expires soon","Current"))))))</f>
        <v/>
      </c>
      <c r="H141" s="14" t="str">
        <f>IF(COUNTA($A141:$E141)=0,"",IF(OR($A141="",NOT(SUMPRODUCT(--(Technicians!$A$2:$A$101=$A141))=1)),"Check ID",IF(OR($B141="",AND($D141&lt;&gt;"",NOT(AND(ISNUMBER($D141),N($D141)&gt;=18264,N($D141)&lt;=73050))),AND($E141&lt;&gt;"",NOT(AND(ISNUMBER($E141),N($E141)&gt;=18264,N($E141)&lt;=73050))),AND(AND(ISNUMBER($D141),N($D141)&gt;=18264,N($D141)&lt;=73050),AND(ISNUMBER($E141),N($E141)&gt;=18264,N($E141)&lt;=73050),N($E141)&lt;N($D141))),"Check inputs","OK")))</f>
        <v/>
      </c>
    </row>
    <row r="142" spans="1:8" x14ac:dyDescent="0.25">
      <c r="A142" s="12"/>
      <c r="B142" s="13"/>
      <c r="C142" s="12"/>
      <c r="D142" s="21"/>
      <c r="E142" s="21"/>
      <c r="F142" s="19" t="str">
        <f>IF(COUNTA($A142:$E142)=0,"",IF($H142&lt;&gt;"OK","n/a",IF($E142="","",IF(AND(ISNUMBER(Dashboard!$B$4),N(Dashboard!$B$4)&gt;=18264,N(Dashboard!$B$4)&lt;=73050),$E142-Dashboard!$B$4,"n/a"))))</f>
        <v/>
      </c>
      <c r="G142" s="14" t="str">
        <f>IF(COUNTA($A142:$E142)=0,"",IF($H142&lt;&gt;"OK","n/a",IF($E142="","No expiry date",IF(Dashboard!$B$19&gt;0,"Check data",IF($F142&lt;0,"Expired",IF($F142&lt;=Dashboard!$B$6,"Expires soon","Current"))))))</f>
        <v/>
      </c>
      <c r="H142" s="14" t="str">
        <f>IF(COUNTA($A142:$E142)=0,"",IF(OR($A142="",NOT(SUMPRODUCT(--(Technicians!$A$2:$A$101=$A142))=1)),"Check ID",IF(OR($B142="",AND($D142&lt;&gt;"",NOT(AND(ISNUMBER($D142),N($D142)&gt;=18264,N($D142)&lt;=73050))),AND($E142&lt;&gt;"",NOT(AND(ISNUMBER($E142),N($E142)&gt;=18264,N($E142)&lt;=73050))),AND(AND(ISNUMBER($D142),N($D142)&gt;=18264,N($D142)&lt;=73050),AND(ISNUMBER($E142),N($E142)&gt;=18264,N($E142)&lt;=73050),N($E142)&lt;N($D142))),"Check inputs","OK")))</f>
        <v/>
      </c>
    </row>
    <row r="143" spans="1:8" x14ac:dyDescent="0.25">
      <c r="A143" s="12"/>
      <c r="B143" s="13"/>
      <c r="C143" s="12"/>
      <c r="D143" s="21"/>
      <c r="E143" s="21"/>
      <c r="F143" s="19" t="str">
        <f>IF(COUNTA($A143:$E143)=0,"",IF($H143&lt;&gt;"OK","n/a",IF($E143="","",IF(AND(ISNUMBER(Dashboard!$B$4),N(Dashboard!$B$4)&gt;=18264,N(Dashboard!$B$4)&lt;=73050),$E143-Dashboard!$B$4,"n/a"))))</f>
        <v/>
      </c>
      <c r="G143" s="14" t="str">
        <f>IF(COUNTA($A143:$E143)=0,"",IF($H143&lt;&gt;"OK","n/a",IF($E143="","No expiry date",IF(Dashboard!$B$19&gt;0,"Check data",IF($F143&lt;0,"Expired",IF($F143&lt;=Dashboard!$B$6,"Expires soon","Current"))))))</f>
        <v/>
      </c>
      <c r="H143" s="14" t="str">
        <f>IF(COUNTA($A143:$E143)=0,"",IF(OR($A143="",NOT(SUMPRODUCT(--(Technicians!$A$2:$A$101=$A143))=1)),"Check ID",IF(OR($B143="",AND($D143&lt;&gt;"",NOT(AND(ISNUMBER($D143),N($D143)&gt;=18264,N($D143)&lt;=73050))),AND($E143&lt;&gt;"",NOT(AND(ISNUMBER($E143),N($E143)&gt;=18264,N($E143)&lt;=73050))),AND(AND(ISNUMBER($D143),N($D143)&gt;=18264,N($D143)&lt;=73050),AND(ISNUMBER($E143),N($E143)&gt;=18264,N($E143)&lt;=73050),N($E143)&lt;N($D143))),"Check inputs","OK")))</f>
        <v/>
      </c>
    </row>
    <row r="144" spans="1:8" x14ac:dyDescent="0.25">
      <c r="A144" s="12"/>
      <c r="B144" s="13"/>
      <c r="C144" s="12"/>
      <c r="D144" s="21"/>
      <c r="E144" s="21"/>
      <c r="F144" s="19" t="str">
        <f>IF(COUNTA($A144:$E144)=0,"",IF($H144&lt;&gt;"OK","n/a",IF($E144="","",IF(AND(ISNUMBER(Dashboard!$B$4),N(Dashboard!$B$4)&gt;=18264,N(Dashboard!$B$4)&lt;=73050),$E144-Dashboard!$B$4,"n/a"))))</f>
        <v/>
      </c>
      <c r="G144" s="14" t="str">
        <f>IF(COUNTA($A144:$E144)=0,"",IF($H144&lt;&gt;"OK","n/a",IF($E144="","No expiry date",IF(Dashboard!$B$19&gt;0,"Check data",IF($F144&lt;0,"Expired",IF($F144&lt;=Dashboard!$B$6,"Expires soon","Current"))))))</f>
        <v/>
      </c>
      <c r="H144" s="14" t="str">
        <f>IF(COUNTA($A144:$E144)=0,"",IF(OR($A144="",NOT(SUMPRODUCT(--(Technicians!$A$2:$A$101=$A144))=1)),"Check ID",IF(OR($B144="",AND($D144&lt;&gt;"",NOT(AND(ISNUMBER($D144),N($D144)&gt;=18264,N($D144)&lt;=73050))),AND($E144&lt;&gt;"",NOT(AND(ISNUMBER($E144),N($E144)&gt;=18264,N($E144)&lt;=73050))),AND(AND(ISNUMBER($D144),N($D144)&gt;=18264,N($D144)&lt;=73050),AND(ISNUMBER($E144),N($E144)&gt;=18264,N($E144)&lt;=73050),N($E144)&lt;N($D144))),"Check inputs","OK")))</f>
        <v/>
      </c>
    </row>
    <row r="145" spans="1:8" x14ac:dyDescent="0.25">
      <c r="A145" s="12"/>
      <c r="B145" s="13"/>
      <c r="C145" s="12"/>
      <c r="D145" s="21"/>
      <c r="E145" s="21"/>
      <c r="F145" s="19" t="str">
        <f>IF(COUNTA($A145:$E145)=0,"",IF($H145&lt;&gt;"OK","n/a",IF($E145="","",IF(AND(ISNUMBER(Dashboard!$B$4),N(Dashboard!$B$4)&gt;=18264,N(Dashboard!$B$4)&lt;=73050),$E145-Dashboard!$B$4,"n/a"))))</f>
        <v/>
      </c>
      <c r="G145" s="14" t="str">
        <f>IF(COUNTA($A145:$E145)=0,"",IF($H145&lt;&gt;"OK","n/a",IF($E145="","No expiry date",IF(Dashboard!$B$19&gt;0,"Check data",IF($F145&lt;0,"Expired",IF($F145&lt;=Dashboard!$B$6,"Expires soon","Current"))))))</f>
        <v/>
      </c>
      <c r="H145" s="14" t="str">
        <f>IF(COUNTA($A145:$E145)=0,"",IF(OR($A145="",NOT(SUMPRODUCT(--(Technicians!$A$2:$A$101=$A145))=1)),"Check ID",IF(OR($B145="",AND($D145&lt;&gt;"",NOT(AND(ISNUMBER($D145),N($D145)&gt;=18264,N($D145)&lt;=73050))),AND($E145&lt;&gt;"",NOT(AND(ISNUMBER($E145),N($E145)&gt;=18264,N($E145)&lt;=73050))),AND(AND(ISNUMBER($D145),N($D145)&gt;=18264,N($D145)&lt;=73050),AND(ISNUMBER($E145),N($E145)&gt;=18264,N($E145)&lt;=73050),N($E145)&lt;N($D145))),"Check inputs","OK")))</f>
        <v/>
      </c>
    </row>
    <row r="146" spans="1:8" x14ac:dyDescent="0.25">
      <c r="A146" s="12"/>
      <c r="B146" s="13"/>
      <c r="C146" s="12"/>
      <c r="D146" s="21"/>
      <c r="E146" s="21"/>
      <c r="F146" s="19" t="str">
        <f>IF(COUNTA($A146:$E146)=0,"",IF($H146&lt;&gt;"OK","n/a",IF($E146="","",IF(AND(ISNUMBER(Dashboard!$B$4),N(Dashboard!$B$4)&gt;=18264,N(Dashboard!$B$4)&lt;=73050),$E146-Dashboard!$B$4,"n/a"))))</f>
        <v/>
      </c>
      <c r="G146" s="14" t="str">
        <f>IF(COUNTA($A146:$E146)=0,"",IF($H146&lt;&gt;"OK","n/a",IF($E146="","No expiry date",IF(Dashboard!$B$19&gt;0,"Check data",IF($F146&lt;0,"Expired",IF($F146&lt;=Dashboard!$B$6,"Expires soon","Current"))))))</f>
        <v/>
      </c>
      <c r="H146" s="14" t="str">
        <f>IF(COUNTA($A146:$E146)=0,"",IF(OR($A146="",NOT(SUMPRODUCT(--(Technicians!$A$2:$A$101=$A146))=1)),"Check ID",IF(OR($B146="",AND($D146&lt;&gt;"",NOT(AND(ISNUMBER($D146),N($D146)&gt;=18264,N($D146)&lt;=73050))),AND($E146&lt;&gt;"",NOT(AND(ISNUMBER($E146),N($E146)&gt;=18264,N($E146)&lt;=73050))),AND(AND(ISNUMBER($D146),N($D146)&gt;=18264,N($D146)&lt;=73050),AND(ISNUMBER($E146),N($E146)&gt;=18264,N($E146)&lt;=73050),N($E146)&lt;N($D146))),"Check inputs","OK")))</f>
        <v/>
      </c>
    </row>
    <row r="147" spans="1:8" x14ac:dyDescent="0.25">
      <c r="A147" s="12"/>
      <c r="B147" s="13"/>
      <c r="C147" s="12"/>
      <c r="D147" s="21"/>
      <c r="E147" s="21"/>
      <c r="F147" s="19" t="str">
        <f>IF(COUNTA($A147:$E147)=0,"",IF($H147&lt;&gt;"OK","n/a",IF($E147="","",IF(AND(ISNUMBER(Dashboard!$B$4),N(Dashboard!$B$4)&gt;=18264,N(Dashboard!$B$4)&lt;=73050),$E147-Dashboard!$B$4,"n/a"))))</f>
        <v/>
      </c>
      <c r="G147" s="14" t="str">
        <f>IF(COUNTA($A147:$E147)=0,"",IF($H147&lt;&gt;"OK","n/a",IF($E147="","No expiry date",IF(Dashboard!$B$19&gt;0,"Check data",IF($F147&lt;0,"Expired",IF($F147&lt;=Dashboard!$B$6,"Expires soon","Current"))))))</f>
        <v/>
      </c>
      <c r="H147" s="14" t="str">
        <f>IF(COUNTA($A147:$E147)=0,"",IF(OR($A147="",NOT(SUMPRODUCT(--(Technicians!$A$2:$A$101=$A147))=1)),"Check ID",IF(OR($B147="",AND($D147&lt;&gt;"",NOT(AND(ISNUMBER($D147),N($D147)&gt;=18264,N($D147)&lt;=73050))),AND($E147&lt;&gt;"",NOT(AND(ISNUMBER($E147),N($E147)&gt;=18264,N($E147)&lt;=73050))),AND(AND(ISNUMBER($D147),N($D147)&gt;=18264,N($D147)&lt;=73050),AND(ISNUMBER($E147),N($E147)&gt;=18264,N($E147)&lt;=73050),N($E147)&lt;N($D147))),"Check inputs","OK")))</f>
        <v/>
      </c>
    </row>
    <row r="148" spans="1:8" x14ac:dyDescent="0.25">
      <c r="A148" s="12"/>
      <c r="B148" s="13"/>
      <c r="C148" s="12"/>
      <c r="D148" s="21"/>
      <c r="E148" s="21"/>
      <c r="F148" s="19" t="str">
        <f>IF(COUNTA($A148:$E148)=0,"",IF($H148&lt;&gt;"OK","n/a",IF($E148="","",IF(AND(ISNUMBER(Dashboard!$B$4),N(Dashboard!$B$4)&gt;=18264,N(Dashboard!$B$4)&lt;=73050),$E148-Dashboard!$B$4,"n/a"))))</f>
        <v/>
      </c>
      <c r="G148" s="14" t="str">
        <f>IF(COUNTA($A148:$E148)=0,"",IF($H148&lt;&gt;"OK","n/a",IF($E148="","No expiry date",IF(Dashboard!$B$19&gt;0,"Check data",IF($F148&lt;0,"Expired",IF($F148&lt;=Dashboard!$B$6,"Expires soon","Current"))))))</f>
        <v/>
      </c>
      <c r="H148" s="14" t="str">
        <f>IF(COUNTA($A148:$E148)=0,"",IF(OR($A148="",NOT(SUMPRODUCT(--(Technicians!$A$2:$A$101=$A148))=1)),"Check ID",IF(OR($B148="",AND($D148&lt;&gt;"",NOT(AND(ISNUMBER($D148),N($D148)&gt;=18264,N($D148)&lt;=73050))),AND($E148&lt;&gt;"",NOT(AND(ISNUMBER($E148),N($E148)&gt;=18264,N($E148)&lt;=73050))),AND(AND(ISNUMBER($D148),N($D148)&gt;=18264,N($D148)&lt;=73050),AND(ISNUMBER($E148),N($E148)&gt;=18264,N($E148)&lt;=73050),N($E148)&lt;N($D148))),"Check inputs","OK")))</f>
        <v/>
      </c>
    </row>
    <row r="149" spans="1:8" x14ac:dyDescent="0.25">
      <c r="A149" s="12"/>
      <c r="B149" s="13"/>
      <c r="C149" s="12"/>
      <c r="D149" s="21"/>
      <c r="E149" s="21"/>
      <c r="F149" s="19" t="str">
        <f>IF(COUNTA($A149:$E149)=0,"",IF($H149&lt;&gt;"OK","n/a",IF($E149="","",IF(AND(ISNUMBER(Dashboard!$B$4),N(Dashboard!$B$4)&gt;=18264,N(Dashboard!$B$4)&lt;=73050),$E149-Dashboard!$B$4,"n/a"))))</f>
        <v/>
      </c>
      <c r="G149" s="14" t="str">
        <f>IF(COUNTA($A149:$E149)=0,"",IF($H149&lt;&gt;"OK","n/a",IF($E149="","No expiry date",IF(Dashboard!$B$19&gt;0,"Check data",IF($F149&lt;0,"Expired",IF($F149&lt;=Dashboard!$B$6,"Expires soon","Current"))))))</f>
        <v/>
      </c>
      <c r="H149" s="14" t="str">
        <f>IF(COUNTA($A149:$E149)=0,"",IF(OR($A149="",NOT(SUMPRODUCT(--(Technicians!$A$2:$A$101=$A149))=1)),"Check ID",IF(OR($B149="",AND($D149&lt;&gt;"",NOT(AND(ISNUMBER($D149),N($D149)&gt;=18264,N($D149)&lt;=73050))),AND($E149&lt;&gt;"",NOT(AND(ISNUMBER($E149),N($E149)&gt;=18264,N($E149)&lt;=73050))),AND(AND(ISNUMBER($D149),N($D149)&gt;=18264,N($D149)&lt;=73050),AND(ISNUMBER($E149),N($E149)&gt;=18264,N($E149)&lt;=73050),N($E149)&lt;N($D149))),"Check inputs","OK")))</f>
        <v/>
      </c>
    </row>
    <row r="150" spans="1:8" x14ac:dyDescent="0.25">
      <c r="A150" s="12"/>
      <c r="B150" s="13"/>
      <c r="C150" s="12"/>
      <c r="D150" s="21"/>
      <c r="E150" s="21"/>
      <c r="F150" s="19" t="str">
        <f>IF(COUNTA($A150:$E150)=0,"",IF($H150&lt;&gt;"OK","n/a",IF($E150="","",IF(AND(ISNUMBER(Dashboard!$B$4),N(Dashboard!$B$4)&gt;=18264,N(Dashboard!$B$4)&lt;=73050),$E150-Dashboard!$B$4,"n/a"))))</f>
        <v/>
      </c>
      <c r="G150" s="14" t="str">
        <f>IF(COUNTA($A150:$E150)=0,"",IF($H150&lt;&gt;"OK","n/a",IF($E150="","No expiry date",IF(Dashboard!$B$19&gt;0,"Check data",IF($F150&lt;0,"Expired",IF($F150&lt;=Dashboard!$B$6,"Expires soon","Current"))))))</f>
        <v/>
      </c>
      <c r="H150" s="14" t="str">
        <f>IF(COUNTA($A150:$E150)=0,"",IF(OR($A150="",NOT(SUMPRODUCT(--(Technicians!$A$2:$A$101=$A150))=1)),"Check ID",IF(OR($B150="",AND($D150&lt;&gt;"",NOT(AND(ISNUMBER($D150),N($D150)&gt;=18264,N($D150)&lt;=73050))),AND($E150&lt;&gt;"",NOT(AND(ISNUMBER($E150),N($E150)&gt;=18264,N($E150)&lt;=73050))),AND(AND(ISNUMBER($D150),N($D150)&gt;=18264,N($D150)&lt;=73050),AND(ISNUMBER($E150),N($E150)&gt;=18264,N($E150)&lt;=73050),N($E150)&lt;N($D150))),"Check inputs","OK")))</f>
        <v/>
      </c>
    </row>
    <row r="151" spans="1:8" x14ac:dyDescent="0.25">
      <c r="A151" s="12"/>
      <c r="B151" s="13"/>
      <c r="C151" s="12"/>
      <c r="D151" s="21"/>
      <c r="E151" s="21"/>
      <c r="F151" s="19" t="str">
        <f>IF(COUNTA($A151:$E151)=0,"",IF($H151&lt;&gt;"OK","n/a",IF($E151="","",IF(AND(ISNUMBER(Dashboard!$B$4),N(Dashboard!$B$4)&gt;=18264,N(Dashboard!$B$4)&lt;=73050),$E151-Dashboard!$B$4,"n/a"))))</f>
        <v/>
      </c>
      <c r="G151" s="14" t="str">
        <f>IF(COUNTA($A151:$E151)=0,"",IF($H151&lt;&gt;"OK","n/a",IF($E151="","No expiry date",IF(Dashboard!$B$19&gt;0,"Check data",IF($F151&lt;0,"Expired",IF($F151&lt;=Dashboard!$B$6,"Expires soon","Current"))))))</f>
        <v/>
      </c>
      <c r="H151" s="14" t="str">
        <f>IF(COUNTA($A151:$E151)=0,"",IF(OR($A151="",NOT(SUMPRODUCT(--(Technicians!$A$2:$A$101=$A151))=1)),"Check ID",IF(OR($B151="",AND($D151&lt;&gt;"",NOT(AND(ISNUMBER($D151),N($D151)&gt;=18264,N($D151)&lt;=73050))),AND($E151&lt;&gt;"",NOT(AND(ISNUMBER($E151),N($E151)&gt;=18264,N($E151)&lt;=73050))),AND(AND(ISNUMBER($D151),N($D151)&gt;=18264,N($D151)&lt;=73050),AND(ISNUMBER($E151),N($E151)&gt;=18264,N($E151)&lt;=73050),N($E151)&lt;N($D151))),"Check inputs","OK")))</f>
        <v/>
      </c>
    </row>
    <row r="152" spans="1:8" x14ac:dyDescent="0.25">
      <c r="A152" s="12"/>
      <c r="B152" s="13"/>
      <c r="C152" s="12"/>
      <c r="D152" s="21"/>
      <c r="E152" s="21"/>
      <c r="F152" s="19" t="str">
        <f>IF(COUNTA($A152:$E152)=0,"",IF($H152&lt;&gt;"OK","n/a",IF($E152="","",IF(AND(ISNUMBER(Dashboard!$B$4),N(Dashboard!$B$4)&gt;=18264,N(Dashboard!$B$4)&lt;=73050),$E152-Dashboard!$B$4,"n/a"))))</f>
        <v/>
      </c>
      <c r="G152" s="14" t="str">
        <f>IF(COUNTA($A152:$E152)=0,"",IF($H152&lt;&gt;"OK","n/a",IF($E152="","No expiry date",IF(Dashboard!$B$19&gt;0,"Check data",IF($F152&lt;0,"Expired",IF($F152&lt;=Dashboard!$B$6,"Expires soon","Current"))))))</f>
        <v/>
      </c>
      <c r="H152" s="14" t="str">
        <f>IF(COUNTA($A152:$E152)=0,"",IF(OR($A152="",NOT(SUMPRODUCT(--(Technicians!$A$2:$A$101=$A152))=1)),"Check ID",IF(OR($B152="",AND($D152&lt;&gt;"",NOT(AND(ISNUMBER($D152),N($D152)&gt;=18264,N($D152)&lt;=73050))),AND($E152&lt;&gt;"",NOT(AND(ISNUMBER($E152),N($E152)&gt;=18264,N($E152)&lt;=73050))),AND(AND(ISNUMBER($D152),N($D152)&gt;=18264,N($D152)&lt;=73050),AND(ISNUMBER($E152),N($E152)&gt;=18264,N($E152)&lt;=73050),N($E152)&lt;N($D152))),"Check inputs","OK")))</f>
        <v/>
      </c>
    </row>
    <row r="153" spans="1:8" x14ac:dyDescent="0.25">
      <c r="A153" s="12"/>
      <c r="B153" s="13"/>
      <c r="C153" s="12"/>
      <c r="D153" s="21"/>
      <c r="E153" s="21"/>
      <c r="F153" s="19" t="str">
        <f>IF(COUNTA($A153:$E153)=0,"",IF($H153&lt;&gt;"OK","n/a",IF($E153="","",IF(AND(ISNUMBER(Dashboard!$B$4),N(Dashboard!$B$4)&gt;=18264,N(Dashboard!$B$4)&lt;=73050),$E153-Dashboard!$B$4,"n/a"))))</f>
        <v/>
      </c>
      <c r="G153" s="14" t="str">
        <f>IF(COUNTA($A153:$E153)=0,"",IF($H153&lt;&gt;"OK","n/a",IF($E153="","No expiry date",IF(Dashboard!$B$19&gt;0,"Check data",IF($F153&lt;0,"Expired",IF($F153&lt;=Dashboard!$B$6,"Expires soon","Current"))))))</f>
        <v/>
      </c>
      <c r="H153" s="14" t="str">
        <f>IF(COUNTA($A153:$E153)=0,"",IF(OR($A153="",NOT(SUMPRODUCT(--(Technicians!$A$2:$A$101=$A153))=1)),"Check ID",IF(OR($B153="",AND($D153&lt;&gt;"",NOT(AND(ISNUMBER($D153),N($D153)&gt;=18264,N($D153)&lt;=73050))),AND($E153&lt;&gt;"",NOT(AND(ISNUMBER($E153),N($E153)&gt;=18264,N($E153)&lt;=73050))),AND(AND(ISNUMBER($D153),N($D153)&gt;=18264,N($D153)&lt;=73050),AND(ISNUMBER($E153),N($E153)&gt;=18264,N($E153)&lt;=73050),N($E153)&lt;N($D153))),"Check inputs","OK")))</f>
        <v/>
      </c>
    </row>
    <row r="154" spans="1:8" x14ac:dyDescent="0.25">
      <c r="A154" s="12"/>
      <c r="B154" s="13"/>
      <c r="C154" s="12"/>
      <c r="D154" s="21"/>
      <c r="E154" s="21"/>
      <c r="F154" s="19" t="str">
        <f>IF(COUNTA($A154:$E154)=0,"",IF($H154&lt;&gt;"OK","n/a",IF($E154="","",IF(AND(ISNUMBER(Dashboard!$B$4),N(Dashboard!$B$4)&gt;=18264,N(Dashboard!$B$4)&lt;=73050),$E154-Dashboard!$B$4,"n/a"))))</f>
        <v/>
      </c>
      <c r="G154" s="14" t="str">
        <f>IF(COUNTA($A154:$E154)=0,"",IF($H154&lt;&gt;"OK","n/a",IF($E154="","No expiry date",IF(Dashboard!$B$19&gt;0,"Check data",IF($F154&lt;0,"Expired",IF($F154&lt;=Dashboard!$B$6,"Expires soon","Current"))))))</f>
        <v/>
      </c>
      <c r="H154" s="14" t="str">
        <f>IF(COUNTA($A154:$E154)=0,"",IF(OR($A154="",NOT(SUMPRODUCT(--(Technicians!$A$2:$A$101=$A154))=1)),"Check ID",IF(OR($B154="",AND($D154&lt;&gt;"",NOT(AND(ISNUMBER($D154),N($D154)&gt;=18264,N($D154)&lt;=73050))),AND($E154&lt;&gt;"",NOT(AND(ISNUMBER($E154),N($E154)&gt;=18264,N($E154)&lt;=73050))),AND(AND(ISNUMBER($D154),N($D154)&gt;=18264,N($D154)&lt;=73050),AND(ISNUMBER($E154),N($E154)&gt;=18264,N($E154)&lt;=73050),N($E154)&lt;N($D154))),"Check inputs","OK")))</f>
        <v/>
      </c>
    </row>
    <row r="155" spans="1:8" x14ac:dyDescent="0.25">
      <c r="A155" s="12"/>
      <c r="B155" s="13"/>
      <c r="C155" s="12"/>
      <c r="D155" s="21"/>
      <c r="E155" s="21"/>
      <c r="F155" s="19" t="str">
        <f>IF(COUNTA($A155:$E155)=0,"",IF($H155&lt;&gt;"OK","n/a",IF($E155="","",IF(AND(ISNUMBER(Dashboard!$B$4),N(Dashboard!$B$4)&gt;=18264,N(Dashboard!$B$4)&lt;=73050),$E155-Dashboard!$B$4,"n/a"))))</f>
        <v/>
      </c>
      <c r="G155" s="14" t="str">
        <f>IF(COUNTA($A155:$E155)=0,"",IF($H155&lt;&gt;"OK","n/a",IF($E155="","No expiry date",IF(Dashboard!$B$19&gt;0,"Check data",IF($F155&lt;0,"Expired",IF($F155&lt;=Dashboard!$B$6,"Expires soon","Current"))))))</f>
        <v/>
      </c>
      <c r="H155" s="14" t="str">
        <f>IF(COUNTA($A155:$E155)=0,"",IF(OR($A155="",NOT(SUMPRODUCT(--(Technicians!$A$2:$A$101=$A155))=1)),"Check ID",IF(OR($B155="",AND($D155&lt;&gt;"",NOT(AND(ISNUMBER($D155),N($D155)&gt;=18264,N($D155)&lt;=73050))),AND($E155&lt;&gt;"",NOT(AND(ISNUMBER($E155),N($E155)&gt;=18264,N($E155)&lt;=73050))),AND(AND(ISNUMBER($D155),N($D155)&gt;=18264,N($D155)&lt;=73050),AND(ISNUMBER($E155),N($E155)&gt;=18264,N($E155)&lt;=73050),N($E155)&lt;N($D155))),"Check inputs","OK")))</f>
        <v/>
      </c>
    </row>
    <row r="156" spans="1:8" x14ac:dyDescent="0.25">
      <c r="A156" s="12"/>
      <c r="B156" s="13"/>
      <c r="C156" s="12"/>
      <c r="D156" s="21"/>
      <c r="E156" s="21"/>
      <c r="F156" s="19" t="str">
        <f>IF(COUNTA($A156:$E156)=0,"",IF($H156&lt;&gt;"OK","n/a",IF($E156="","",IF(AND(ISNUMBER(Dashboard!$B$4),N(Dashboard!$B$4)&gt;=18264,N(Dashboard!$B$4)&lt;=73050),$E156-Dashboard!$B$4,"n/a"))))</f>
        <v/>
      </c>
      <c r="G156" s="14" t="str">
        <f>IF(COUNTA($A156:$E156)=0,"",IF($H156&lt;&gt;"OK","n/a",IF($E156="","No expiry date",IF(Dashboard!$B$19&gt;0,"Check data",IF($F156&lt;0,"Expired",IF($F156&lt;=Dashboard!$B$6,"Expires soon","Current"))))))</f>
        <v/>
      </c>
      <c r="H156" s="14" t="str">
        <f>IF(COUNTA($A156:$E156)=0,"",IF(OR($A156="",NOT(SUMPRODUCT(--(Technicians!$A$2:$A$101=$A156))=1)),"Check ID",IF(OR($B156="",AND($D156&lt;&gt;"",NOT(AND(ISNUMBER($D156),N($D156)&gt;=18264,N($D156)&lt;=73050))),AND($E156&lt;&gt;"",NOT(AND(ISNUMBER($E156),N($E156)&gt;=18264,N($E156)&lt;=73050))),AND(AND(ISNUMBER($D156),N($D156)&gt;=18264,N($D156)&lt;=73050),AND(ISNUMBER($E156),N($E156)&gt;=18264,N($E156)&lt;=73050),N($E156)&lt;N($D156))),"Check inputs","OK")))</f>
        <v/>
      </c>
    </row>
    <row r="157" spans="1:8" x14ac:dyDescent="0.25">
      <c r="A157" s="12"/>
      <c r="B157" s="13"/>
      <c r="C157" s="12"/>
      <c r="D157" s="21"/>
      <c r="E157" s="21"/>
      <c r="F157" s="19" t="str">
        <f>IF(COUNTA($A157:$E157)=0,"",IF($H157&lt;&gt;"OK","n/a",IF($E157="","",IF(AND(ISNUMBER(Dashboard!$B$4),N(Dashboard!$B$4)&gt;=18264,N(Dashboard!$B$4)&lt;=73050),$E157-Dashboard!$B$4,"n/a"))))</f>
        <v/>
      </c>
      <c r="G157" s="14" t="str">
        <f>IF(COUNTA($A157:$E157)=0,"",IF($H157&lt;&gt;"OK","n/a",IF($E157="","No expiry date",IF(Dashboard!$B$19&gt;0,"Check data",IF($F157&lt;0,"Expired",IF($F157&lt;=Dashboard!$B$6,"Expires soon","Current"))))))</f>
        <v/>
      </c>
      <c r="H157" s="14" t="str">
        <f>IF(COUNTA($A157:$E157)=0,"",IF(OR($A157="",NOT(SUMPRODUCT(--(Technicians!$A$2:$A$101=$A157))=1)),"Check ID",IF(OR($B157="",AND($D157&lt;&gt;"",NOT(AND(ISNUMBER($D157),N($D157)&gt;=18264,N($D157)&lt;=73050))),AND($E157&lt;&gt;"",NOT(AND(ISNUMBER($E157),N($E157)&gt;=18264,N($E157)&lt;=73050))),AND(AND(ISNUMBER($D157),N($D157)&gt;=18264,N($D157)&lt;=73050),AND(ISNUMBER($E157),N($E157)&gt;=18264,N($E157)&lt;=73050),N($E157)&lt;N($D157))),"Check inputs","OK")))</f>
        <v/>
      </c>
    </row>
    <row r="158" spans="1:8" x14ac:dyDescent="0.25">
      <c r="A158" s="12"/>
      <c r="B158" s="13"/>
      <c r="C158" s="12"/>
      <c r="D158" s="21"/>
      <c r="E158" s="21"/>
      <c r="F158" s="19" t="str">
        <f>IF(COUNTA($A158:$E158)=0,"",IF($H158&lt;&gt;"OK","n/a",IF($E158="","",IF(AND(ISNUMBER(Dashboard!$B$4),N(Dashboard!$B$4)&gt;=18264,N(Dashboard!$B$4)&lt;=73050),$E158-Dashboard!$B$4,"n/a"))))</f>
        <v/>
      </c>
      <c r="G158" s="14" t="str">
        <f>IF(COUNTA($A158:$E158)=0,"",IF($H158&lt;&gt;"OK","n/a",IF($E158="","No expiry date",IF(Dashboard!$B$19&gt;0,"Check data",IF($F158&lt;0,"Expired",IF($F158&lt;=Dashboard!$B$6,"Expires soon","Current"))))))</f>
        <v/>
      </c>
      <c r="H158" s="14" t="str">
        <f>IF(COUNTA($A158:$E158)=0,"",IF(OR($A158="",NOT(SUMPRODUCT(--(Technicians!$A$2:$A$101=$A158))=1)),"Check ID",IF(OR($B158="",AND($D158&lt;&gt;"",NOT(AND(ISNUMBER($D158),N($D158)&gt;=18264,N($D158)&lt;=73050))),AND($E158&lt;&gt;"",NOT(AND(ISNUMBER($E158),N($E158)&gt;=18264,N($E158)&lt;=73050))),AND(AND(ISNUMBER($D158),N($D158)&gt;=18264,N($D158)&lt;=73050),AND(ISNUMBER($E158),N($E158)&gt;=18264,N($E158)&lt;=73050),N($E158)&lt;N($D158))),"Check inputs","OK")))</f>
        <v/>
      </c>
    </row>
    <row r="159" spans="1:8" x14ac:dyDescent="0.25">
      <c r="A159" s="12"/>
      <c r="B159" s="13"/>
      <c r="C159" s="12"/>
      <c r="D159" s="21"/>
      <c r="E159" s="21"/>
      <c r="F159" s="19" t="str">
        <f>IF(COUNTA($A159:$E159)=0,"",IF($H159&lt;&gt;"OK","n/a",IF($E159="","",IF(AND(ISNUMBER(Dashboard!$B$4),N(Dashboard!$B$4)&gt;=18264,N(Dashboard!$B$4)&lt;=73050),$E159-Dashboard!$B$4,"n/a"))))</f>
        <v/>
      </c>
      <c r="G159" s="14" t="str">
        <f>IF(COUNTA($A159:$E159)=0,"",IF($H159&lt;&gt;"OK","n/a",IF($E159="","No expiry date",IF(Dashboard!$B$19&gt;0,"Check data",IF($F159&lt;0,"Expired",IF($F159&lt;=Dashboard!$B$6,"Expires soon","Current"))))))</f>
        <v/>
      </c>
      <c r="H159" s="14" t="str">
        <f>IF(COUNTA($A159:$E159)=0,"",IF(OR($A159="",NOT(SUMPRODUCT(--(Technicians!$A$2:$A$101=$A159))=1)),"Check ID",IF(OR($B159="",AND($D159&lt;&gt;"",NOT(AND(ISNUMBER($D159),N($D159)&gt;=18264,N($D159)&lt;=73050))),AND($E159&lt;&gt;"",NOT(AND(ISNUMBER($E159),N($E159)&gt;=18264,N($E159)&lt;=73050))),AND(AND(ISNUMBER($D159),N($D159)&gt;=18264,N($D159)&lt;=73050),AND(ISNUMBER($E159),N($E159)&gt;=18264,N($E159)&lt;=73050),N($E159)&lt;N($D159))),"Check inputs","OK")))</f>
        <v/>
      </c>
    </row>
    <row r="160" spans="1:8" x14ac:dyDescent="0.25">
      <c r="A160" s="12"/>
      <c r="B160" s="13"/>
      <c r="C160" s="12"/>
      <c r="D160" s="21"/>
      <c r="E160" s="21"/>
      <c r="F160" s="19" t="str">
        <f>IF(COUNTA($A160:$E160)=0,"",IF($H160&lt;&gt;"OK","n/a",IF($E160="","",IF(AND(ISNUMBER(Dashboard!$B$4),N(Dashboard!$B$4)&gt;=18264,N(Dashboard!$B$4)&lt;=73050),$E160-Dashboard!$B$4,"n/a"))))</f>
        <v/>
      </c>
      <c r="G160" s="14" t="str">
        <f>IF(COUNTA($A160:$E160)=0,"",IF($H160&lt;&gt;"OK","n/a",IF($E160="","No expiry date",IF(Dashboard!$B$19&gt;0,"Check data",IF($F160&lt;0,"Expired",IF($F160&lt;=Dashboard!$B$6,"Expires soon","Current"))))))</f>
        <v/>
      </c>
      <c r="H160" s="14" t="str">
        <f>IF(COUNTA($A160:$E160)=0,"",IF(OR($A160="",NOT(SUMPRODUCT(--(Technicians!$A$2:$A$101=$A160))=1)),"Check ID",IF(OR($B160="",AND($D160&lt;&gt;"",NOT(AND(ISNUMBER($D160),N($D160)&gt;=18264,N($D160)&lt;=73050))),AND($E160&lt;&gt;"",NOT(AND(ISNUMBER($E160),N($E160)&gt;=18264,N($E160)&lt;=73050))),AND(AND(ISNUMBER($D160),N($D160)&gt;=18264,N($D160)&lt;=73050),AND(ISNUMBER($E160),N($E160)&gt;=18264,N($E160)&lt;=73050),N($E160)&lt;N($D160))),"Check inputs","OK")))</f>
        <v/>
      </c>
    </row>
    <row r="161" spans="1:8" x14ac:dyDescent="0.25">
      <c r="A161" s="12"/>
      <c r="B161" s="13"/>
      <c r="C161" s="12"/>
      <c r="D161" s="21"/>
      <c r="E161" s="21"/>
      <c r="F161" s="19" t="str">
        <f>IF(COUNTA($A161:$E161)=0,"",IF($H161&lt;&gt;"OK","n/a",IF($E161="","",IF(AND(ISNUMBER(Dashboard!$B$4),N(Dashboard!$B$4)&gt;=18264,N(Dashboard!$B$4)&lt;=73050),$E161-Dashboard!$B$4,"n/a"))))</f>
        <v/>
      </c>
      <c r="G161" s="14" t="str">
        <f>IF(COUNTA($A161:$E161)=0,"",IF($H161&lt;&gt;"OK","n/a",IF($E161="","No expiry date",IF(Dashboard!$B$19&gt;0,"Check data",IF($F161&lt;0,"Expired",IF($F161&lt;=Dashboard!$B$6,"Expires soon","Current"))))))</f>
        <v/>
      </c>
      <c r="H161" s="14" t="str">
        <f>IF(COUNTA($A161:$E161)=0,"",IF(OR($A161="",NOT(SUMPRODUCT(--(Technicians!$A$2:$A$101=$A161))=1)),"Check ID",IF(OR($B161="",AND($D161&lt;&gt;"",NOT(AND(ISNUMBER($D161),N($D161)&gt;=18264,N($D161)&lt;=73050))),AND($E161&lt;&gt;"",NOT(AND(ISNUMBER($E161),N($E161)&gt;=18264,N($E161)&lt;=73050))),AND(AND(ISNUMBER($D161),N($D161)&gt;=18264,N($D161)&lt;=73050),AND(ISNUMBER($E161),N($E161)&gt;=18264,N($E161)&lt;=73050),N($E161)&lt;N($D161))),"Check inputs","OK")))</f>
        <v/>
      </c>
    </row>
    <row r="162" spans="1:8" x14ac:dyDescent="0.25">
      <c r="A162" s="12"/>
      <c r="B162" s="13"/>
      <c r="C162" s="12"/>
      <c r="D162" s="21"/>
      <c r="E162" s="21"/>
      <c r="F162" s="19" t="str">
        <f>IF(COUNTA($A162:$E162)=0,"",IF($H162&lt;&gt;"OK","n/a",IF($E162="","",IF(AND(ISNUMBER(Dashboard!$B$4),N(Dashboard!$B$4)&gt;=18264,N(Dashboard!$B$4)&lt;=73050),$E162-Dashboard!$B$4,"n/a"))))</f>
        <v/>
      </c>
      <c r="G162" s="14" t="str">
        <f>IF(COUNTA($A162:$E162)=0,"",IF($H162&lt;&gt;"OK","n/a",IF($E162="","No expiry date",IF(Dashboard!$B$19&gt;0,"Check data",IF($F162&lt;0,"Expired",IF($F162&lt;=Dashboard!$B$6,"Expires soon","Current"))))))</f>
        <v/>
      </c>
      <c r="H162" s="14" t="str">
        <f>IF(COUNTA($A162:$E162)=0,"",IF(OR($A162="",NOT(SUMPRODUCT(--(Technicians!$A$2:$A$101=$A162))=1)),"Check ID",IF(OR($B162="",AND($D162&lt;&gt;"",NOT(AND(ISNUMBER($D162),N($D162)&gt;=18264,N($D162)&lt;=73050))),AND($E162&lt;&gt;"",NOT(AND(ISNUMBER($E162),N($E162)&gt;=18264,N($E162)&lt;=73050))),AND(AND(ISNUMBER($D162),N($D162)&gt;=18264,N($D162)&lt;=73050),AND(ISNUMBER($E162),N($E162)&gt;=18264,N($E162)&lt;=73050),N($E162)&lt;N($D162))),"Check inputs","OK")))</f>
        <v/>
      </c>
    </row>
    <row r="163" spans="1:8" x14ac:dyDescent="0.25">
      <c r="A163" s="12"/>
      <c r="B163" s="13"/>
      <c r="C163" s="12"/>
      <c r="D163" s="21"/>
      <c r="E163" s="21"/>
      <c r="F163" s="19" t="str">
        <f>IF(COUNTA($A163:$E163)=0,"",IF($H163&lt;&gt;"OK","n/a",IF($E163="","",IF(AND(ISNUMBER(Dashboard!$B$4),N(Dashboard!$B$4)&gt;=18264,N(Dashboard!$B$4)&lt;=73050),$E163-Dashboard!$B$4,"n/a"))))</f>
        <v/>
      </c>
      <c r="G163" s="14" t="str">
        <f>IF(COUNTA($A163:$E163)=0,"",IF($H163&lt;&gt;"OK","n/a",IF($E163="","No expiry date",IF(Dashboard!$B$19&gt;0,"Check data",IF($F163&lt;0,"Expired",IF($F163&lt;=Dashboard!$B$6,"Expires soon","Current"))))))</f>
        <v/>
      </c>
      <c r="H163" s="14" t="str">
        <f>IF(COUNTA($A163:$E163)=0,"",IF(OR($A163="",NOT(SUMPRODUCT(--(Technicians!$A$2:$A$101=$A163))=1)),"Check ID",IF(OR($B163="",AND($D163&lt;&gt;"",NOT(AND(ISNUMBER($D163),N($D163)&gt;=18264,N($D163)&lt;=73050))),AND($E163&lt;&gt;"",NOT(AND(ISNUMBER($E163),N($E163)&gt;=18264,N($E163)&lt;=73050))),AND(AND(ISNUMBER($D163),N($D163)&gt;=18264,N($D163)&lt;=73050),AND(ISNUMBER($E163),N($E163)&gt;=18264,N($E163)&lt;=73050),N($E163)&lt;N($D163))),"Check inputs","OK")))</f>
        <v/>
      </c>
    </row>
    <row r="164" spans="1:8" x14ac:dyDescent="0.25">
      <c r="A164" s="12"/>
      <c r="B164" s="13"/>
      <c r="C164" s="12"/>
      <c r="D164" s="21"/>
      <c r="E164" s="21"/>
      <c r="F164" s="19" t="str">
        <f>IF(COUNTA($A164:$E164)=0,"",IF($H164&lt;&gt;"OK","n/a",IF($E164="","",IF(AND(ISNUMBER(Dashboard!$B$4),N(Dashboard!$B$4)&gt;=18264,N(Dashboard!$B$4)&lt;=73050),$E164-Dashboard!$B$4,"n/a"))))</f>
        <v/>
      </c>
      <c r="G164" s="14" t="str">
        <f>IF(COUNTA($A164:$E164)=0,"",IF($H164&lt;&gt;"OK","n/a",IF($E164="","No expiry date",IF(Dashboard!$B$19&gt;0,"Check data",IF($F164&lt;0,"Expired",IF($F164&lt;=Dashboard!$B$6,"Expires soon","Current"))))))</f>
        <v/>
      </c>
      <c r="H164" s="14" t="str">
        <f>IF(COUNTA($A164:$E164)=0,"",IF(OR($A164="",NOT(SUMPRODUCT(--(Technicians!$A$2:$A$101=$A164))=1)),"Check ID",IF(OR($B164="",AND($D164&lt;&gt;"",NOT(AND(ISNUMBER($D164),N($D164)&gt;=18264,N($D164)&lt;=73050))),AND($E164&lt;&gt;"",NOT(AND(ISNUMBER($E164),N($E164)&gt;=18264,N($E164)&lt;=73050))),AND(AND(ISNUMBER($D164),N($D164)&gt;=18264,N($D164)&lt;=73050),AND(ISNUMBER($E164),N($E164)&gt;=18264,N($E164)&lt;=73050),N($E164)&lt;N($D164))),"Check inputs","OK")))</f>
        <v/>
      </c>
    </row>
    <row r="165" spans="1:8" x14ac:dyDescent="0.25">
      <c r="A165" s="12"/>
      <c r="B165" s="13"/>
      <c r="C165" s="12"/>
      <c r="D165" s="21"/>
      <c r="E165" s="21"/>
      <c r="F165" s="19" t="str">
        <f>IF(COUNTA($A165:$E165)=0,"",IF($H165&lt;&gt;"OK","n/a",IF($E165="","",IF(AND(ISNUMBER(Dashboard!$B$4),N(Dashboard!$B$4)&gt;=18264,N(Dashboard!$B$4)&lt;=73050),$E165-Dashboard!$B$4,"n/a"))))</f>
        <v/>
      </c>
      <c r="G165" s="14" t="str">
        <f>IF(COUNTA($A165:$E165)=0,"",IF($H165&lt;&gt;"OK","n/a",IF($E165="","No expiry date",IF(Dashboard!$B$19&gt;0,"Check data",IF($F165&lt;0,"Expired",IF($F165&lt;=Dashboard!$B$6,"Expires soon","Current"))))))</f>
        <v/>
      </c>
      <c r="H165" s="14" t="str">
        <f>IF(COUNTA($A165:$E165)=0,"",IF(OR($A165="",NOT(SUMPRODUCT(--(Technicians!$A$2:$A$101=$A165))=1)),"Check ID",IF(OR($B165="",AND($D165&lt;&gt;"",NOT(AND(ISNUMBER($D165),N($D165)&gt;=18264,N($D165)&lt;=73050))),AND($E165&lt;&gt;"",NOT(AND(ISNUMBER($E165),N($E165)&gt;=18264,N($E165)&lt;=73050))),AND(AND(ISNUMBER($D165),N($D165)&gt;=18264,N($D165)&lt;=73050),AND(ISNUMBER($E165),N($E165)&gt;=18264,N($E165)&lt;=73050),N($E165)&lt;N($D165))),"Check inputs","OK")))</f>
        <v/>
      </c>
    </row>
    <row r="166" spans="1:8" x14ac:dyDescent="0.25">
      <c r="A166" s="12"/>
      <c r="B166" s="13"/>
      <c r="C166" s="12"/>
      <c r="D166" s="21"/>
      <c r="E166" s="21"/>
      <c r="F166" s="19" t="str">
        <f>IF(COUNTA($A166:$E166)=0,"",IF($H166&lt;&gt;"OK","n/a",IF($E166="","",IF(AND(ISNUMBER(Dashboard!$B$4),N(Dashboard!$B$4)&gt;=18264,N(Dashboard!$B$4)&lt;=73050),$E166-Dashboard!$B$4,"n/a"))))</f>
        <v/>
      </c>
      <c r="G166" s="14" t="str">
        <f>IF(COUNTA($A166:$E166)=0,"",IF($H166&lt;&gt;"OK","n/a",IF($E166="","No expiry date",IF(Dashboard!$B$19&gt;0,"Check data",IF($F166&lt;0,"Expired",IF($F166&lt;=Dashboard!$B$6,"Expires soon","Current"))))))</f>
        <v/>
      </c>
      <c r="H166" s="14" t="str">
        <f>IF(COUNTA($A166:$E166)=0,"",IF(OR($A166="",NOT(SUMPRODUCT(--(Technicians!$A$2:$A$101=$A166))=1)),"Check ID",IF(OR($B166="",AND($D166&lt;&gt;"",NOT(AND(ISNUMBER($D166),N($D166)&gt;=18264,N($D166)&lt;=73050))),AND($E166&lt;&gt;"",NOT(AND(ISNUMBER($E166),N($E166)&gt;=18264,N($E166)&lt;=73050))),AND(AND(ISNUMBER($D166),N($D166)&gt;=18264,N($D166)&lt;=73050),AND(ISNUMBER($E166),N($E166)&gt;=18264,N($E166)&lt;=73050),N($E166)&lt;N($D166))),"Check inputs","OK")))</f>
        <v/>
      </c>
    </row>
    <row r="167" spans="1:8" x14ac:dyDescent="0.25">
      <c r="A167" s="12"/>
      <c r="B167" s="13"/>
      <c r="C167" s="12"/>
      <c r="D167" s="21"/>
      <c r="E167" s="21"/>
      <c r="F167" s="19" t="str">
        <f>IF(COUNTA($A167:$E167)=0,"",IF($H167&lt;&gt;"OK","n/a",IF($E167="","",IF(AND(ISNUMBER(Dashboard!$B$4),N(Dashboard!$B$4)&gt;=18264,N(Dashboard!$B$4)&lt;=73050),$E167-Dashboard!$B$4,"n/a"))))</f>
        <v/>
      </c>
      <c r="G167" s="14" t="str">
        <f>IF(COUNTA($A167:$E167)=0,"",IF($H167&lt;&gt;"OK","n/a",IF($E167="","No expiry date",IF(Dashboard!$B$19&gt;0,"Check data",IF($F167&lt;0,"Expired",IF($F167&lt;=Dashboard!$B$6,"Expires soon","Current"))))))</f>
        <v/>
      </c>
      <c r="H167" s="14" t="str">
        <f>IF(COUNTA($A167:$E167)=0,"",IF(OR($A167="",NOT(SUMPRODUCT(--(Technicians!$A$2:$A$101=$A167))=1)),"Check ID",IF(OR($B167="",AND($D167&lt;&gt;"",NOT(AND(ISNUMBER($D167),N($D167)&gt;=18264,N($D167)&lt;=73050))),AND($E167&lt;&gt;"",NOT(AND(ISNUMBER($E167),N($E167)&gt;=18264,N($E167)&lt;=73050))),AND(AND(ISNUMBER($D167),N($D167)&gt;=18264,N($D167)&lt;=73050),AND(ISNUMBER($E167),N($E167)&gt;=18264,N($E167)&lt;=73050),N($E167)&lt;N($D167))),"Check inputs","OK")))</f>
        <v/>
      </c>
    </row>
    <row r="168" spans="1:8" x14ac:dyDescent="0.25">
      <c r="A168" s="12"/>
      <c r="B168" s="13"/>
      <c r="C168" s="12"/>
      <c r="D168" s="21"/>
      <c r="E168" s="21"/>
      <c r="F168" s="19" t="str">
        <f>IF(COUNTA($A168:$E168)=0,"",IF($H168&lt;&gt;"OK","n/a",IF($E168="","",IF(AND(ISNUMBER(Dashboard!$B$4),N(Dashboard!$B$4)&gt;=18264,N(Dashboard!$B$4)&lt;=73050),$E168-Dashboard!$B$4,"n/a"))))</f>
        <v/>
      </c>
      <c r="G168" s="14" t="str">
        <f>IF(COUNTA($A168:$E168)=0,"",IF($H168&lt;&gt;"OK","n/a",IF($E168="","No expiry date",IF(Dashboard!$B$19&gt;0,"Check data",IF($F168&lt;0,"Expired",IF($F168&lt;=Dashboard!$B$6,"Expires soon","Current"))))))</f>
        <v/>
      </c>
      <c r="H168" s="14" t="str">
        <f>IF(COUNTA($A168:$E168)=0,"",IF(OR($A168="",NOT(SUMPRODUCT(--(Technicians!$A$2:$A$101=$A168))=1)),"Check ID",IF(OR($B168="",AND($D168&lt;&gt;"",NOT(AND(ISNUMBER($D168),N($D168)&gt;=18264,N($D168)&lt;=73050))),AND($E168&lt;&gt;"",NOT(AND(ISNUMBER($E168),N($E168)&gt;=18264,N($E168)&lt;=73050))),AND(AND(ISNUMBER($D168),N($D168)&gt;=18264,N($D168)&lt;=73050),AND(ISNUMBER($E168),N($E168)&gt;=18264,N($E168)&lt;=73050),N($E168)&lt;N($D168))),"Check inputs","OK")))</f>
        <v/>
      </c>
    </row>
    <row r="169" spans="1:8" x14ac:dyDescent="0.25">
      <c r="A169" s="12"/>
      <c r="B169" s="13"/>
      <c r="C169" s="12"/>
      <c r="D169" s="21"/>
      <c r="E169" s="21"/>
      <c r="F169" s="19" t="str">
        <f>IF(COUNTA($A169:$E169)=0,"",IF($H169&lt;&gt;"OK","n/a",IF($E169="","",IF(AND(ISNUMBER(Dashboard!$B$4),N(Dashboard!$B$4)&gt;=18264,N(Dashboard!$B$4)&lt;=73050),$E169-Dashboard!$B$4,"n/a"))))</f>
        <v/>
      </c>
      <c r="G169" s="14" t="str">
        <f>IF(COUNTA($A169:$E169)=0,"",IF($H169&lt;&gt;"OK","n/a",IF($E169="","No expiry date",IF(Dashboard!$B$19&gt;0,"Check data",IF($F169&lt;0,"Expired",IF($F169&lt;=Dashboard!$B$6,"Expires soon","Current"))))))</f>
        <v/>
      </c>
      <c r="H169" s="14" t="str">
        <f>IF(COUNTA($A169:$E169)=0,"",IF(OR($A169="",NOT(SUMPRODUCT(--(Technicians!$A$2:$A$101=$A169))=1)),"Check ID",IF(OR($B169="",AND($D169&lt;&gt;"",NOT(AND(ISNUMBER($D169),N($D169)&gt;=18264,N($D169)&lt;=73050))),AND($E169&lt;&gt;"",NOT(AND(ISNUMBER($E169),N($E169)&gt;=18264,N($E169)&lt;=73050))),AND(AND(ISNUMBER($D169),N($D169)&gt;=18264,N($D169)&lt;=73050),AND(ISNUMBER($E169),N($E169)&gt;=18264,N($E169)&lt;=73050),N($E169)&lt;N($D169))),"Check inputs","OK")))</f>
        <v/>
      </c>
    </row>
    <row r="170" spans="1:8" x14ac:dyDescent="0.25">
      <c r="A170" s="12"/>
      <c r="B170" s="13"/>
      <c r="C170" s="12"/>
      <c r="D170" s="21"/>
      <c r="E170" s="21"/>
      <c r="F170" s="19" t="str">
        <f>IF(COUNTA($A170:$E170)=0,"",IF($H170&lt;&gt;"OK","n/a",IF($E170="","",IF(AND(ISNUMBER(Dashboard!$B$4),N(Dashboard!$B$4)&gt;=18264,N(Dashboard!$B$4)&lt;=73050),$E170-Dashboard!$B$4,"n/a"))))</f>
        <v/>
      </c>
      <c r="G170" s="14" t="str">
        <f>IF(COUNTA($A170:$E170)=0,"",IF($H170&lt;&gt;"OK","n/a",IF($E170="","No expiry date",IF(Dashboard!$B$19&gt;0,"Check data",IF($F170&lt;0,"Expired",IF($F170&lt;=Dashboard!$B$6,"Expires soon","Current"))))))</f>
        <v/>
      </c>
      <c r="H170" s="14" t="str">
        <f>IF(COUNTA($A170:$E170)=0,"",IF(OR($A170="",NOT(SUMPRODUCT(--(Technicians!$A$2:$A$101=$A170))=1)),"Check ID",IF(OR($B170="",AND($D170&lt;&gt;"",NOT(AND(ISNUMBER($D170),N($D170)&gt;=18264,N($D170)&lt;=73050))),AND($E170&lt;&gt;"",NOT(AND(ISNUMBER($E170),N($E170)&gt;=18264,N($E170)&lt;=73050))),AND(AND(ISNUMBER($D170),N($D170)&gt;=18264,N($D170)&lt;=73050),AND(ISNUMBER($E170),N($E170)&gt;=18264,N($E170)&lt;=73050),N($E170)&lt;N($D170))),"Check inputs","OK")))</f>
        <v/>
      </c>
    </row>
    <row r="171" spans="1:8" x14ac:dyDescent="0.25">
      <c r="A171" s="12"/>
      <c r="B171" s="13"/>
      <c r="C171" s="12"/>
      <c r="D171" s="21"/>
      <c r="E171" s="21"/>
      <c r="F171" s="19" t="str">
        <f>IF(COUNTA($A171:$E171)=0,"",IF($H171&lt;&gt;"OK","n/a",IF($E171="","",IF(AND(ISNUMBER(Dashboard!$B$4),N(Dashboard!$B$4)&gt;=18264,N(Dashboard!$B$4)&lt;=73050),$E171-Dashboard!$B$4,"n/a"))))</f>
        <v/>
      </c>
      <c r="G171" s="14" t="str">
        <f>IF(COUNTA($A171:$E171)=0,"",IF($H171&lt;&gt;"OK","n/a",IF($E171="","No expiry date",IF(Dashboard!$B$19&gt;0,"Check data",IF($F171&lt;0,"Expired",IF($F171&lt;=Dashboard!$B$6,"Expires soon","Current"))))))</f>
        <v/>
      </c>
      <c r="H171" s="14" t="str">
        <f>IF(COUNTA($A171:$E171)=0,"",IF(OR($A171="",NOT(SUMPRODUCT(--(Technicians!$A$2:$A$101=$A171))=1)),"Check ID",IF(OR($B171="",AND($D171&lt;&gt;"",NOT(AND(ISNUMBER($D171),N($D171)&gt;=18264,N($D171)&lt;=73050))),AND($E171&lt;&gt;"",NOT(AND(ISNUMBER($E171),N($E171)&gt;=18264,N($E171)&lt;=73050))),AND(AND(ISNUMBER($D171),N($D171)&gt;=18264,N($D171)&lt;=73050),AND(ISNUMBER($E171),N($E171)&gt;=18264,N($E171)&lt;=73050),N($E171)&lt;N($D171))),"Check inputs","OK")))</f>
        <v/>
      </c>
    </row>
    <row r="172" spans="1:8" x14ac:dyDescent="0.25">
      <c r="A172" s="12"/>
      <c r="B172" s="13"/>
      <c r="C172" s="12"/>
      <c r="D172" s="21"/>
      <c r="E172" s="21"/>
      <c r="F172" s="19" t="str">
        <f>IF(COUNTA($A172:$E172)=0,"",IF($H172&lt;&gt;"OK","n/a",IF($E172="","",IF(AND(ISNUMBER(Dashboard!$B$4),N(Dashboard!$B$4)&gt;=18264,N(Dashboard!$B$4)&lt;=73050),$E172-Dashboard!$B$4,"n/a"))))</f>
        <v/>
      </c>
      <c r="G172" s="14" t="str">
        <f>IF(COUNTA($A172:$E172)=0,"",IF($H172&lt;&gt;"OK","n/a",IF($E172="","No expiry date",IF(Dashboard!$B$19&gt;0,"Check data",IF($F172&lt;0,"Expired",IF($F172&lt;=Dashboard!$B$6,"Expires soon","Current"))))))</f>
        <v/>
      </c>
      <c r="H172" s="14" t="str">
        <f>IF(COUNTA($A172:$E172)=0,"",IF(OR($A172="",NOT(SUMPRODUCT(--(Technicians!$A$2:$A$101=$A172))=1)),"Check ID",IF(OR($B172="",AND($D172&lt;&gt;"",NOT(AND(ISNUMBER($D172),N($D172)&gt;=18264,N($D172)&lt;=73050))),AND($E172&lt;&gt;"",NOT(AND(ISNUMBER($E172),N($E172)&gt;=18264,N($E172)&lt;=73050))),AND(AND(ISNUMBER($D172),N($D172)&gt;=18264,N($D172)&lt;=73050),AND(ISNUMBER($E172),N($E172)&gt;=18264,N($E172)&lt;=73050),N($E172)&lt;N($D172))),"Check inputs","OK")))</f>
        <v/>
      </c>
    </row>
    <row r="173" spans="1:8" x14ac:dyDescent="0.25">
      <c r="A173" s="12"/>
      <c r="B173" s="13"/>
      <c r="C173" s="12"/>
      <c r="D173" s="21"/>
      <c r="E173" s="21"/>
      <c r="F173" s="19" t="str">
        <f>IF(COUNTA($A173:$E173)=0,"",IF($H173&lt;&gt;"OK","n/a",IF($E173="","",IF(AND(ISNUMBER(Dashboard!$B$4),N(Dashboard!$B$4)&gt;=18264,N(Dashboard!$B$4)&lt;=73050),$E173-Dashboard!$B$4,"n/a"))))</f>
        <v/>
      </c>
      <c r="G173" s="14" t="str">
        <f>IF(COUNTA($A173:$E173)=0,"",IF($H173&lt;&gt;"OK","n/a",IF($E173="","No expiry date",IF(Dashboard!$B$19&gt;0,"Check data",IF($F173&lt;0,"Expired",IF($F173&lt;=Dashboard!$B$6,"Expires soon","Current"))))))</f>
        <v/>
      </c>
      <c r="H173" s="14" t="str">
        <f>IF(COUNTA($A173:$E173)=0,"",IF(OR($A173="",NOT(SUMPRODUCT(--(Technicians!$A$2:$A$101=$A173))=1)),"Check ID",IF(OR($B173="",AND($D173&lt;&gt;"",NOT(AND(ISNUMBER($D173),N($D173)&gt;=18264,N($D173)&lt;=73050))),AND($E173&lt;&gt;"",NOT(AND(ISNUMBER($E173),N($E173)&gt;=18264,N($E173)&lt;=73050))),AND(AND(ISNUMBER($D173),N($D173)&gt;=18264,N($D173)&lt;=73050),AND(ISNUMBER($E173),N($E173)&gt;=18264,N($E173)&lt;=73050),N($E173)&lt;N($D173))),"Check inputs","OK")))</f>
        <v/>
      </c>
    </row>
    <row r="174" spans="1:8" x14ac:dyDescent="0.25">
      <c r="A174" s="12"/>
      <c r="B174" s="13"/>
      <c r="C174" s="12"/>
      <c r="D174" s="21"/>
      <c r="E174" s="21"/>
      <c r="F174" s="19" t="str">
        <f>IF(COUNTA($A174:$E174)=0,"",IF($H174&lt;&gt;"OK","n/a",IF($E174="","",IF(AND(ISNUMBER(Dashboard!$B$4),N(Dashboard!$B$4)&gt;=18264,N(Dashboard!$B$4)&lt;=73050),$E174-Dashboard!$B$4,"n/a"))))</f>
        <v/>
      </c>
      <c r="G174" s="14" t="str">
        <f>IF(COUNTA($A174:$E174)=0,"",IF($H174&lt;&gt;"OK","n/a",IF($E174="","No expiry date",IF(Dashboard!$B$19&gt;0,"Check data",IF($F174&lt;0,"Expired",IF($F174&lt;=Dashboard!$B$6,"Expires soon","Current"))))))</f>
        <v/>
      </c>
      <c r="H174" s="14" t="str">
        <f>IF(COUNTA($A174:$E174)=0,"",IF(OR($A174="",NOT(SUMPRODUCT(--(Technicians!$A$2:$A$101=$A174))=1)),"Check ID",IF(OR($B174="",AND($D174&lt;&gt;"",NOT(AND(ISNUMBER($D174),N($D174)&gt;=18264,N($D174)&lt;=73050))),AND($E174&lt;&gt;"",NOT(AND(ISNUMBER($E174),N($E174)&gt;=18264,N($E174)&lt;=73050))),AND(AND(ISNUMBER($D174),N($D174)&gt;=18264,N($D174)&lt;=73050),AND(ISNUMBER($E174),N($E174)&gt;=18264,N($E174)&lt;=73050),N($E174)&lt;N($D174))),"Check inputs","OK")))</f>
        <v/>
      </c>
    </row>
    <row r="175" spans="1:8" x14ac:dyDescent="0.25">
      <c r="A175" s="12"/>
      <c r="B175" s="13"/>
      <c r="C175" s="12"/>
      <c r="D175" s="21"/>
      <c r="E175" s="21"/>
      <c r="F175" s="19" t="str">
        <f>IF(COUNTA($A175:$E175)=0,"",IF($H175&lt;&gt;"OK","n/a",IF($E175="","",IF(AND(ISNUMBER(Dashboard!$B$4),N(Dashboard!$B$4)&gt;=18264,N(Dashboard!$B$4)&lt;=73050),$E175-Dashboard!$B$4,"n/a"))))</f>
        <v/>
      </c>
      <c r="G175" s="14" t="str">
        <f>IF(COUNTA($A175:$E175)=0,"",IF($H175&lt;&gt;"OK","n/a",IF($E175="","No expiry date",IF(Dashboard!$B$19&gt;0,"Check data",IF($F175&lt;0,"Expired",IF($F175&lt;=Dashboard!$B$6,"Expires soon","Current"))))))</f>
        <v/>
      </c>
      <c r="H175" s="14" t="str">
        <f>IF(COUNTA($A175:$E175)=0,"",IF(OR($A175="",NOT(SUMPRODUCT(--(Technicians!$A$2:$A$101=$A175))=1)),"Check ID",IF(OR($B175="",AND($D175&lt;&gt;"",NOT(AND(ISNUMBER($D175),N($D175)&gt;=18264,N($D175)&lt;=73050))),AND($E175&lt;&gt;"",NOT(AND(ISNUMBER($E175),N($E175)&gt;=18264,N($E175)&lt;=73050))),AND(AND(ISNUMBER($D175),N($D175)&gt;=18264,N($D175)&lt;=73050),AND(ISNUMBER($E175),N($E175)&gt;=18264,N($E175)&lt;=73050),N($E175)&lt;N($D175))),"Check inputs","OK")))</f>
        <v/>
      </c>
    </row>
    <row r="176" spans="1:8" x14ac:dyDescent="0.25">
      <c r="A176" s="12"/>
      <c r="B176" s="13"/>
      <c r="C176" s="12"/>
      <c r="D176" s="21"/>
      <c r="E176" s="21"/>
      <c r="F176" s="19" t="str">
        <f>IF(COUNTA($A176:$E176)=0,"",IF($H176&lt;&gt;"OK","n/a",IF($E176="","",IF(AND(ISNUMBER(Dashboard!$B$4),N(Dashboard!$B$4)&gt;=18264,N(Dashboard!$B$4)&lt;=73050),$E176-Dashboard!$B$4,"n/a"))))</f>
        <v/>
      </c>
      <c r="G176" s="14" t="str">
        <f>IF(COUNTA($A176:$E176)=0,"",IF($H176&lt;&gt;"OK","n/a",IF($E176="","No expiry date",IF(Dashboard!$B$19&gt;0,"Check data",IF($F176&lt;0,"Expired",IF($F176&lt;=Dashboard!$B$6,"Expires soon","Current"))))))</f>
        <v/>
      </c>
      <c r="H176" s="14" t="str">
        <f>IF(COUNTA($A176:$E176)=0,"",IF(OR($A176="",NOT(SUMPRODUCT(--(Technicians!$A$2:$A$101=$A176))=1)),"Check ID",IF(OR($B176="",AND($D176&lt;&gt;"",NOT(AND(ISNUMBER($D176),N($D176)&gt;=18264,N($D176)&lt;=73050))),AND($E176&lt;&gt;"",NOT(AND(ISNUMBER($E176),N($E176)&gt;=18264,N($E176)&lt;=73050))),AND(AND(ISNUMBER($D176),N($D176)&gt;=18264,N($D176)&lt;=73050),AND(ISNUMBER($E176),N($E176)&gt;=18264,N($E176)&lt;=73050),N($E176)&lt;N($D176))),"Check inputs","OK")))</f>
        <v/>
      </c>
    </row>
    <row r="177" spans="1:8" x14ac:dyDescent="0.25">
      <c r="A177" s="12"/>
      <c r="B177" s="13"/>
      <c r="C177" s="12"/>
      <c r="D177" s="21"/>
      <c r="E177" s="21"/>
      <c r="F177" s="19" t="str">
        <f>IF(COUNTA($A177:$E177)=0,"",IF($H177&lt;&gt;"OK","n/a",IF($E177="","",IF(AND(ISNUMBER(Dashboard!$B$4),N(Dashboard!$B$4)&gt;=18264,N(Dashboard!$B$4)&lt;=73050),$E177-Dashboard!$B$4,"n/a"))))</f>
        <v/>
      </c>
      <c r="G177" s="14" t="str">
        <f>IF(COUNTA($A177:$E177)=0,"",IF($H177&lt;&gt;"OK","n/a",IF($E177="","No expiry date",IF(Dashboard!$B$19&gt;0,"Check data",IF($F177&lt;0,"Expired",IF($F177&lt;=Dashboard!$B$6,"Expires soon","Current"))))))</f>
        <v/>
      </c>
      <c r="H177" s="14" t="str">
        <f>IF(COUNTA($A177:$E177)=0,"",IF(OR($A177="",NOT(SUMPRODUCT(--(Technicians!$A$2:$A$101=$A177))=1)),"Check ID",IF(OR($B177="",AND($D177&lt;&gt;"",NOT(AND(ISNUMBER($D177),N($D177)&gt;=18264,N($D177)&lt;=73050))),AND($E177&lt;&gt;"",NOT(AND(ISNUMBER($E177),N($E177)&gt;=18264,N($E177)&lt;=73050))),AND(AND(ISNUMBER($D177),N($D177)&gt;=18264,N($D177)&lt;=73050),AND(ISNUMBER($E177),N($E177)&gt;=18264,N($E177)&lt;=73050),N($E177)&lt;N($D177))),"Check inputs","OK")))</f>
        <v/>
      </c>
    </row>
    <row r="178" spans="1:8" x14ac:dyDescent="0.25">
      <c r="A178" s="12"/>
      <c r="B178" s="13"/>
      <c r="C178" s="12"/>
      <c r="D178" s="21"/>
      <c r="E178" s="21"/>
      <c r="F178" s="19" t="str">
        <f>IF(COUNTA($A178:$E178)=0,"",IF($H178&lt;&gt;"OK","n/a",IF($E178="","",IF(AND(ISNUMBER(Dashboard!$B$4),N(Dashboard!$B$4)&gt;=18264,N(Dashboard!$B$4)&lt;=73050),$E178-Dashboard!$B$4,"n/a"))))</f>
        <v/>
      </c>
      <c r="G178" s="14" t="str">
        <f>IF(COUNTA($A178:$E178)=0,"",IF($H178&lt;&gt;"OK","n/a",IF($E178="","No expiry date",IF(Dashboard!$B$19&gt;0,"Check data",IF($F178&lt;0,"Expired",IF($F178&lt;=Dashboard!$B$6,"Expires soon","Current"))))))</f>
        <v/>
      </c>
      <c r="H178" s="14" t="str">
        <f>IF(COUNTA($A178:$E178)=0,"",IF(OR($A178="",NOT(SUMPRODUCT(--(Technicians!$A$2:$A$101=$A178))=1)),"Check ID",IF(OR($B178="",AND($D178&lt;&gt;"",NOT(AND(ISNUMBER($D178),N($D178)&gt;=18264,N($D178)&lt;=73050))),AND($E178&lt;&gt;"",NOT(AND(ISNUMBER($E178),N($E178)&gt;=18264,N($E178)&lt;=73050))),AND(AND(ISNUMBER($D178),N($D178)&gt;=18264,N($D178)&lt;=73050),AND(ISNUMBER($E178),N($E178)&gt;=18264,N($E178)&lt;=73050),N($E178)&lt;N($D178))),"Check inputs","OK")))</f>
        <v/>
      </c>
    </row>
    <row r="179" spans="1:8" x14ac:dyDescent="0.25">
      <c r="A179" s="12"/>
      <c r="B179" s="13"/>
      <c r="C179" s="12"/>
      <c r="D179" s="21"/>
      <c r="E179" s="21"/>
      <c r="F179" s="19" t="str">
        <f>IF(COUNTA($A179:$E179)=0,"",IF($H179&lt;&gt;"OK","n/a",IF($E179="","",IF(AND(ISNUMBER(Dashboard!$B$4),N(Dashboard!$B$4)&gt;=18264,N(Dashboard!$B$4)&lt;=73050),$E179-Dashboard!$B$4,"n/a"))))</f>
        <v/>
      </c>
      <c r="G179" s="14" t="str">
        <f>IF(COUNTA($A179:$E179)=0,"",IF($H179&lt;&gt;"OK","n/a",IF($E179="","No expiry date",IF(Dashboard!$B$19&gt;0,"Check data",IF($F179&lt;0,"Expired",IF($F179&lt;=Dashboard!$B$6,"Expires soon","Current"))))))</f>
        <v/>
      </c>
      <c r="H179" s="14" t="str">
        <f>IF(COUNTA($A179:$E179)=0,"",IF(OR($A179="",NOT(SUMPRODUCT(--(Technicians!$A$2:$A$101=$A179))=1)),"Check ID",IF(OR($B179="",AND($D179&lt;&gt;"",NOT(AND(ISNUMBER($D179),N($D179)&gt;=18264,N($D179)&lt;=73050))),AND($E179&lt;&gt;"",NOT(AND(ISNUMBER($E179),N($E179)&gt;=18264,N($E179)&lt;=73050))),AND(AND(ISNUMBER($D179),N($D179)&gt;=18264,N($D179)&lt;=73050),AND(ISNUMBER($E179),N($E179)&gt;=18264,N($E179)&lt;=73050),N($E179)&lt;N($D179))),"Check inputs","OK")))</f>
        <v/>
      </c>
    </row>
    <row r="180" spans="1:8" x14ac:dyDescent="0.25">
      <c r="A180" s="12"/>
      <c r="B180" s="13"/>
      <c r="C180" s="12"/>
      <c r="D180" s="21"/>
      <c r="E180" s="21"/>
      <c r="F180" s="19" t="str">
        <f>IF(COUNTA($A180:$E180)=0,"",IF($H180&lt;&gt;"OK","n/a",IF($E180="","",IF(AND(ISNUMBER(Dashboard!$B$4),N(Dashboard!$B$4)&gt;=18264,N(Dashboard!$B$4)&lt;=73050),$E180-Dashboard!$B$4,"n/a"))))</f>
        <v/>
      </c>
      <c r="G180" s="14" t="str">
        <f>IF(COUNTA($A180:$E180)=0,"",IF($H180&lt;&gt;"OK","n/a",IF($E180="","No expiry date",IF(Dashboard!$B$19&gt;0,"Check data",IF($F180&lt;0,"Expired",IF($F180&lt;=Dashboard!$B$6,"Expires soon","Current"))))))</f>
        <v/>
      </c>
      <c r="H180" s="14" t="str">
        <f>IF(COUNTA($A180:$E180)=0,"",IF(OR($A180="",NOT(SUMPRODUCT(--(Technicians!$A$2:$A$101=$A180))=1)),"Check ID",IF(OR($B180="",AND($D180&lt;&gt;"",NOT(AND(ISNUMBER($D180),N($D180)&gt;=18264,N($D180)&lt;=73050))),AND($E180&lt;&gt;"",NOT(AND(ISNUMBER($E180),N($E180)&gt;=18264,N($E180)&lt;=73050))),AND(AND(ISNUMBER($D180),N($D180)&gt;=18264,N($D180)&lt;=73050),AND(ISNUMBER($E180),N($E180)&gt;=18264,N($E180)&lt;=73050),N($E180)&lt;N($D180))),"Check inputs","OK")))</f>
        <v/>
      </c>
    </row>
    <row r="181" spans="1:8" x14ac:dyDescent="0.25">
      <c r="A181" s="12"/>
      <c r="B181" s="13"/>
      <c r="C181" s="12"/>
      <c r="D181" s="21"/>
      <c r="E181" s="21"/>
      <c r="F181" s="19" t="str">
        <f>IF(COUNTA($A181:$E181)=0,"",IF($H181&lt;&gt;"OK","n/a",IF($E181="","",IF(AND(ISNUMBER(Dashboard!$B$4),N(Dashboard!$B$4)&gt;=18264,N(Dashboard!$B$4)&lt;=73050),$E181-Dashboard!$B$4,"n/a"))))</f>
        <v/>
      </c>
      <c r="G181" s="14" t="str">
        <f>IF(COUNTA($A181:$E181)=0,"",IF($H181&lt;&gt;"OK","n/a",IF($E181="","No expiry date",IF(Dashboard!$B$19&gt;0,"Check data",IF($F181&lt;0,"Expired",IF($F181&lt;=Dashboard!$B$6,"Expires soon","Current"))))))</f>
        <v/>
      </c>
      <c r="H181" s="14" t="str">
        <f>IF(COUNTA($A181:$E181)=0,"",IF(OR($A181="",NOT(SUMPRODUCT(--(Technicians!$A$2:$A$101=$A181))=1)),"Check ID",IF(OR($B181="",AND($D181&lt;&gt;"",NOT(AND(ISNUMBER($D181),N($D181)&gt;=18264,N($D181)&lt;=73050))),AND($E181&lt;&gt;"",NOT(AND(ISNUMBER($E181),N($E181)&gt;=18264,N($E181)&lt;=73050))),AND(AND(ISNUMBER($D181),N($D181)&gt;=18264,N($D181)&lt;=73050),AND(ISNUMBER($E181),N($E181)&gt;=18264,N($E181)&lt;=73050),N($E181)&lt;N($D181))),"Check inputs","OK")))</f>
        <v/>
      </c>
    </row>
    <row r="182" spans="1:8" x14ac:dyDescent="0.25">
      <c r="A182" s="12"/>
      <c r="B182" s="13"/>
      <c r="C182" s="12"/>
      <c r="D182" s="21"/>
      <c r="E182" s="21"/>
      <c r="F182" s="19" t="str">
        <f>IF(COUNTA($A182:$E182)=0,"",IF($H182&lt;&gt;"OK","n/a",IF($E182="","",IF(AND(ISNUMBER(Dashboard!$B$4),N(Dashboard!$B$4)&gt;=18264,N(Dashboard!$B$4)&lt;=73050),$E182-Dashboard!$B$4,"n/a"))))</f>
        <v/>
      </c>
      <c r="G182" s="14" t="str">
        <f>IF(COUNTA($A182:$E182)=0,"",IF($H182&lt;&gt;"OK","n/a",IF($E182="","No expiry date",IF(Dashboard!$B$19&gt;0,"Check data",IF($F182&lt;0,"Expired",IF($F182&lt;=Dashboard!$B$6,"Expires soon","Current"))))))</f>
        <v/>
      </c>
      <c r="H182" s="14" t="str">
        <f>IF(COUNTA($A182:$E182)=0,"",IF(OR($A182="",NOT(SUMPRODUCT(--(Technicians!$A$2:$A$101=$A182))=1)),"Check ID",IF(OR($B182="",AND($D182&lt;&gt;"",NOT(AND(ISNUMBER($D182),N($D182)&gt;=18264,N($D182)&lt;=73050))),AND($E182&lt;&gt;"",NOT(AND(ISNUMBER($E182),N($E182)&gt;=18264,N($E182)&lt;=73050))),AND(AND(ISNUMBER($D182),N($D182)&gt;=18264,N($D182)&lt;=73050),AND(ISNUMBER($E182),N($E182)&gt;=18264,N($E182)&lt;=73050),N($E182)&lt;N($D182))),"Check inputs","OK")))</f>
        <v/>
      </c>
    </row>
    <row r="183" spans="1:8" x14ac:dyDescent="0.25">
      <c r="A183" s="12"/>
      <c r="B183" s="13"/>
      <c r="C183" s="12"/>
      <c r="D183" s="21"/>
      <c r="E183" s="21"/>
      <c r="F183" s="19" t="str">
        <f>IF(COUNTA($A183:$E183)=0,"",IF($H183&lt;&gt;"OK","n/a",IF($E183="","",IF(AND(ISNUMBER(Dashboard!$B$4),N(Dashboard!$B$4)&gt;=18264,N(Dashboard!$B$4)&lt;=73050),$E183-Dashboard!$B$4,"n/a"))))</f>
        <v/>
      </c>
      <c r="G183" s="14" t="str">
        <f>IF(COUNTA($A183:$E183)=0,"",IF($H183&lt;&gt;"OK","n/a",IF($E183="","No expiry date",IF(Dashboard!$B$19&gt;0,"Check data",IF($F183&lt;0,"Expired",IF($F183&lt;=Dashboard!$B$6,"Expires soon","Current"))))))</f>
        <v/>
      </c>
      <c r="H183" s="14" t="str">
        <f>IF(COUNTA($A183:$E183)=0,"",IF(OR($A183="",NOT(SUMPRODUCT(--(Technicians!$A$2:$A$101=$A183))=1)),"Check ID",IF(OR($B183="",AND($D183&lt;&gt;"",NOT(AND(ISNUMBER($D183),N($D183)&gt;=18264,N($D183)&lt;=73050))),AND($E183&lt;&gt;"",NOT(AND(ISNUMBER($E183),N($E183)&gt;=18264,N($E183)&lt;=73050))),AND(AND(ISNUMBER($D183),N($D183)&gt;=18264,N($D183)&lt;=73050),AND(ISNUMBER($E183),N($E183)&gt;=18264,N($E183)&lt;=73050),N($E183)&lt;N($D183))),"Check inputs","OK")))</f>
        <v/>
      </c>
    </row>
    <row r="184" spans="1:8" x14ac:dyDescent="0.25">
      <c r="A184" s="12"/>
      <c r="B184" s="13"/>
      <c r="C184" s="12"/>
      <c r="D184" s="21"/>
      <c r="E184" s="21"/>
      <c r="F184" s="19" t="str">
        <f>IF(COUNTA($A184:$E184)=0,"",IF($H184&lt;&gt;"OK","n/a",IF($E184="","",IF(AND(ISNUMBER(Dashboard!$B$4),N(Dashboard!$B$4)&gt;=18264,N(Dashboard!$B$4)&lt;=73050),$E184-Dashboard!$B$4,"n/a"))))</f>
        <v/>
      </c>
      <c r="G184" s="14" t="str">
        <f>IF(COUNTA($A184:$E184)=0,"",IF($H184&lt;&gt;"OK","n/a",IF($E184="","No expiry date",IF(Dashboard!$B$19&gt;0,"Check data",IF($F184&lt;0,"Expired",IF($F184&lt;=Dashboard!$B$6,"Expires soon","Current"))))))</f>
        <v/>
      </c>
      <c r="H184" s="14" t="str">
        <f>IF(COUNTA($A184:$E184)=0,"",IF(OR($A184="",NOT(SUMPRODUCT(--(Technicians!$A$2:$A$101=$A184))=1)),"Check ID",IF(OR($B184="",AND($D184&lt;&gt;"",NOT(AND(ISNUMBER($D184),N($D184)&gt;=18264,N($D184)&lt;=73050))),AND($E184&lt;&gt;"",NOT(AND(ISNUMBER($E184),N($E184)&gt;=18264,N($E184)&lt;=73050))),AND(AND(ISNUMBER($D184),N($D184)&gt;=18264,N($D184)&lt;=73050),AND(ISNUMBER($E184),N($E184)&gt;=18264,N($E184)&lt;=73050),N($E184)&lt;N($D184))),"Check inputs","OK")))</f>
        <v/>
      </c>
    </row>
    <row r="185" spans="1:8" x14ac:dyDescent="0.25">
      <c r="A185" s="12"/>
      <c r="B185" s="13"/>
      <c r="C185" s="12"/>
      <c r="D185" s="21"/>
      <c r="E185" s="21"/>
      <c r="F185" s="19" t="str">
        <f>IF(COUNTA($A185:$E185)=0,"",IF($H185&lt;&gt;"OK","n/a",IF($E185="","",IF(AND(ISNUMBER(Dashboard!$B$4),N(Dashboard!$B$4)&gt;=18264,N(Dashboard!$B$4)&lt;=73050),$E185-Dashboard!$B$4,"n/a"))))</f>
        <v/>
      </c>
      <c r="G185" s="14" t="str">
        <f>IF(COUNTA($A185:$E185)=0,"",IF($H185&lt;&gt;"OK","n/a",IF($E185="","No expiry date",IF(Dashboard!$B$19&gt;0,"Check data",IF($F185&lt;0,"Expired",IF($F185&lt;=Dashboard!$B$6,"Expires soon","Current"))))))</f>
        <v/>
      </c>
      <c r="H185" s="14" t="str">
        <f>IF(COUNTA($A185:$E185)=0,"",IF(OR($A185="",NOT(SUMPRODUCT(--(Technicians!$A$2:$A$101=$A185))=1)),"Check ID",IF(OR($B185="",AND($D185&lt;&gt;"",NOT(AND(ISNUMBER($D185),N($D185)&gt;=18264,N($D185)&lt;=73050))),AND($E185&lt;&gt;"",NOT(AND(ISNUMBER($E185),N($E185)&gt;=18264,N($E185)&lt;=73050))),AND(AND(ISNUMBER($D185),N($D185)&gt;=18264,N($D185)&lt;=73050),AND(ISNUMBER($E185),N($E185)&gt;=18264,N($E185)&lt;=73050),N($E185)&lt;N($D185))),"Check inputs","OK")))</f>
        <v/>
      </c>
    </row>
    <row r="186" spans="1:8" x14ac:dyDescent="0.25">
      <c r="A186" s="12"/>
      <c r="B186" s="13"/>
      <c r="C186" s="12"/>
      <c r="D186" s="21"/>
      <c r="E186" s="21"/>
      <c r="F186" s="19" t="str">
        <f>IF(COUNTA($A186:$E186)=0,"",IF($H186&lt;&gt;"OK","n/a",IF($E186="","",IF(AND(ISNUMBER(Dashboard!$B$4),N(Dashboard!$B$4)&gt;=18264,N(Dashboard!$B$4)&lt;=73050),$E186-Dashboard!$B$4,"n/a"))))</f>
        <v/>
      </c>
      <c r="G186" s="14" t="str">
        <f>IF(COUNTA($A186:$E186)=0,"",IF($H186&lt;&gt;"OK","n/a",IF($E186="","No expiry date",IF(Dashboard!$B$19&gt;0,"Check data",IF($F186&lt;0,"Expired",IF($F186&lt;=Dashboard!$B$6,"Expires soon","Current"))))))</f>
        <v/>
      </c>
      <c r="H186" s="14" t="str">
        <f>IF(COUNTA($A186:$E186)=0,"",IF(OR($A186="",NOT(SUMPRODUCT(--(Technicians!$A$2:$A$101=$A186))=1)),"Check ID",IF(OR($B186="",AND($D186&lt;&gt;"",NOT(AND(ISNUMBER($D186),N($D186)&gt;=18264,N($D186)&lt;=73050))),AND($E186&lt;&gt;"",NOT(AND(ISNUMBER($E186),N($E186)&gt;=18264,N($E186)&lt;=73050))),AND(AND(ISNUMBER($D186),N($D186)&gt;=18264,N($D186)&lt;=73050),AND(ISNUMBER($E186),N($E186)&gt;=18264,N($E186)&lt;=73050),N($E186)&lt;N($D186))),"Check inputs","OK")))</f>
        <v/>
      </c>
    </row>
    <row r="187" spans="1:8" x14ac:dyDescent="0.25">
      <c r="A187" s="12"/>
      <c r="B187" s="13"/>
      <c r="C187" s="12"/>
      <c r="D187" s="21"/>
      <c r="E187" s="21"/>
      <c r="F187" s="19" t="str">
        <f>IF(COUNTA($A187:$E187)=0,"",IF($H187&lt;&gt;"OK","n/a",IF($E187="","",IF(AND(ISNUMBER(Dashboard!$B$4),N(Dashboard!$B$4)&gt;=18264,N(Dashboard!$B$4)&lt;=73050),$E187-Dashboard!$B$4,"n/a"))))</f>
        <v/>
      </c>
      <c r="G187" s="14" t="str">
        <f>IF(COUNTA($A187:$E187)=0,"",IF($H187&lt;&gt;"OK","n/a",IF($E187="","No expiry date",IF(Dashboard!$B$19&gt;0,"Check data",IF($F187&lt;0,"Expired",IF($F187&lt;=Dashboard!$B$6,"Expires soon","Current"))))))</f>
        <v/>
      </c>
      <c r="H187" s="14" t="str">
        <f>IF(COUNTA($A187:$E187)=0,"",IF(OR($A187="",NOT(SUMPRODUCT(--(Technicians!$A$2:$A$101=$A187))=1)),"Check ID",IF(OR($B187="",AND($D187&lt;&gt;"",NOT(AND(ISNUMBER($D187),N($D187)&gt;=18264,N($D187)&lt;=73050))),AND($E187&lt;&gt;"",NOT(AND(ISNUMBER($E187),N($E187)&gt;=18264,N($E187)&lt;=73050))),AND(AND(ISNUMBER($D187),N($D187)&gt;=18264,N($D187)&lt;=73050),AND(ISNUMBER($E187),N($E187)&gt;=18264,N($E187)&lt;=73050),N($E187)&lt;N($D187))),"Check inputs","OK")))</f>
        <v/>
      </c>
    </row>
    <row r="188" spans="1:8" x14ac:dyDescent="0.25">
      <c r="A188" s="12"/>
      <c r="B188" s="13"/>
      <c r="C188" s="12"/>
      <c r="D188" s="21"/>
      <c r="E188" s="21"/>
      <c r="F188" s="19" t="str">
        <f>IF(COUNTA($A188:$E188)=0,"",IF($H188&lt;&gt;"OK","n/a",IF($E188="","",IF(AND(ISNUMBER(Dashboard!$B$4),N(Dashboard!$B$4)&gt;=18264,N(Dashboard!$B$4)&lt;=73050),$E188-Dashboard!$B$4,"n/a"))))</f>
        <v/>
      </c>
      <c r="G188" s="14" t="str">
        <f>IF(COUNTA($A188:$E188)=0,"",IF($H188&lt;&gt;"OK","n/a",IF($E188="","No expiry date",IF(Dashboard!$B$19&gt;0,"Check data",IF($F188&lt;0,"Expired",IF($F188&lt;=Dashboard!$B$6,"Expires soon","Current"))))))</f>
        <v/>
      </c>
      <c r="H188" s="14" t="str">
        <f>IF(COUNTA($A188:$E188)=0,"",IF(OR($A188="",NOT(SUMPRODUCT(--(Technicians!$A$2:$A$101=$A188))=1)),"Check ID",IF(OR($B188="",AND($D188&lt;&gt;"",NOT(AND(ISNUMBER($D188),N($D188)&gt;=18264,N($D188)&lt;=73050))),AND($E188&lt;&gt;"",NOT(AND(ISNUMBER($E188),N($E188)&gt;=18264,N($E188)&lt;=73050))),AND(AND(ISNUMBER($D188),N($D188)&gt;=18264,N($D188)&lt;=73050),AND(ISNUMBER($E188),N($E188)&gt;=18264,N($E188)&lt;=73050),N($E188)&lt;N($D188))),"Check inputs","OK")))</f>
        <v/>
      </c>
    </row>
    <row r="189" spans="1:8" x14ac:dyDescent="0.25">
      <c r="A189" s="12"/>
      <c r="B189" s="13"/>
      <c r="C189" s="12"/>
      <c r="D189" s="21"/>
      <c r="E189" s="21"/>
      <c r="F189" s="19" t="str">
        <f>IF(COUNTA($A189:$E189)=0,"",IF($H189&lt;&gt;"OK","n/a",IF($E189="","",IF(AND(ISNUMBER(Dashboard!$B$4),N(Dashboard!$B$4)&gt;=18264,N(Dashboard!$B$4)&lt;=73050),$E189-Dashboard!$B$4,"n/a"))))</f>
        <v/>
      </c>
      <c r="G189" s="14" t="str">
        <f>IF(COUNTA($A189:$E189)=0,"",IF($H189&lt;&gt;"OK","n/a",IF($E189="","No expiry date",IF(Dashboard!$B$19&gt;0,"Check data",IF($F189&lt;0,"Expired",IF($F189&lt;=Dashboard!$B$6,"Expires soon","Current"))))))</f>
        <v/>
      </c>
      <c r="H189" s="14" t="str">
        <f>IF(COUNTA($A189:$E189)=0,"",IF(OR($A189="",NOT(SUMPRODUCT(--(Technicians!$A$2:$A$101=$A189))=1)),"Check ID",IF(OR($B189="",AND($D189&lt;&gt;"",NOT(AND(ISNUMBER($D189),N($D189)&gt;=18264,N($D189)&lt;=73050))),AND($E189&lt;&gt;"",NOT(AND(ISNUMBER($E189),N($E189)&gt;=18264,N($E189)&lt;=73050))),AND(AND(ISNUMBER($D189),N($D189)&gt;=18264,N($D189)&lt;=73050),AND(ISNUMBER($E189),N($E189)&gt;=18264,N($E189)&lt;=73050),N($E189)&lt;N($D189))),"Check inputs","OK")))</f>
        <v/>
      </c>
    </row>
    <row r="190" spans="1:8" x14ac:dyDescent="0.25">
      <c r="A190" s="12"/>
      <c r="B190" s="13"/>
      <c r="C190" s="12"/>
      <c r="D190" s="21"/>
      <c r="E190" s="21"/>
      <c r="F190" s="19" t="str">
        <f>IF(COUNTA($A190:$E190)=0,"",IF($H190&lt;&gt;"OK","n/a",IF($E190="","",IF(AND(ISNUMBER(Dashboard!$B$4),N(Dashboard!$B$4)&gt;=18264,N(Dashboard!$B$4)&lt;=73050),$E190-Dashboard!$B$4,"n/a"))))</f>
        <v/>
      </c>
      <c r="G190" s="14" t="str">
        <f>IF(COUNTA($A190:$E190)=0,"",IF($H190&lt;&gt;"OK","n/a",IF($E190="","No expiry date",IF(Dashboard!$B$19&gt;0,"Check data",IF($F190&lt;0,"Expired",IF($F190&lt;=Dashboard!$B$6,"Expires soon","Current"))))))</f>
        <v/>
      </c>
      <c r="H190" s="14" t="str">
        <f>IF(COUNTA($A190:$E190)=0,"",IF(OR($A190="",NOT(SUMPRODUCT(--(Technicians!$A$2:$A$101=$A190))=1)),"Check ID",IF(OR($B190="",AND($D190&lt;&gt;"",NOT(AND(ISNUMBER($D190),N($D190)&gt;=18264,N($D190)&lt;=73050))),AND($E190&lt;&gt;"",NOT(AND(ISNUMBER($E190),N($E190)&gt;=18264,N($E190)&lt;=73050))),AND(AND(ISNUMBER($D190),N($D190)&gt;=18264,N($D190)&lt;=73050),AND(ISNUMBER($E190),N($E190)&gt;=18264,N($E190)&lt;=73050),N($E190)&lt;N($D190))),"Check inputs","OK")))</f>
        <v/>
      </c>
    </row>
    <row r="191" spans="1:8" x14ac:dyDescent="0.25">
      <c r="A191" s="12"/>
      <c r="B191" s="13"/>
      <c r="C191" s="12"/>
      <c r="D191" s="21"/>
      <c r="E191" s="21"/>
      <c r="F191" s="19" t="str">
        <f>IF(COUNTA($A191:$E191)=0,"",IF($H191&lt;&gt;"OK","n/a",IF($E191="","",IF(AND(ISNUMBER(Dashboard!$B$4),N(Dashboard!$B$4)&gt;=18264,N(Dashboard!$B$4)&lt;=73050),$E191-Dashboard!$B$4,"n/a"))))</f>
        <v/>
      </c>
      <c r="G191" s="14" t="str">
        <f>IF(COUNTA($A191:$E191)=0,"",IF($H191&lt;&gt;"OK","n/a",IF($E191="","No expiry date",IF(Dashboard!$B$19&gt;0,"Check data",IF($F191&lt;0,"Expired",IF($F191&lt;=Dashboard!$B$6,"Expires soon","Current"))))))</f>
        <v/>
      </c>
      <c r="H191" s="14" t="str">
        <f>IF(COUNTA($A191:$E191)=0,"",IF(OR($A191="",NOT(SUMPRODUCT(--(Technicians!$A$2:$A$101=$A191))=1)),"Check ID",IF(OR($B191="",AND($D191&lt;&gt;"",NOT(AND(ISNUMBER($D191),N($D191)&gt;=18264,N($D191)&lt;=73050))),AND($E191&lt;&gt;"",NOT(AND(ISNUMBER($E191),N($E191)&gt;=18264,N($E191)&lt;=73050))),AND(AND(ISNUMBER($D191),N($D191)&gt;=18264,N($D191)&lt;=73050),AND(ISNUMBER($E191),N($E191)&gt;=18264,N($E191)&lt;=73050),N($E191)&lt;N($D191))),"Check inputs","OK")))</f>
        <v/>
      </c>
    </row>
    <row r="192" spans="1:8" x14ac:dyDescent="0.25">
      <c r="A192" s="12"/>
      <c r="B192" s="13"/>
      <c r="C192" s="12"/>
      <c r="D192" s="21"/>
      <c r="E192" s="21"/>
      <c r="F192" s="19" t="str">
        <f>IF(COUNTA($A192:$E192)=0,"",IF($H192&lt;&gt;"OK","n/a",IF($E192="","",IF(AND(ISNUMBER(Dashboard!$B$4),N(Dashboard!$B$4)&gt;=18264,N(Dashboard!$B$4)&lt;=73050),$E192-Dashboard!$B$4,"n/a"))))</f>
        <v/>
      </c>
      <c r="G192" s="14" t="str">
        <f>IF(COUNTA($A192:$E192)=0,"",IF($H192&lt;&gt;"OK","n/a",IF($E192="","No expiry date",IF(Dashboard!$B$19&gt;0,"Check data",IF($F192&lt;0,"Expired",IF($F192&lt;=Dashboard!$B$6,"Expires soon","Current"))))))</f>
        <v/>
      </c>
      <c r="H192" s="14" t="str">
        <f>IF(COUNTA($A192:$E192)=0,"",IF(OR($A192="",NOT(SUMPRODUCT(--(Technicians!$A$2:$A$101=$A192))=1)),"Check ID",IF(OR($B192="",AND($D192&lt;&gt;"",NOT(AND(ISNUMBER($D192),N($D192)&gt;=18264,N($D192)&lt;=73050))),AND($E192&lt;&gt;"",NOT(AND(ISNUMBER($E192),N($E192)&gt;=18264,N($E192)&lt;=73050))),AND(AND(ISNUMBER($D192),N($D192)&gt;=18264,N($D192)&lt;=73050),AND(ISNUMBER($E192),N($E192)&gt;=18264,N($E192)&lt;=73050),N($E192)&lt;N($D192))),"Check inputs","OK")))</f>
        <v/>
      </c>
    </row>
    <row r="193" spans="1:8" x14ac:dyDescent="0.25">
      <c r="A193" s="12"/>
      <c r="B193" s="13"/>
      <c r="C193" s="12"/>
      <c r="D193" s="21"/>
      <c r="E193" s="21"/>
      <c r="F193" s="19" t="str">
        <f>IF(COUNTA($A193:$E193)=0,"",IF($H193&lt;&gt;"OK","n/a",IF($E193="","",IF(AND(ISNUMBER(Dashboard!$B$4),N(Dashboard!$B$4)&gt;=18264,N(Dashboard!$B$4)&lt;=73050),$E193-Dashboard!$B$4,"n/a"))))</f>
        <v/>
      </c>
      <c r="G193" s="14" t="str">
        <f>IF(COUNTA($A193:$E193)=0,"",IF($H193&lt;&gt;"OK","n/a",IF($E193="","No expiry date",IF(Dashboard!$B$19&gt;0,"Check data",IF($F193&lt;0,"Expired",IF($F193&lt;=Dashboard!$B$6,"Expires soon","Current"))))))</f>
        <v/>
      </c>
      <c r="H193" s="14" t="str">
        <f>IF(COUNTA($A193:$E193)=0,"",IF(OR($A193="",NOT(SUMPRODUCT(--(Technicians!$A$2:$A$101=$A193))=1)),"Check ID",IF(OR($B193="",AND($D193&lt;&gt;"",NOT(AND(ISNUMBER($D193),N($D193)&gt;=18264,N($D193)&lt;=73050))),AND($E193&lt;&gt;"",NOT(AND(ISNUMBER($E193),N($E193)&gt;=18264,N($E193)&lt;=73050))),AND(AND(ISNUMBER($D193),N($D193)&gt;=18264,N($D193)&lt;=73050),AND(ISNUMBER($E193),N($E193)&gt;=18264,N($E193)&lt;=73050),N($E193)&lt;N($D193))),"Check inputs","OK")))</f>
        <v/>
      </c>
    </row>
    <row r="194" spans="1:8" x14ac:dyDescent="0.25">
      <c r="A194" s="12"/>
      <c r="B194" s="13"/>
      <c r="C194" s="12"/>
      <c r="D194" s="21"/>
      <c r="E194" s="21"/>
      <c r="F194" s="19" t="str">
        <f>IF(COUNTA($A194:$E194)=0,"",IF($H194&lt;&gt;"OK","n/a",IF($E194="","",IF(AND(ISNUMBER(Dashboard!$B$4),N(Dashboard!$B$4)&gt;=18264,N(Dashboard!$B$4)&lt;=73050),$E194-Dashboard!$B$4,"n/a"))))</f>
        <v/>
      </c>
      <c r="G194" s="14" t="str">
        <f>IF(COUNTA($A194:$E194)=0,"",IF($H194&lt;&gt;"OK","n/a",IF($E194="","No expiry date",IF(Dashboard!$B$19&gt;0,"Check data",IF($F194&lt;0,"Expired",IF($F194&lt;=Dashboard!$B$6,"Expires soon","Current"))))))</f>
        <v/>
      </c>
      <c r="H194" s="14" t="str">
        <f>IF(COUNTA($A194:$E194)=0,"",IF(OR($A194="",NOT(SUMPRODUCT(--(Technicians!$A$2:$A$101=$A194))=1)),"Check ID",IF(OR($B194="",AND($D194&lt;&gt;"",NOT(AND(ISNUMBER($D194),N($D194)&gt;=18264,N($D194)&lt;=73050))),AND($E194&lt;&gt;"",NOT(AND(ISNUMBER($E194),N($E194)&gt;=18264,N($E194)&lt;=73050))),AND(AND(ISNUMBER($D194),N($D194)&gt;=18264,N($D194)&lt;=73050),AND(ISNUMBER($E194),N($E194)&gt;=18264,N($E194)&lt;=73050),N($E194)&lt;N($D194))),"Check inputs","OK")))</f>
        <v/>
      </c>
    </row>
    <row r="195" spans="1:8" x14ac:dyDescent="0.25">
      <c r="A195" s="12"/>
      <c r="B195" s="13"/>
      <c r="C195" s="12"/>
      <c r="D195" s="21"/>
      <c r="E195" s="21"/>
      <c r="F195" s="19" t="str">
        <f>IF(COUNTA($A195:$E195)=0,"",IF($H195&lt;&gt;"OK","n/a",IF($E195="","",IF(AND(ISNUMBER(Dashboard!$B$4),N(Dashboard!$B$4)&gt;=18264,N(Dashboard!$B$4)&lt;=73050),$E195-Dashboard!$B$4,"n/a"))))</f>
        <v/>
      </c>
      <c r="G195" s="14" t="str">
        <f>IF(COUNTA($A195:$E195)=0,"",IF($H195&lt;&gt;"OK","n/a",IF($E195="","No expiry date",IF(Dashboard!$B$19&gt;0,"Check data",IF($F195&lt;0,"Expired",IF($F195&lt;=Dashboard!$B$6,"Expires soon","Current"))))))</f>
        <v/>
      </c>
      <c r="H195" s="14" t="str">
        <f>IF(COUNTA($A195:$E195)=0,"",IF(OR($A195="",NOT(SUMPRODUCT(--(Technicians!$A$2:$A$101=$A195))=1)),"Check ID",IF(OR($B195="",AND($D195&lt;&gt;"",NOT(AND(ISNUMBER($D195),N($D195)&gt;=18264,N($D195)&lt;=73050))),AND($E195&lt;&gt;"",NOT(AND(ISNUMBER($E195),N($E195)&gt;=18264,N($E195)&lt;=73050))),AND(AND(ISNUMBER($D195),N($D195)&gt;=18264,N($D195)&lt;=73050),AND(ISNUMBER($E195),N($E195)&gt;=18264,N($E195)&lt;=73050),N($E195)&lt;N($D195))),"Check inputs","OK")))</f>
        <v/>
      </c>
    </row>
    <row r="196" spans="1:8" x14ac:dyDescent="0.25">
      <c r="A196" s="12"/>
      <c r="B196" s="13"/>
      <c r="C196" s="12"/>
      <c r="D196" s="21"/>
      <c r="E196" s="21"/>
      <c r="F196" s="19" t="str">
        <f>IF(COUNTA($A196:$E196)=0,"",IF($H196&lt;&gt;"OK","n/a",IF($E196="","",IF(AND(ISNUMBER(Dashboard!$B$4),N(Dashboard!$B$4)&gt;=18264,N(Dashboard!$B$4)&lt;=73050),$E196-Dashboard!$B$4,"n/a"))))</f>
        <v/>
      </c>
      <c r="G196" s="14" t="str">
        <f>IF(COUNTA($A196:$E196)=0,"",IF($H196&lt;&gt;"OK","n/a",IF($E196="","No expiry date",IF(Dashboard!$B$19&gt;0,"Check data",IF($F196&lt;0,"Expired",IF($F196&lt;=Dashboard!$B$6,"Expires soon","Current"))))))</f>
        <v/>
      </c>
      <c r="H196" s="14" t="str">
        <f>IF(COUNTA($A196:$E196)=0,"",IF(OR($A196="",NOT(SUMPRODUCT(--(Technicians!$A$2:$A$101=$A196))=1)),"Check ID",IF(OR($B196="",AND($D196&lt;&gt;"",NOT(AND(ISNUMBER($D196),N($D196)&gt;=18264,N($D196)&lt;=73050))),AND($E196&lt;&gt;"",NOT(AND(ISNUMBER($E196),N($E196)&gt;=18264,N($E196)&lt;=73050))),AND(AND(ISNUMBER($D196),N($D196)&gt;=18264,N($D196)&lt;=73050),AND(ISNUMBER($E196),N($E196)&gt;=18264,N($E196)&lt;=73050),N($E196)&lt;N($D196))),"Check inputs","OK")))</f>
        <v/>
      </c>
    </row>
    <row r="197" spans="1:8" x14ac:dyDescent="0.25">
      <c r="A197" s="12"/>
      <c r="B197" s="13"/>
      <c r="C197" s="12"/>
      <c r="D197" s="21"/>
      <c r="E197" s="21"/>
      <c r="F197" s="19" t="str">
        <f>IF(COUNTA($A197:$E197)=0,"",IF($H197&lt;&gt;"OK","n/a",IF($E197="","",IF(AND(ISNUMBER(Dashboard!$B$4),N(Dashboard!$B$4)&gt;=18264,N(Dashboard!$B$4)&lt;=73050),$E197-Dashboard!$B$4,"n/a"))))</f>
        <v/>
      </c>
      <c r="G197" s="14" t="str">
        <f>IF(COUNTA($A197:$E197)=0,"",IF($H197&lt;&gt;"OK","n/a",IF($E197="","No expiry date",IF(Dashboard!$B$19&gt;0,"Check data",IF($F197&lt;0,"Expired",IF($F197&lt;=Dashboard!$B$6,"Expires soon","Current"))))))</f>
        <v/>
      </c>
      <c r="H197" s="14" t="str">
        <f>IF(COUNTA($A197:$E197)=0,"",IF(OR($A197="",NOT(SUMPRODUCT(--(Technicians!$A$2:$A$101=$A197))=1)),"Check ID",IF(OR($B197="",AND($D197&lt;&gt;"",NOT(AND(ISNUMBER($D197),N($D197)&gt;=18264,N($D197)&lt;=73050))),AND($E197&lt;&gt;"",NOT(AND(ISNUMBER($E197),N($E197)&gt;=18264,N($E197)&lt;=73050))),AND(AND(ISNUMBER($D197),N($D197)&gt;=18264,N($D197)&lt;=73050),AND(ISNUMBER($E197),N($E197)&gt;=18264,N($E197)&lt;=73050),N($E197)&lt;N($D197))),"Check inputs","OK")))</f>
        <v/>
      </c>
    </row>
    <row r="198" spans="1:8" x14ac:dyDescent="0.25">
      <c r="A198" s="12"/>
      <c r="B198" s="13"/>
      <c r="C198" s="12"/>
      <c r="D198" s="21"/>
      <c r="E198" s="21"/>
      <c r="F198" s="19" t="str">
        <f>IF(COUNTA($A198:$E198)=0,"",IF($H198&lt;&gt;"OK","n/a",IF($E198="","",IF(AND(ISNUMBER(Dashboard!$B$4),N(Dashboard!$B$4)&gt;=18264,N(Dashboard!$B$4)&lt;=73050),$E198-Dashboard!$B$4,"n/a"))))</f>
        <v/>
      </c>
      <c r="G198" s="14" t="str">
        <f>IF(COUNTA($A198:$E198)=0,"",IF($H198&lt;&gt;"OK","n/a",IF($E198="","No expiry date",IF(Dashboard!$B$19&gt;0,"Check data",IF($F198&lt;0,"Expired",IF($F198&lt;=Dashboard!$B$6,"Expires soon","Current"))))))</f>
        <v/>
      </c>
      <c r="H198" s="14" t="str">
        <f>IF(COUNTA($A198:$E198)=0,"",IF(OR($A198="",NOT(SUMPRODUCT(--(Technicians!$A$2:$A$101=$A198))=1)),"Check ID",IF(OR($B198="",AND($D198&lt;&gt;"",NOT(AND(ISNUMBER($D198),N($D198)&gt;=18264,N($D198)&lt;=73050))),AND($E198&lt;&gt;"",NOT(AND(ISNUMBER($E198),N($E198)&gt;=18264,N($E198)&lt;=73050))),AND(AND(ISNUMBER($D198),N($D198)&gt;=18264,N($D198)&lt;=73050),AND(ISNUMBER($E198),N($E198)&gt;=18264,N($E198)&lt;=73050),N($E198)&lt;N($D198))),"Check inputs","OK")))</f>
        <v/>
      </c>
    </row>
    <row r="199" spans="1:8" x14ac:dyDescent="0.25">
      <c r="A199" s="12"/>
      <c r="B199" s="13"/>
      <c r="C199" s="12"/>
      <c r="D199" s="21"/>
      <c r="E199" s="21"/>
      <c r="F199" s="19" t="str">
        <f>IF(COUNTA($A199:$E199)=0,"",IF($H199&lt;&gt;"OK","n/a",IF($E199="","",IF(AND(ISNUMBER(Dashboard!$B$4),N(Dashboard!$B$4)&gt;=18264,N(Dashboard!$B$4)&lt;=73050),$E199-Dashboard!$B$4,"n/a"))))</f>
        <v/>
      </c>
      <c r="G199" s="14" t="str">
        <f>IF(COUNTA($A199:$E199)=0,"",IF($H199&lt;&gt;"OK","n/a",IF($E199="","No expiry date",IF(Dashboard!$B$19&gt;0,"Check data",IF($F199&lt;0,"Expired",IF($F199&lt;=Dashboard!$B$6,"Expires soon","Current"))))))</f>
        <v/>
      </c>
      <c r="H199" s="14" t="str">
        <f>IF(COUNTA($A199:$E199)=0,"",IF(OR($A199="",NOT(SUMPRODUCT(--(Technicians!$A$2:$A$101=$A199))=1)),"Check ID",IF(OR($B199="",AND($D199&lt;&gt;"",NOT(AND(ISNUMBER($D199),N($D199)&gt;=18264,N($D199)&lt;=73050))),AND($E199&lt;&gt;"",NOT(AND(ISNUMBER($E199),N($E199)&gt;=18264,N($E199)&lt;=73050))),AND(AND(ISNUMBER($D199),N($D199)&gt;=18264,N($D199)&lt;=73050),AND(ISNUMBER($E199),N($E199)&gt;=18264,N($E199)&lt;=73050),N($E199)&lt;N($D199))),"Check inputs","OK")))</f>
        <v/>
      </c>
    </row>
    <row r="200" spans="1:8" x14ac:dyDescent="0.25">
      <c r="A200" s="12"/>
      <c r="B200" s="13"/>
      <c r="C200" s="12"/>
      <c r="D200" s="21"/>
      <c r="E200" s="21"/>
      <c r="F200" s="19" t="str">
        <f>IF(COUNTA($A200:$E200)=0,"",IF($H200&lt;&gt;"OK","n/a",IF($E200="","",IF(AND(ISNUMBER(Dashboard!$B$4),N(Dashboard!$B$4)&gt;=18264,N(Dashboard!$B$4)&lt;=73050),$E200-Dashboard!$B$4,"n/a"))))</f>
        <v/>
      </c>
      <c r="G200" s="14" t="str">
        <f>IF(COUNTA($A200:$E200)=0,"",IF($H200&lt;&gt;"OK","n/a",IF($E200="","No expiry date",IF(Dashboard!$B$19&gt;0,"Check data",IF($F200&lt;0,"Expired",IF($F200&lt;=Dashboard!$B$6,"Expires soon","Current"))))))</f>
        <v/>
      </c>
      <c r="H200" s="14" t="str">
        <f>IF(COUNTA($A200:$E200)=0,"",IF(OR($A200="",NOT(SUMPRODUCT(--(Technicians!$A$2:$A$101=$A200))=1)),"Check ID",IF(OR($B200="",AND($D200&lt;&gt;"",NOT(AND(ISNUMBER($D200),N($D200)&gt;=18264,N($D200)&lt;=73050))),AND($E200&lt;&gt;"",NOT(AND(ISNUMBER($E200),N($E200)&gt;=18264,N($E200)&lt;=73050))),AND(AND(ISNUMBER($D200),N($D200)&gt;=18264,N($D200)&lt;=73050),AND(ISNUMBER($E200),N($E200)&gt;=18264,N($E200)&lt;=73050),N($E200)&lt;N($D200))),"Check inputs","OK")))</f>
        <v/>
      </c>
    </row>
    <row r="201" spans="1:8" x14ac:dyDescent="0.25">
      <c r="A201" s="12"/>
      <c r="B201" s="13"/>
      <c r="C201" s="12"/>
      <c r="D201" s="21"/>
      <c r="E201" s="21"/>
      <c r="F201" s="19" t="str">
        <f>IF(COUNTA($A201:$E201)=0,"",IF($H201&lt;&gt;"OK","n/a",IF($E201="","",IF(AND(ISNUMBER(Dashboard!$B$4),N(Dashboard!$B$4)&gt;=18264,N(Dashboard!$B$4)&lt;=73050),$E201-Dashboard!$B$4,"n/a"))))</f>
        <v/>
      </c>
      <c r="G201" s="14" t="str">
        <f>IF(COUNTA($A201:$E201)=0,"",IF($H201&lt;&gt;"OK","n/a",IF($E201="","No expiry date",IF(Dashboard!$B$19&gt;0,"Check data",IF($F201&lt;0,"Expired",IF($F201&lt;=Dashboard!$B$6,"Expires soon","Current"))))))</f>
        <v/>
      </c>
      <c r="H201" s="14" t="str">
        <f>IF(COUNTA($A201:$E201)=0,"",IF(OR($A201="",NOT(SUMPRODUCT(--(Technicians!$A$2:$A$101=$A201))=1)),"Check ID",IF(OR($B201="",AND($D201&lt;&gt;"",NOT(AND(ISNUMBER($D201),N($D201)&gt;=18264,N($D201)&lt;=73050))),AND($E201&lt;&gt;"",NOT(AND(ISNUMBER($E201),N($E201)&gt;=18264,N($E201)&lt;=73050))),AND(AND(ISNUMBER($D201),N($D201)&gt;=18264,N($D201)&lt;=73050),AND(ISNUMBER($E201),N($E201)&gt;=18264,N($E201)&lt;=73050),N($E201)&lt;N($D201))),"Check inputs","OK")))</f>
        <v/>
      </c>
    </row>
    <row r="202" spans="1:8" x14ac:dyDescent="0.25">
      <c r="A202" s="12"/>
      <c r="B202" s="13"/>
      <c r="C202" s="12"/>
      <c r="D202" s="21"/>
      <c r="E202" s="21"/>
      <c r="F202" s="19" t="str">
        <f>IF(COUNTA($A202:$E202)=0,"",IF($H202&lt;&gt;"OK","n/a",IF($E202="","",IF(AND(ISNUMBER(Dashboard!$B$4),N(Dashboard!$B$4)&gt;=18264,N(Dashboard!$B$4)&lt;=73050),$E202-Dashboard!$B$4,"n/a"))))</f>
        <v/>
      </c>
      <c r="G202" s="14" t="str">
        <f>IF(COUNTA($A202:$E202)=0,"",IF($H202&lt;&gt;"OK","n/a",IF($E202="","No expiry date",IF(Dashboard!$B$19&gt;0,"Check data",IF($F202&lt;0,"Expired",IF($F202&lt;=Dashboard!$B$6,"Expires soon","Current"))))))</f>
        <v/>
      </c>
      <c r="H202" s="14" t="str">
        <f>IF(COUNTA($A202:$E202)=0,"",IF(OR($A202="",NOT(SUMPRODUCT(--(Technicians!$A$2:$A$101=$A202))=1)),"Check ID",IF(OR($B202="",AND($D202&lt;&gt;"",NOT(AND(ISNUMBER($D202),N($D202)&gt;=18264,N($D202)&lt;=73050))),AND($E202&lt;&gt;"",NOT(AND(ISNUMBER($E202),N($E202)&gt;=18264,N($E202)&lt;=73050))),AND(AND(ISNUMBER($D202),N($D202)&gt;=18264,N($D202)&lt;=73050),AND(ISNUMBER($E202),N($E202)&gt;=18264,N($E202)&lt;=73050),N($E202)&lt;N($D202))),"Check inputs","OK")))</f>
        <v/>
      </c>
    </row>
    <row r="203" spans="1:8" x14ac:dyDescent="0.25">
      <c r="A203" s="12"/>
      <c r="B203" s="13"/>
      <c r="C203" s="12"/>
      <c r="D203" s="21"/>
      <c r="E203" s="21"/>
      <c r="F203" s="19" t="str">
        <f>IF(COUNTA($A203:$E203)=0,"",IF($H203&lt;&gt;"OK","n/a",IF($E203="","",IF(AND(ISNUMBER(Dashboard!$B$4),N(Dashboard!$B$4)&gt;=18264,N(Dashboard!$B$4)&lt;=73050),$E203-Dashboard!$B$4,"n/a"))))</f>
        <v/>
      </c>
      <c r="G203" s="14" t="str">
        <f>IF(COUNTA($A203:$E203)=0,"",IF($H203&lt;&gt;"OK","n/a",IF($E203="","No expiry date",IF(Dashboard!$B$19&gt;0,"Check data",IF($F203&lt;0,"Expired",IF($F203&lt;=Dashboard!$B$6,"Expires soon","Current"))))))</f>
        <v/>
      </c>
      <c r="H203" s="14" t="str">
        <f>IF(COUNTA($A203:$E203)=0,"",IF(OR($A203="",NOT(SUMPRODUCT(--(Technicians!$A$2:$A$101=$A203))=1)),"Check ID",IF(OR($B203="",AND($D203&lt;&gt;"",NOT(AND(ISNUMBER($D203),N($D203)&gt;=18264,N($D203)&lt;=73050))),AND($E203&lt;&gt;"",NOT(AND(ISNUMBER($E203),N($E203)&gt;=18264,N($E203)&lt;=73050))),AND(AND(ISNUMBER($D203),N($D203)&gt;=18264,N($D203)&lt;=73050),AND(ISNUMBER($E203),N($E203)&gt;=18264,N($E203)&lt;=73050),N($E203)&lt;N($D203))),"Check inputs","OK")))</f>
        <v/>
      </c>
    </row>
    <row r="204" spans="1:8" x14ac:dyDescent="0.25">
      <c r="A204" s="12"/>
      <c r="B204" s="13"/>
      <c r="C204" s="12"/>
      <c r="D204" s="21"/>
      <c r="E204" s="21"/>
      <c r="F204" s="19" t="str">
        <f>IF(COUNTA($A204:$E204)=0,"",IF($H204&lt;&gt;"OK","n/a",IF($E204="","",IF(AND(ISNUMBER(Dashboard!$B$4),N(Dashboard!$B$4)&gt;=18264,N(Dashboard!$B$4)&lt;=73050),$E204-Dashboard!$B$4,"n/a"))))</f>
        <v/>
      </c>
      <c r="G204" s="14" t="str">
        <f>IF(COUNTA($A204:$E204)=0,"",IF($H204&lt;&gt;"OK","n/a",IF($E204="","No expiry date",IF(Dashboard!$B$19&gt;0,"Check data",IF($F204&lt;0,"Expired",IF($F204&lt;=Dashboard!$B$6,"Expires soon","Current"))))))</f>
        <v/>
      </c>
      <c r="H204" s="14" t="str">
        <f>IF(COUNTA($A204:$E204)=0,"",IF(OR($A204="",NOT(SUMPRODUCT(--(Technicians!$A$2:$A$101=$A204))=1)),"Check ID",IF(OR($B204="",AND($D204&lt;&gt;"",NOT(AND(ISNUMBER($D204),N($D204)&gt;=18264,N($D204)&lt;=73050))),AND($E204&lt;&gt;"",NOT(AND(ISNUMBER($E204),N($E204)&gt;=18264,N($E204)&lt;=73050))),AND(AND(ISNUMBER($D204),N($D204)&gt;=18264,N($D204)&lt;=73050),AND(ISNUMBER($E204),N($E204)&gt;=18264,N($E204)&lt;=73050),N($E204)&lt;N($D204))),"Check inputs","OK")))</f>
        <v/>
      </c>
    </row>
    <row r="205" spans="1:8" x14ac:dyDescent="0.25">
      <c r="A205" s="12"/>
      <c r="B205" s="13"/>
      <c r="C205" s="12"/>
      <c r="D205" s="21"/>
      <c r="E205" s="21"/>
      <c r="F205" s="19" t="str">
        <f>IF(COUNTA($A205:$E205)=0,"",IF($H205&lt;&gt;"OK","n/a",IF($E205="","",IF(AND(ISNUMBER(Dashboard!$B$4),N(Dashboard!$B$4)&gt;=18264,N(Dashboard!$B$4)&lt;=73050),$E205-Dashboard!$B$4,"n/a"))))</f>
        <v/>
      </c>
      <c r="G205" s="14" t="str">
        <f>IF(COUNTA($A205:$E205)=0,"",IF($H205&lt;&gt;"OK","n/a",IF($E205="","No expiry date",IF(Dashboard!$B$19&gt;0,"Check data",IF($F205&lt;0,"Expired",IF($F205&lt;=Dashboard!$B$6,"Expires soon","Current"))))))</f>
        <v/>
      </c>
      <c r="H205" s="14" t="str">
        <f>IF(COUNTA($A205:$E205)=0,"",IF(OR($A205="",NOT(SUMPRODUCT(--(Technicians!$A$2:$A$101=$A205))=1)),"Check ID",IF(OR($B205="",AND($D205&lt;&gt;"",NOT(AND(ISNUMBER($D205),N($D205)&gt;=18264,N($D205)&lt;=73050))),AND($E205&lt;&gt;"",NOT(AND(ISNUMBER($E205),N($E205)&gt;=18264,N($E205)&lt;=73050))),AND(AND(ISNUMBER($D205),N($D205)&gt;=18264,N($D205)&lt;=73050),AND(ISNUMBER($E205),N($E205)&gt;=18264,N($E205)&lt;=73050),N($E205)&lt;N($D205))),"Check inputs","OK")))</f>
        <v/>
      </c>
    </row>
    <row r="206" spans="1:8" x14ac:dyDescent="0.25">
      <c r="A206" s="12"/>
      <c r="B206" s="13"/>
      <c r="C206" s="12"/>
      <c r="D206" s="21"/>
      <c r="E206" s="21"/>
      <c r="F206" s="19" t="str">
        <f>IF(COUNTA($A206:$E206)=0,"",IF($H206&lt;&gt;"OK","n/a",IF($E206="","",IF(AND(ISNUMBER(Dashboard!$B$4),N(Dashboard!$B$4)&gt;=18264,N(Dashboard!$B$4)&lt;=73050),$E206-Dashboard!$B$4,"n/a"))))</f>
        <v/>
      </c>
      <c r="G206" s="14" t="str">
        <f>IF(COUNTA($A206:$E206)=0,"",IF($H206&lt;&gt;"OK","n/a",IF($E206="","No expiry date",IF(Dashboard!$B$19&gt;0,"Check data",IF($F206&lt;0,"Expired",IF($F206&lt;=Dashboard!$B$6,"Expires soon","Current"))))))</f>
        <v/>
      </c>
      <c r="H206" s="14" t="str">
        <f>IF(COUNTA($A206:$E206)=0,"",IF(OR($A206="",NOT(SUMPRODUCT(--(Technicians!$A$2:$A$101=$A206))=1)),"Check ID",IF(OR($B206="",AND($D206&lt;&gt;"",NOT(AND(ISNUMBER($D206),N($D206)&gt;=18264,N($D206)&lt;=73050))),AND($E206&lt;&gt;"",NOT(AND(ISNUMBER($E206),N($E206)&gt;=18264,N($E206)&lt;=73050))),AND(AND(ISNUMBER($D206),N($D206)&gt;=18264,N($D206)&lt;=73050),AND(ISNUMBER($E206),N($E206)&gt;=18264,N($E206)&lt;=73050),N($E206)&lt;N($D206))),"Check inputs","OK")))</f>
        <v/>
      </c>
    </row>
    <row r="207" spans="1:8" x14ac:dyDescent="0.25">
      <c r="A207" s="12"/>
      <c r="B207" s="13"/>
      <c r="C207" s="12"/>
      <c r="D207" s="21"/>
      <c r="E207" s="21"/>
      <c r="F207" s="19" t="str">
        <f>IF(COUNTA($A207:$E207)=0,"",IF($H207&lt;&gt;"OK","n/a",IF($E207="","",IF(AND(ISNUMBER(Dashboard!$B$4),N(Dashboard!$B$4)&gt;=18264,N(Dashboard!$B$4)&lt;=73050),$E207-Dashboard!$B$4,"n/a"))))</f>
        <v/>
      </c>
      <c r="G207" s="14" t="str">
        <f>IF(COUNTA($A207:$E207)=0,"",IF($H207&lt;&gt;"OK","n/a",IF($E207="","No expiry date",IF(Dashboard!$B$19&gt;0,"Check data",IF($F207&lt;0,"Expired",IF($F207&lt;=Dashboard!$B$6,"Expires soon","Current"))))))</f>
        <v/>
      </c>
      <c r="H207" s="14" t="str">
        <f>IF(COUNTA($A207:$E207)=0,"",IF(OR($A207="",NOT(SUMPRODUCT(--(Technicians!$A$2:$A$101=$A207))=1)),"Check ID",IF(OR($B207="",AND($D207&lt;&gt;"",NOT(AND(ISNUMBER($D207),N($D207)&gt;=18264,N($D207)&lt;=73050))),AND($E207&lt;&gt;"",NOT(AND(ISNUMBER($E207),N($E207)&gt;=18264,N($E207)&lt;=73050))),AND(AND(ISNUMBER($D207),N($D207)&gt;=18264,N($D207)&lt;=73050),AND(ISNUMBER($E207),N($E207)&gt;=18264,N($E207)&lt;=73050),N($E207)&lt;N($D207))),"Check inputs","OK")))</f>
        <v/>
      </c>
    </row>
    <row r="208" spans="1:8" x14ac:dyDescent="0.25">
      <c r="A208" s="12"/>
      <c r="B208" s="13"/>
      <c r="C208" s="12"/>
      <c r="D208" s="21"/>
      <c r="E208" s="21"/>
      <c r="F208" s="19" t="str">
        <f>IF(COUNTA($A208:$E208)=0,"",IF($H208&lt;&gt;"OK","n/a",IF($E208="","",IF(AND(ISNUMBER(Dashboard!$B$4),N(Dashboard!$B$4)&gt;=18264,N(Dashboard!$B$4)&lt;=73050),$E208-Dashboard!$B$4,"n/a"))))</f>
        <v/>
      </c>
      <c r="G208" s="14" t="str">
        <f>IF(COUNTA($A208:$E208)=0,"",IF($H208&lt;&gt;"OK","n/a",IF($E208="","No expiry date",IF(Dashboard!$B$19&gt;0,"Check data",IF($F208&lt;0,"Expired",IF($F208&lt;=Dashboard!$B$6,"Expires soon","Current"))))))</f>
        <v/>
      </c>
      <c r="H208" s="14" t="str">
        <f>IF(COUNTA($A208:$E208)=0,"",IF(OR($A208="",NOT(SUMPRODUCT(--(Technicians!$A$2:$A$101=$A208))=1)),"Check ID",IF(OR($B208="",AND($D208&lt;&gt;"",NOT(AND(ISNUMBER($D208),N($D208)&gt;=18264,N($D208)&lt;=73050))),AND($E208&lt;&gt;"",NOT(AND(ISNUMBER($E208),N($E208)&gt;=18264,N($E208)&lt;=73050))),AND(AND(ISNUMBER($D208),N($D208)&gt;=18264,N($D208)&lt;=73050),AND(ISNUMBER($E208),N($E208)&gt;=18264,N($E208)&lt;=73050),N($E208)&lt;N($D208))),"Check inputs","OK")))</f>
        <v/>
      </c>
    </row>
    <row r="209" spans="1:8" x14ac:dyDescent="0.25">
      <c r="A209" s="12"/>
      <c r="B209" s="13"/>
      <c r="C209" s="12"/>
      <c r="D209" s="21"/>
      <c r="E209" s="21"/>
      <c r="F209" s="19" t="str">
        <f>IF(COUNTA($A209:$E209)=0,"",IF($H209&lt;&gt;"OK","n/a",IF($E209="","",IF(AND(ISNUMBER(Dashboard!$B$4),N(Dashboard!$B$4)&gt;=18264,N(Dashboard!$B$4)&lt;=73050),$E209-Dashboard!$B$4,"n/a"))))</f>
        <v/>
      </c>
      <c r="G209" s="14" t="str">
        <f>IF(COUNTA($A209:$E209)=0,"",IF($H209&lt;&gt;"OK","n/a",IF($E209="","No expiry date",IF(Dashboard!$B$19&gt;0,"Check data",IF($F209&lt;0,"Expired",IF($F209&lt;=Dashboard!$B$6,"Expires soon","Current"))))))</f>
        <v/>
      </c>
      <c r="H209" s="14" t="str">
        <f>IF(COUNTA($A209:$E209)=0,"",IF(OR($A209="",NOT(SUMPRODUCT(--(Technicians!$A$2:$A$101=$A209))=1)),"Check ID",IF(OR($B209="",AND($D209&lt;&gt;"",NOT(AND(ISNUMBER($D209),N($D209)&gt;=18264,N($D209)&lt;=73050))),AND($E209&lt;&gt;"",NOT(AND(ISNUMBER($E209),N($E209)&gt;=18264,N($E209)&lt;=73050))),AND(AND(ISNUMBER($D209),N($D209)&gt;=18264,N($D209)&lt;=73050),AND(ISNUMBER($E209),N($E209)&gt;=18264,N($E209)&lt;=73050),N($E209)&lt;N($D209))),"Check inputs","OK")))</f>
        <v/>
      </c>
    </row>
    <row r="210" spans="1:8" x14ac:dyDescent="0.25">
      <c r="A210" s="12"/>
      <c r="B210" s="13"/>
      <c r="C210" s="12"/>
      <c r="D210" s="21"/>
      <c r="E210" s="21"/>
      <c r="F210" s="19" t="str">
        <f>IF(COUNTA($A210:$E210)=0,"",IF($H210&lt;&gt;"OK","n/a",IF($E210="","",IF(AND(ISNUMBER(Dashboard!$B$4),N(Dashboard!$B$4)&gt;=18264,N(Dashboard!$B$4)&lt;=73050),$E210-Dashboard!$B$4,"n/a"))))</f>
        <v/>
      </c>
      <c r="G210" s="14" t="str">
        <f>IF(COUNTA($A210:$E210)=0,"",IF($H210&lt;&gt;"OK","n/a",IF($E210="","No expiry date",IF(Dashboard!$B$19&gt;0,"Check data",IF($F210&lt;0,"Expired",IF($F210&lt;=Dashboard!$B$6,"Expires soon","Current"))))))</f>
        <v/>
      </c>
      <c r="H210" s="14" t="str">
        <f>IF(COUNTA($A210:$E210)=0,"",IF(OR($A210="",NOT(SUMPRODUCT(--(Technicians!$A$2:$A$101=$A210))=1)),"Check ID",IF(OR($B210="",AND($D210&lt;&gt;"",NOT(AND(ISNUMBER($D210),N($D210)&gt;=18264,N($D210)&lt;=73050))),AND($E210&lt;&gt;"",NOT(AND(ISNUMBER($E210),N($E210)&gt;=18264,N($E210)&lt;=73050))),AND(AND(ISNUMBER($D210),N($D210)&gt;=18264,N($D210)&lt;=73050),AND(ISNUMBER($E210),N($E210)&gt;=18264,N($E210)&lt;=73050),N($E210)&lt;N($D210))),"Check inputs","OK")))</f>
        <v/>
      </c>
    </row>
    <row r="211" spans="1:8" x14ac:dyDescent="0.25">
      <c r="A211" s="12"/>
      <c r="B211" s="13"/>
      <c r="C211" s="12"/>
      <c r="D211" s="21"/>
      <c r="E211" s="21"/>
      <c r="F211" s="19" t="str">
        <f>IF(COUNTA($A211:$E211)=0,"",IF($H211&lt;&gt;"OK","n/a",IF($E211="","",IF(AND(ISNUMBER(Dashboard!$B$4),N(Dashboard!$B$4)&gt;=18264,N(Dashboard!$B$4)&lt;=73050),$E211-Dashboard!$B$4,"n/a"))))</f>
        <v/>
      </c>
      <c r="G211" s="14" t="str">
        <f>IF(COUNTA($A211:$E211)=0,"",IF($H211&lt;&gt;"OK","n/a",IF($E211="","No expiry date",IF(Dashboard!$B$19&gt;0,"Check data",IF($F211&lt;0,"Expired",IF($F211&lt;=Dashboard!$B$6,"Expires soon","Current"))))))</f>
        <v/>
      </c>
      <c r="H211" s="14" t="str">
        <f>IF(COUNTA($A211:$E211)=0,"",IF(OR($A211="",NOT(SUMPRODUCT(--(Technicians!$A$2:$A$101=$A211))=1)),"Check ID",IF(OR($B211="",AND($D211&lt;&gt;"",NOT(AND(ISNUMBER($D211),N($D211)&gt;=18264,N($D211)&lt;=73050))),AND($E211&lt;&gt;"",NOT(AND(ISNUMBER($E211),N($E211)&gt;=18264,N($E211)&lt;=73050))),AND(AND(ISNUMBER($D211),N($D211)&gt;=18264,N($D211)&lt;=73050),AND(ISNUMBER($E211),N($E211)&gt;=18264,N($E211)&lt;=73050),N($E211)&lt;N($D211))),"Check inputs","OK")))</f>
        <v/>
      </c>
    </row>
    <row r="212" spans="1:8" x14ac:dyDescent="0.25">
      <c r="A212" s="12"/>
      <c r="B212" s="13"/>
      <c r="C212" s="12"/>
      <c r="D212" s="21"/>
      <c r="E212" s="21"/>
      <c r="F212" s="19" t="str">
        <f>IF(COUNTA($A212:$E212)=0,"",IF($H212&lt;&gt;"OK","n/a",IF($E212="","",IF(AND(ISNUMBER(Dashboard!$B$4),N(Dashboard!$B$4)&gt;=18264,N(Dashboard!$B$4)&lt;=73050),$E212-Dashboard!$B$4,"n/a"))))</f>
        <v/>
      </c>
      <c r="G212" s="14" t="str">
        <f>IF(COUNTA($A212:$E212)=0,"",IF($H212&lt;&gt;"OK","n/a",IF($E212="","No expiry date",IF(Dashboard!$B$19&gt;0,"Check data",IF($F212&lt;0,"Expired",IF($F212&lt;=Dashboard!$B$6,"Expires soon","Current"))))))</f>
        <v/>
      </c>
      <c r="H212" s="14" t="str">
        <f>IF(COUNTA($A212:$E212)=0,"",IF(OR($A212="",NOT(SUMPRODUCT(--(Technicians!$A$2:$A$101=$A212))=1)),"Check ID",IF(OR($B212="",AND($D212&lt;&gt;"",NOT(AND(ISNUMBER($D212),N($D212)&gt;=18264,N($D212)&lt;=73050))),AND($E212&lt;&gt;"",NOT(AND(ISNUMBER($E212),N($E212)&gt;=18264,N($E212)&lt;=73050))),AND(AND(ISNUMBER($D212),N($D212)&gt;=18264,N($D212)&lt;=73050),AND(ISNUMBER($E212),N($E212)&gt;=18264,N($E212)&lt;=73050),N($E212)&lt;N($D212))),"Check inputs","OK")))</f>
        <v/>
      </c>
    </row>
    <row r="213" spans="1:8" x14ac:dyDescent="0.25">
      <c r="A213" s="12"/>
      <c r="B213" s="13"/>
      <c r="C213" s="12"/>
      <c r="D213" s="21"/>
      <c r="E213" s="21"/>
      <c r="F213" s="19" t="str">
        <f>IF(COUNTA($A213:$E213)=0,"",IF($H213&lt;&gt;"OK","n/a",IF($E213="","",IF(AND(ISNUMBER(Dashboard!$B$4),N(Dashboard!$B$4)&gt;=18264,N(Dashboard!$B$4)&lt;=73050),$E213-Dashboard!$B$4,"n/a"))))</f>
        <v/>
      </c>
      <c r="G213" s="14" t="str">
        <f>IF(COUNTA($A213:$E213)=0,"",IF($H213&lt;&gt;"OK","n/a",IF($E213="","No expiry date",IF(Dashboard!$B$19&gt;0,"Check data",IF($F213&lt;0,"Expired",IF($F213&lt;=Dashboard!$B$6,"Expires soon","Current"))))))</f>
        <v/>
      </c>
      <c r="H213" s="14" t="str">
        <f>IF(COUNTA($A213:$E213)=0,"",IF(OR($A213="",NOT(SUMPRODUCT(--(Technicians!$A$2:$A$101=$A213))=1)),"Check ID",IF(OR($B213="",AND($D213&lt;&gt;"",NOT(AND(ISNUMBER($D213),N($D213)&gt;=18264,N($D213)&lt;=73050))),AND($E213&lt;&gt;"",NOT(AND(ISNUMBER($E213),N($E213)&gt;=18264,N($E213)&lt;=73050))),AND(AND(ISNUMBER($D213),N($D213)&gt;=18264,N($D213)&lt;=73050),AND(ISNUMBER($E213),N($E213)&gt;=18264,N($E213)&lt;=73050),N($E213)&lt;N($D213))),"Check inputs","OK")))</f>
        <v/>
      </c>
    </row>
    <row r="214" spans="1:8" x14ac:dyDescent="0.25">
      <c r="A214" s="12"/>
      <c r="B214" s="13"/>
      <c r="C214" s="12"/>
      <c r="D214" s="21"/>
      <c r="E214" s="21"/>
      <c r="F214" s="19" t="str">
        <f>IF(COUNTA($A214:$E214)=0,"",IF($H214&lt;&gt;"OK","n/a",IF($E214="","",IF(AND(ISNUMBER(Dashboard!$B$4),N(Dashboard!$B$4)&gt;=18264,N(Dashboard!$B$4)&lt;=73050),$E214-Dashboard!$B$4,"n/a"))))</f>
        <v/>
      </c>
      <c r="G214" s="14" t="str">
        <f>IF(COUNTA($A214:$E214)=0,"",IF($H214&lt;&gt;"OK","n/a",IF($E214="","No expiry date",IF(Dashboard!$B$19&gt;0,"Check data",IF($F214&lt;0,"Expired",IF($F214&lt;=Dashboard!$B$6,"Expires soon","Current"))))))</f>
        <v/>
      </c>
      <c r="H214" s="14" t="str">
        <f>IF(COUNTA($A214:$E214)=0,"",IF(OR($A214="",NOT(SUMPRODUCT(--(Technicians!$A$2:$A$101=$A214))=1)),"Check ID",IF(OR($B214="",AND($D214&lt;&gt;"",NOT(AND(ISNUMBER($D214),N($D214)&gt;=18264,N($D214)&lt;=73050))),AND($E214&lt;&gt;"",NOT(AND(ISNUMBER($E214),N($E214)&gt;=18264,N($E214)&lt;=73050))),AND(AND(ISNUMBER($D214),N($D214)&gt;=18264,N($D214)&lt;=73050),AND(ISNUMBER($E214),N($E214)&gt;=18264,N($E214)&lt;=73050),N($E214)&lt;N($D214))),"Check inputs","OK")))</f>
        <v/>
      </c>
    </row>
    <row r="215" spans="1:8" x14ac:dyDescent="0.25">
      <c r="A215" s="12"/>
      <c r="B215" s="13"/>
      <c r="C215" s="12"/>
      <c r="D215" s="21"/>
      <c r="E215" s="21"/>
      <c r="F215" s="19" t="str">
        <f>IF(COUNTA($A215:$E215)=0,"",IF($H215&lt;&gt;"OK","n/a",IF($E215="","",IF(AND(ISNUMBER(Dashboard!$B$4),N(Dashboard!$B$4)&gt;=18264,N(Dashboard!$B$4)&lt;=73050),$E215-Dashboard!$B$4,"n/a"))))</f>
        <v/>
      </c>
      <c r="G215" s="14" t="str">
        <f>IF(COUNTA($A215:$E215)=0,"",IF($H215&lt;&gt;"OK","n/a",IF($E215="","No expiry date",IF(Dashboard!$B$19&gt;0,"Check data",IF($F215&lt;0,"Expired",IF($F215&lt;=Dashboard!$B$6,"Expires soon","Current"))))))</f>
        <v/>
      </c>
      <c r="H215" s="14" t="str">
        <f>IF(COUNTA($A215:$E215)=0,"",IF(OR($A215="",NOT(SUMPRODUCT(--(Technicians!$A$2:$A$101=$A215))=1)),"Check ID",IF(OR($B215="",AND($D215&lt;&gt;"",NOT(AND(ISNUMBER($D215),N($D215)&gt;=18264,N($D215)&lt;=73050))),AND($E215&lt;&gt;"",NOT(AND(ISNUMBER($E215),N($E215)&gt;=18264,N($E215)&lt;=73050))),AND(AND(ISNUMBER($D215),N($D215)&gt;=18264,N($D215)&lt;=73050),AND(ISNUMBER($E215),N($E215)&gt;=18264,N($E215)&lt;=73050),N($E215)&lt;N($D215))),"Check inputs","OK")))</f>
        <v/>
      </c>
    </row>
    <row r="216" spans="1:8" x14ac:dyDescent="0.25">
      <c r="A216" s="12"/>
      <c r="B216" s="13"/>
      <c r="C216" s="12"/>
      <c r="D216" s="21"/>
      <c r="E216" s="21"/>
      <c r="F216" s="19" t="str">
        <f>IF(COUNTA($A216:$E216)=0,"",IF($H216&lt;&gt;"OK","n/a",IF($E216="","",IF(AND(ISNUMBER(Dashboard!$B$4),N(Dashboard!$B$4)&gt;=18264,N(Dashboard!$B$4)&lt;=73050),$E216-Dashboard!$B$4,"n/a"))))</f>
        <v/>
      </c>
      <c r="G216" s="14" t="str">
        <f>IF(COUNTA($A216:$E216)=0,"",IF($H216&lt;&gt;"OK","n/a",IF($E216="","No expiry date",IF(Dashboard!$B$19&gt;0,"Check data",IF($F216&lt;0,"Expired",IF($F216&lt;=Dashboard!$B$6,"Expires soon","Current"))))))</f>
        <v/>
      </c>
      <c r="H216" s="14" t="str">
        <f>IF(COUNTA($A216:$E216)=0,"",IF(OR($A216="",NOT(SUMPRODUCT(--(Technicians!$A$2:$A$101=$A216))=1)),"Check ID",IF(OR($B216="",AND($D216&lt;&gt;"",NOT(AND(ISNUMBER($D216),N($D216)&gt;=18264,N($D216)&lt;=73050))),AND($E216&lt;&gt;"",NOT(AND(ISNUMBER($E216),N($E216)&gt;=18264,N($E216)&lt;=73050))),AND(AND(ISNUMBER($D216),N($D216)&gt;=18264,N($D216)&lt;=73050),AND(ISNUMBER($E216),N($E216)&gt;=18264,N($E216)&lt;=73050),N($E216)&lt;N($D216))),"Check inputs","OK")))</f>
        <v/>
      </c>
    </row>
    <row r="217" spans="1:8" x14ac:dyDescent="0.25">
      <c r="A217" s="12"/>
      <c r="B217" s="13"/>
      <c r="C217" s="12"/>
      <c r="D217" s="21"/>
      <c r="E217" s="21"/>
      <c r="F217" s="19" t="str">
        <f>IF(COUNTA($A217:$E217)=0,"",IF($H217&lt;&gt;"OK","n/a",IF($E217="","",IF(AND(ISNUMBER(Dashboard!$B$4),N(Dashboard!$B$4)&gt;=18264,N(Dashboard!$B$4)&lt;=73050),$E217-Dashboard!$B$4,"n/a"))))</f>
        <v/>
      </c>
      <c r="G217" s="14" t="str">
        <f>IF(COUNTA($A217:$E217)=0,"",IF($H217&lt;&gt;"OK","n/a",IF($E217="","No expiry date",IF(Dashboard!$B$19&gt;0,"Check data",IF($F217&lt;0,"Expired",IF($F217&lt;=Dashboard!$B$6,"Expires soon","Current"))))))</f>
        <v/>
      </c>
      <c r="H217" s="14" t="str">
        <f>IF(COUNTA($A217:$E217)=0,"",IF(OR($A217="",NOT(SUMPRODUCT(--(Technicians!$A$2:$A$101=$A217))=1)),"Check ID",IF(OR($B217="",AND($D217&lt;&gt;"",NOT(AND(ISNUMBER($D217),N($D217)&gt;=18264,N($D217)&lt;=73050))),AND($E217&lt;&gt;"",NOT(AND(ISNUMBER($E217),N($E217)&gt;=18264,N($E217)&lt;=73050))),AND(AND(ISNUMBER($D217),N($D217)&gt;=18264,N($D217)&lt;=73050),AND(ISNUMBER($E217),N($E217)&gt;=18264,N($E217)&lt;=73050),N($E217)&lt;N($D217))),"Check inputs","OK")))</f>
        <v/>
      </c>
    </row>
    <row r="218" spans="1:8" x14ac:dyDescent="0.25">
      <c r="A218" s="12"/>
      <c r="B218" s="13"/>
      <c r="C218" s="12"/>
      <c r="D218" s="21"/>
      <c r="E218" s="21"/>
      <c r="F218" s="19" t="str">
        <f>IF(COUNTA($A218:$E218)=0,"",IF($H218&lt;&gt;"OK","n/a",IF($E218="","",IF(AND(ISNUMBER(Dashboard!$B$4),N(Dashboard!$B$4)&gt;=18264,N(Dashboard!$B$4)&lt;=73050),$E218-Dashboard!$B$4,"n/a"))))</f>
        <v/>
      </c>
      <c r="G218" s="14" t="str">
        <f>IF(COUNTA($A218:$E218)=0,"",IF($H218&lt;&gt;"OK","n/a",IF($E218="","No expiry date",IF(Dashboard!$B$19&gt;0,"Check data",IF($F218&lt;0,"Expired",IF($F218&lt;=Dashboard!$B$6,"Expires soon","Current"))))))</f>
        <v/>
      </c>
      <c r="H218" s="14" t="str">
        <f>IF(COUNTA($A218:$E218)=0,"",IF(OR($A218="",NOT(SUMPRODUCT(--(Technicians!$A$2:$A$101=$A218))=1)),"Check ID",IF(OR($B218="",AND($D218&lt;&gt;"",NOT(AND(ISNUMBER($D218),N($D218)&gt;=18264,N($D218)&lt;=73050))),AND($E218&lt;&gt;"",NOT(AND(ISNUMBER($E218),N($E218)&gt;=18264,N($E218)&lt;=73050))),AND(AND(ISNUMBER($D218),N($D218)&gt;=18264,N($D218)&lt;=73050),AND(ISNUMBER($E218),N($E218)&gt;=18264,N($E218)&lt;=73050),N($E218)&lt;N($D218))),"Check inputs","OK")))</f>
        <v/>
      </c>
    </row>
    <row r="219" spans="1:8" x14ac:dyDescent="0.25">
      <c r="A219" s="12"/>
      <c r="B219" s="13"/>
      <c r="C219" s="12"/>
      <c r="D219" s="21"/>
      <c r="E219" s="21"/>
      <c r="F219" s="19" t="str">
        <f>IF(COUNTA($A219:$E219)=0,"",IF($H219&lt;&gt;"OK","n/a",IF($E219="","",IF(AND(ISNUMBER(Dashboard!$B$4),N(Dashboard!$B$4)&gt;=18264,N(Dashboard!$B$4)&lt;=73050),$E219-Dashboard!$B$4,"n/a"))))</f>
        <v/>
      </c>
      <c r="G219" s="14" t="str">
        <f>IF(COUNTA($A219:$E219)=0,"",IF($H219&lt;&gt;"OK","n/a",IF($E219="","No expiry date",IF(Dashboard!$B$19&gt;0,"Check data",IF($F219&lt;0,"Expired",IF($F219&lt;=Dashboard!$B$6,"Expires soon","Current"))))))</f>
        <v/>
      </c>
      <c r="H219" s="14" t="str">
        <f>IF(COUNTA($A219:$E219)=0,"",IF(OR($A219="",NOT(SUMPRODUCT(--(Technicians!$A$2:$A$101=$A219))=1)),"Check ID",IF(OR($B219="",AND($D219&lt;&gt;"",NOT(AND(ISNUMBER($D219),N($D219)&gt;=18264,N($D219)&lt;=73050))),AND($E219&lt;&gt;"",NOT(AND(ISNUMBER($E219),N($E219)&gt;=18264,N($E219)&lt;=73050))),AND(AND(ISNUMBER($D219),N($D219)&gt;=18264,N($D219)&lt;=73050),AND(ISNUMBER($E219),N($E219)&gt;=18264,N($E219)&lt;=73050),N($E219)&lt;N($D219))),"Check inputs","OK")))</f>
        <v/>
      </c>
    </row>
    <row r="220" spans="1:8" x14ac:dyDescent="0.25">
      <c r="A220" s="12"/>
      <c r="B220" s="13"/>
      <c r="C220" s="12"/>
      <c r="D220" s="21"/>
      <c r="E220" s="21"/>
      <c r="F220" s="19" t="str">
        <f>IF(COUNTA($A220:$E220)=0,"",IF($H220&lt;&gt;"OK","n/a",IF($E220="","",IF(AND(ISNUMBER(Dashboard!$B$4),N(Dashboard!$B$4)&gt;=18264,N(Dashboard!$B$4)&lt;=73050),$E220-Dashboard!$B$4,"n/a"))))</f>
        <v/>
      </c>
      <c r="G220" s="14" t="str">
        <f>IF(COUNTA($A220:$E220)=0,"",IF($H220&lt;&gt;"OK","n/a",IF($E220="","No expiry date",IF(Dashboard!$B$19&gt;0,"Check data",IF($F220&lt;0,"Expired",IF($F220&lt;=Dashboard!$B$6,"Expires soon","Current"))))))</f>
        <v/>
      </c>
      <c r="H220" s="14" t="str">
        <f>IF(COUNTA($A220:$E220)=0,"",IF(OR($A220="",NOT(SUMPRODUCT(--(Technicians!$A$2:$A$101=$A220))=1)),"Check ID",IF(OR($B220="",AND($D220&lt;&gt;"",NOT(AND(ISNUMBER($D220),N($D220)&gt;=18264,N($D220)&lt;=73050))),AND($E220&lt;&gt;"",NOT(AND(ISNUMBER($E220),N($E220)&gt;=18264,N($E220)&lt;=73050))),AND(AND(ISNUMBER($D220),N($D220)&gt;=18264,N($D220)&lt;=73050),AND(ISNUMBER($E220),N($E220)&gt;=18264,N($E220)&lt;=73050),N($E220)&lt;N($D220))),"Check inputs","OK")))</f>
        <v/>
      </c>
    </row>
    <row r="221" spans="1:8" x14ac:dyDescent="0.25">
      <c r="A221" s="12"/>
      <c r="B221" s="13"/>
      <c r="C221" s="12"/>
      <c r="D221" s="21"/>
      <c r="E221" s="21"/>
      <c r="F221" s="19" t="str">
        <f>IF(COUNTA($A221:$E221)=0,"",IF($H221&lt;&gt;"OK","n/a",IF($E221="","",IF(AND(ISNUMBER(Dashboard!$B$4),N(Dashboard!$B$4)&gt;=18264,N(Dashboard!$B$4)&lt;=73050),$E221-Dashboard!$B$4,"n/a"))))</f>
        <v/>
      </c>
      <c r="G221" s="14" t="str">
        <f>IF(COUNTA($A221:$E221)=0,"",IF($H221&lt;&gt;"OK","n/a",IF($E221="","No expiry date",IF(Dashboard!$B$19&gt;0,"Check data",IF($F221&lt;0,"Expired",IF($F221&lt;=Dashboard!$B$6,"Expires soon","Current"))))))</f>
        <v/>
      </c>
      <c r="H221" s="14" t="str">
        <f>IF(COUNTA($A221:$E221)=0,"",IF(OR($A221="",NOT(SUMPRODUCT(--(Technicians!$A$2:$A$101=$A221))=1)),"Check ID",IF(OR($B221="",AND($D221&lt;&gt;"",NOT(AND(ISNUMBER($D221),N($D221)&gt;=18264,N($D221)&lt;=73050))),AND($E221&lt;&gt;"",NOT(AND(ISNUMBER($E221),N($E221)&gt;=18264,N($E221)&lt;=73050))),AND(AND(ISNUMBER($D221),N($D221)&gt;=18264,N($D221)&lt;=73050),AND(ISNUMBER($E221),N($E221)&gt;=18264,N($E221)&lt;=73050),N($E221)&lt;N($D221))),"Check inputs","OK")))</f>
        <v/>
      </c>
    </row>
    <row r="222" spans="1:8" x14ac:dyDescent="0.25">
      <c r="A222" s="12"/>
      <c r="B222" s="13"/>
      <c r="C222" s="12"/>
      <c r="D222" s="21"/>
      <c r="E222" s="21"/>
      <c r="F222" s="19" t="str">
        <f>IF(COUNTA($A222:$E222)=0,"",IF($H222&lt;&gt;"OK","n/a",IF($E222="","",IF(AND(ISNUMBER(Dashboard!$B$4),N(Dashboard!$B$4)&gt;=18264,N(Dashboard!$B$4)&lt;=73050),$E222-Dashboard!$B$4,"n/a"))))</f>
        <v/>
      </c>
      <c r="G222" s="14" t="str">
        <f>IF(COUNTA($A222:$E222)=0,"",IF($H222&lt;&gt;"OK","n/a",IF($E222="","No expiry date",IF(Dashboard!$B$19&gt;0,"Check data",IF($F222&lt;0,"Expired",IF($F222&lt;=Dashboard!$B$6,"Expires soon","Current"))))))</f>
        <v/>
      </c>
      <c r="H222" s="14" t="str">
        <f>IF(COUNTA($A222:$E222)=0,"",IF(OR($A222="",NOT(SUMPRODUCT(--(Technicians!$A$2:$A$101=$A222))=1)),"Check ID",IF(OR($B222="",AND($D222&lt;&gt;"",NOT(AND(ISNUMBER($D222),N($D222)&gt;=18264,N($D222)&lt;=73050))),AND($E222&lt;&gt;"",NOT(AND(ISNUMBER($E222),N($E222)&gt;=18264,N($E222)&lt;=73050))),AND(AND(ISNUMBER($D222),N($D222)&gt;=18264,N($D222)&lt;=73050),AND(ISNUMBER($E222),N($E222)&gt;=18264,N($E222)&lt;=73050),N($E222)&lt;N($D222))),"Check inputs","OK")))</f>
        <v/>
      </c>
    </row>
    <row r="223" spans="1:8" x14ac:dyDescent="0.25">
      <c r="A223" s="12"/>
      <c r="B223" s="13"/>
      <c r="C223" s="12"/>
      <c r="D223" s="21"/>
      <c r="E223" s="21"/>
      <c r="F223" s="19" t="str">
        <f>IF(COUNTA($A223:$E223)=0,"",IF($H223&lt;&gt;"OK","n/a",IF($E223="","",IF(AND(ISNUMBER(Dashboard!$B$4),N(Dashboard!$B$4)&gt;=18264,N(Dashboard!$B$4)&lt;=73050),$E223-Dashboard!$B$4,"n/a"))))</f>
        <v/>
      </c>
      <c r="G223" s="14" t="str">
        <f>IF(COUNTA($A223:$E223)=0,"",IF($H223&lt;&gt;"OK","n/a",IF($E223="","No expiry date",IF(Dashboard!$B$19&gt;0,"Check data",IF($F223&lt;0,"Expired",IF($F223&lt;=Dashboard!$B$6,"Expires soon","Current"))))))</f>
        <v/>
      </c>
      <c r="H223" s="14" t="str">
        <f>IF(COUNTA($A223:$E223)=0,"",IF(OR($A223="",NOT(SUMPRODUCT(--(Technicians!$A$2:$A$101=$A223))=1)),"Check ID",IF(OR($B223="",AND($D223&lt;&gt;"",NOT(AND(ISNUMBER($D223),N($D223)&gt;=18264,N($D223)&lt;=73050))),AND($E223&lt;&gt;"",NOT(AND(ISNUMBER($E223),N($E223)&gt;=18264,N($E223)&lt;=73050))),AND(AND(ISNUMBER($D223),N($D223)&gt;=18264,N($D223)&lt;=73050),AND(ISNUMBER($E223),N($E223)&gt;=18264,N($E223)&lt;=73050),N($E223)&lt;N($D223))),"Check inputs","OK")))</f>
        <v/>
      </c>
    </row>
    <row r="224" spans="1:8" x14ac:dyDescent="0.25">
      <c r="A224" s="12"/>
      <c r="B224" s="13"/>
      <c r="C224" s="12"/>
      <c r="D224" s="21"/>
      <c r="E224" s="21"/>
      <c r="F224" s="19" t="str">
        <f>IF(COUNTA($A224:$E224)=0,"",IF($H224&lt;&gt;"OK","n/a",IF($E224="","",IF(AND(ISNUMBER(Dashboard!$B$4),N(Dashboard!$B$4)&gt;=18264,N(Dashboard!$B$4)&lt;=73050),$E224-Dashboard!$B$4,"n/a"))))</f>
        <v/>
      </c>
      <c r="G224" s="14" t="str">
        <f>IF(COUNTA($A224:$E224)=0,"",IF($H224&lt;&gt;"OK","n/a",IF($E224="","No expiry date",IF(Dashboard!$B$19&gt;0,"Check data",IF($F224&lt;0,"Expired",IF($F224&lt;=Dashboard!$B$6,"Expires soon","Current"))))))</f>
        <v/>
      </c>
      <c r="H224" s="14" t="str">
        <f>IF(COUNTA($A224:$E224)=0,"",IF(OR($A224="",NOT(SUMPRODUCT(--(Technicians!$A$2:$A$101=$A224))=1)),"Check ID",IF(OR($B224="",AND($D224&lt;&gt;"",NOT(AND(ISNUMBER($D224),N($D224)&gt;=18264,N($D224)&lt;=73050))),AND($E224&lt;&gt;"",NOT(AND(ISNUMBER($E224),N($E224)&gt;=18264,N($E224)&lt;=73050))),AND(AND(ISNUMBER($D224),N($D224)&gt;=18264,N($D224)&lt;=73050),AND(ISNUMBER($E224),N($E224)&gt;=18264,N($E224)&lt;=73050),N($E224)&lt;N($D224))),"Check inputs","OK")))</f>
        <v/>
      </c>
    </row>
    <row r="225" spans="1:8" x14ac:dyDescent="0.25">
      <c r="A225" s="12"/>
      <c r="B225" s="13"/>
      <c r="C225" s="12"/>
      <c r="D225" s="21"/>
      <c r="E225" s="21"/>
      <c r="F225" s="19" t="str">
        <f>IF(COUNTA($A225:$E225)=0,"",IF($H225&lt;&gt;"OK","n/a",IF($E225="","",IF(AND(ISNUMBER(Dashboard!$B$4),N(Dashboard!$B$4)&gt;=18264,N(Dashboard!$B$4)&lt;=73050),$E225-Dashboard!$B$4,"n/a"))))</f>
        <v/>
      </c>
      <c r="G225" s="14" t="str">
        <f>IF(COUNTA($A225:$E225)=0,"",IF($H225&lt;&gt;"OK","n/a",IF($E225="","No expiry date",IF(Dashboard!$B$19&gt;0,"Check data",IF($F225&lt;0,"Expired",IF($F225&lt;=Dashboard!$B$6,"Expires soon","Current"))))))</f>
        <v/>
      </c>
      <c r="H225" s="14" t="str">
        <f>IF(COUNTA($A225:$E225)=0,"",IF(OR($A225="",NOT(SUMPRODUCT(--(Technicians!$A$2:$A$101=$A225))=1)),"Check ID",IF(OR($B225="",AND($D225&lt;&gt;"",NOT(AND(ISNUMBER($D225),N($D225)&gt;=18264,N($D225)&lt;=73050))),AND($E225&lt;&gt;"",NOT(AND(ISNUMBER($E225),N($E225)&gt;=18264,N($E225)&lt;=73050))),AND(AND(ISNUMBER($D225),N($D225)&gt;=18264,N($D225)&lt;=73050),AND(ISNUMBER($E225),N($E225)&gt;=18264,N($E225)&lt;=73050),N($E225)&lt;N($D225))),"Check inputs","OK")))</f>
        <v/>
      </c>
    </row>
    <row r="226" spans="1:8" x14ac:dyDescent="0.25">
      <c r="A226" s="12"/>
      <c r="B226" s="13"/>
      <c r="C226" s="12"/>
      <c r="D226" s="21"/>
      <c r="E226" s="21"/>
      <c r="F226" s="19" t="str">
        <f>IF(COUNTA($A226:$E226)=0,"",IF($H226&lt;&gt;"OK","n/a",IF($E226="","",IF(AND(ISNUMBER(Dashboard!$B$4),N(Dashboard!$B$4)&gt;=18264,N(Dashboard!$B$4)&lt;=73050),$E226-Dashboard!$B$4,"n/a"))))</f>
        <v/>
      </c>
      <c r="G226" s="14" t="str">
        <f>IF(COUNTA($A226:$E226)=0,"",IF($H226&lt;&gt;"OK","n/a",IF($E226="","No expiry date",IF(Dashboard!$B$19&gt;0,"Check data",IF($F226&lt;0,"Expired",IF($F226&lt;=Dashboard!$B$6,"Expires soon","Current"))))))</f>
        <v/>
      </c>
      <c r="H226" s="14" t="str">
        <f>IF(COUNTA($A226:$E226)=0,"",IF(OR($A226="",NOT(SUMPRODUCT(--(Technicians!$A$2:$A$101=$A226))=1)),"Check ID",IF(OR($B226="",AND($D226&lt;&gt;"",NOT(AND(ISNUMBER($D226),N($D226)&gt;=18264,N($D226)&lt;=73050))),AND($E226&lt;&gt;"",NOT(AND(ISNUMBER($E226),N($E226)&gt;=18264,N($E226)&lt;=73050))),AND(AND(ISNUMBER($D226),N($D226)&gt;=18264,N($D226)&lt;=73050),AND(ISNUMBER($E226),N($E226)&gt;=18264,N($E226)&lt;=73050),N($E226)&lt;N($D226))),"Check inputs","OK")))</f>
        <v/>
      </c>
    </row>
    <row r="227" spans="1:8" x14ac:dyDescent="0.25">
      <c r="A227" s="12"/>
      <c r="B227" s="13"/>
      <c r="C227" s="12"/>
      <c r="D227" s="21"/>
      <c r="E227" s="21"/>
      <c r="F227" s="19" t="str">
        <f>IF(COUNTA($A227:$E227)=0,"",IF($H227&lt;&gt;"OK","n/a",IF($E227="","",IF(AND(ISNUMBER(Dashboard!$B$4),N(Dashboard!$B$4)&gt;=18264,N(Dashboard!$B$4)&lt;=73050),$E227-Dashboard!$B$4,"n/a"))))</f>
        <v/>
      </c>
      <c r="G227" s="14" t="str">
        <f>IF(COUNTA($A227:$E227)=0,"",IF($H227&lt;&gt;"OK","n/a",IF($E227="","No expiry date",IF(Dashboard!$B$19&gt;0,"Check data",IF($F227&lt;0,"Expired",IF($F227&lt;=Dashboard!$B$6,"Expires soon","Current"))))))</f>
        <v/>
      </c>
      <c r="H227" s="14" t="str">
        <f>IF(COUNTA($A227:$E227)=0,"",IF(OR($A227="",NOT(SUMPRODUCT(--(Technicians!$A$2:$A$101=$A227))=1)),"Check ID",IF(OR($B227="",AND($D227&lt;&gt;"",NOT(AND(ISNUMBER($D227),N($D227)&gt;=18264,N($D227)&lt;=73050))),AND($E227&lt;&gt;"",NOT(AND(ISNUMBER($E227),N($E227)&gt;=18264,N($E227)&lt;=73050))),AND(AND(ISNUMBER($D227),N($D227)&gt;=18264,N($D227)&lt;=73050),AND(ISNUMBER($E227),N($E227)&gt;=18264,N($E227)&lt;=73050),N($E227)&lt;N($D227))),"Check inputs","OK")))</f>
        <v/>
      </c>
    </row>
    <row r="228" spans="1:8" x14ac:dyDescent="0.25">
      <c r="A228" s="12"/>
      <c r="B228" s="13"/>
      <c r="C228" s="12"/>
      <c r="D228" s="21"/>
      <c r="E228" s="21"/>
      <c r="F228" s="19" t="str">
        <f>IF(COUNTA($A228:$E228)=0,"",IF($H228&lt;&gt;"OK","n/a",IF($E228="","",IF(AND(ISNUMBER(Dashboard!$B$4),N(Dashboard!$B$4)&gt;=18264,N(Dashboard!$B$4)&lt;=73050),$E228-Dashboard!$B$4,"n/a"))))</f>
        <v/>
      </c>
      <c r="G228" s="14" t="str">
        <f>IF(COUNTA($A228:$E228)=0,"",IF($H228&lt;&gt;"OK","n/a",IF($E228="","No expiry date",IF(Dashboard!$B$19&gt;0,"Check data",IF($F228&lt;0,"Expired",IF($F228&lt;=Dashboard!$B$6,"Expires soon","Current"))))))</f>
        <v/>
      </c>
      <c r="H228" s="14" t="str">
        <f>IF(COUNTA($A228:$E228)=0,"",IF(OR($A228="",NOT(SUMPRODUCT(--(Technicians!$A$2:$A$101=$A228))=1)),"Check ID",IF(OR($B228="",AND($D228&lt;&gt;"",NOT(AND(ISNUMBER($D228),N($D228)&gt;=18264,N($D228)&lt;=73050))),AND($E228&lt;&gt;"",NOT(AND(ISNUMBER($E228),N($E228)&gt;=18264,N($E228)&lt;=73050))),AND(AND(ISNUMBER($D228),N($D228)&gt;=18264,N($D228)&lt;=73050),AND(ISNUMBER($E228),N($E228)&gt;=18264,N($E228)&lt;=73050),N($E228)&lt;N($D228))),"Check inputs","OK")))</f>
        <v/>
      </c>
    </row>
    <row r="229" spans="1:8" x14ac:dyDescent="0.25">
      <c r="A229" s="12"/>
      <c r="B229" s="13"/>
      <c r="C229" s="12"/>
      <c r="D229" s="21"/>
      <c r="E229" s="21"/>
      <c r="F229" s="19" t="str">
        <f>IF(COUNTA($A229:$E229)=0,"",IF($H229&lt;&gt;"OK","n/a",IF($E229="","",IF(AND(ISNUMBER(Dashboard!$B$4),N(Dashboard!$B$4)&gt;=18264,N(Dashboard!$B$4)&lt;=73050),$E229-Dashboard!$B$4,"n/a"))))</f>
        <v/>
      </c>
      <c r="G229" s="14" t="str">
        <f>IF(COUNTA($A229:$E229)=0,"",IF($H229&lt;&gt;"OK","n/a",IF($E229="","No expiry date",IF(Dashboard!$B$19&gt;0,"Check data",IF($F229&lt;0,"Expired",IF($F229&lt;=Dashboard!$B$6,"Expires soon","Current"))))))</f>
        <v/>
      </c>
      <c r="H229" s="14" t="str">
        <f>IF(COUNTA($A229:$E229)=0,"",IF(OR($A229="",NOT(SUMPRODUCT(--(Technicians!$A$2:$A$101=$A229))=1)),"Check ID",IF(OR($B229="",AND($D229&lt;&gt;"",NOT(AND(ISNUMBER($D229),N($D229)&gt;=18264,N($D229)&lt;=73050))),AND($E229&lt;&gt;"",NOT(AND(ISNUMBER($E229),N($E229)&gt;=18264,N($E229)&lt;=73050))),AND(AND(ISNUMBER($D229),N($D229)&gt;=18264,N($D229)&lt;=73050),AND(ISNUMBER($E229),N($E229)&gt;=18264,N($E229)&lt;=73050),N($E229)&lt;N($D229))),"Check inputs","OK")))</f>
        <v/>
      </c>
    </row>
    <row r="230" spans="1:8" x14ac:dyDescent="0.25">
      <c r="A230" s="12"/>
      <c r="B230" s="13"/>
      <c r="C230" s="12"/>
      <c r="D230" s="21"/>
      <c r="E230" s="21"/>
      <c r="F230" s="19" t="str">
        <f>IF(COUNTA($A230:$E230)=0,"",IF($H230&lt;&gt;"OK","n/a",IF($E230="","",IF(AND(ISNUMBER(Dashboard!$B$4),N(Dashboard!$B$4)&gt;=18264,N(Dashboard!$B$4)&lt;=73050),$E230-Dashboard!$B$4,"n/a"))))</f>
        <v/>
      </c>
      <c r="G230" s="14" t="str">
        <f>IF(COUNTA($A230:$E230)=0,"",IF($H230&lt;&gt;"OK","n/a",IF($E230="","No expiry date",IF(Dashboard!$B$19&gt;0,"Check data",IF($F230&lt;0,"Expired",IF($F230&lt;=Dashboard!$B$6,"Expires soon","Current"))))))</f>
        <v/>
      </c>
      <c r="H230" s="14" t="str">
        <f>IF(COUNTA($A230:$E230)=0,"",IF(OR($A230="",NOT(SUMPRODUCT(--(Technicians!$A$2:$A$101=$A230))=1)),"Check ID",IF(OR($B230="",AND($D230&lt;&gt;"",NOT(AND(ISNUMBER($D230),N($D230)&gt;=18264,N($D230)&lt;=73050))),AND($E230&lt;&gt;"",NOT(AND(ISNUMBER($E230),N($E230)&gt;=18264,N($E230)&lt;=73050))),AND(AND(ISNUMBER($D230),N($D230)&gt;=18264,N($D230)&lt;=73050),AND(ISNUMBER($E230),N($E230)&gt;=18264,N($E230)&lt;=73050),N($E230)&lt;N($D230))),"Check inputs","OK")))</f>
        <v/>
      </c>
    </row>
    <row r="231" spans="1:8" x14ac:dyDescent="0.25">
      <c r="A231" s="12"/>
      <c r="B231" s="13"/>
      <c r="C231" s="12"/>
      <c r="D231" s="21"/>
      <c r="E231" s="21"/>
      <c r="F231" s="19" t="str">
        <f>IF(COUNTA($A231:$E231)=0,"",IF($H231&lt;&gt;"OK","n/a",IF($E231="","",IF(AND(ISNUMBER(Dashboard!$B$4),N(Dashboard!$B$4)&gt;=18264,N(Dashboard!$B$4)&lt;=73050),$E231-Dashboard!$B$4,"n/a"))))</f>
        <v/>
      </c>
      <c r="G231" s="14" t="str">
        <f>IF(COUNTA($A231:$E231)=0,"",IF($H231&lt;&gt;"OK","n/a",IF($E231="","No expiry date",IF(Dashboard!$B$19&gt;0,"Check data",IF($F231&lt;0,"Expired",IF($F231&lt;=Dashboard!$B$6,"Expires soon","Current"))))))</f>
        <v/>
      </c>
      <c r="H231" s="14" t="str">
        <f>IF(COUNTA($A231:$E231)=0,"",IF(OR($A231="",NOT(SUMPRODUCT(--(Technicians!$A$2:$A$101=$A231))=1)),"Check ID",IF(OR($B231="",AND($D231&lt;&gt;"",NOT(AND(ISNUMBER($D231),N($D231)&gt;=18264,N($D231)&lt;=73050))),AND($E231&lt;&gt;"",NOT(AND(ISNUMBER($E231),N($E231)&gt;=18264,N($E231)&lt;=73050))),AND(AND(ISNUMBER($D231),N($D231)&gt;=18264,N($D231)&lt;=73050),AND(ISNUMBER($E231),N($E231)&gt;=18264,N($E231)&lt;=73050),N($E231)&lt;N($D231))),"Check inputs","OK")))</f>
        <v/>
      </c>
    </row>
    <row r="232" spans="1:8" x14ac:dyDescent="0.25">
      <c r="A232" s="12"/>
      <c r="B232" s="13"/>
      <c r="C232" s="12"/>
      <c r="D232" s="21"/>
      <c r="E232" s="21"/>
      <c r="F232" s="19" t="str">
        <f>IF(COUNTA($A232:$E232)=0,"",IF($H232&lt;&gt;"OK","n/a",IF($E232="","",IF(AND(ISNUMBER(Dashboard!$B$4),N(Dashboard!$B$4)&gt;=18264,N(Dashboard!$B$4)&lt;=73050),$E232-Dashboard!$B$4,"n/a"))))</f>
        <v/>
      </c>
      <c r="G232" s="14" t="str">
        <f>IF(COUNTA($A232:$E232)=0,"",IF($H232&lt;&gt;"OK","n/a",IF($E232="","No expiry date",IF(Dashboard!$B$19&gt;0,"Check data",IF($F232&lt;0,"Expired",IF($F232&lt;=Dashboard!$B$6,"Expires soon","Current"))))))</f>
        <v/>
      </c>
      <c r="H232" s="14" t="str">
        <f>IF(COUNTA($A232:$E232)=0,"",IF(OR($A232="",NOT(SUMPRODUCT(--(Technicians!$A$2:$A$101=$A232))=1)),"Check ID",IF(OR($B232="",AND($D232&lt;&gt;"",NOT(AND(ISNUMBER($D232),N($D232)&gt;=18264,N($D232)&lt;=73050))),AND($E232&lt;&gt;"",NOT(AND(ISNUMBER($E232),N($E232)&gt;=18264,N($E232)&lt;=73050))),AND(AND(ISNUMBER($D232),N($D232)&gt;=18264,N($D232)&lt;=73050),AND(ISNUMBER($E232),N($E232)&gt;=18264,N($E232)&lt;=73050),N($E232)&lt;N($D232))),"Check inputs","OK")))</f>
        <v/>
      </c>
    </row>
    <row r="233" spans="1:8" x14ac:dyDescent="0.25">
      <c r="A233" s="12"/>
      <c r="B233" s="13"/>
      <c r="C233" s="12"/>
      <c r="D233" s="21"/>
      <c r="E233" s="21"/>
      <c r="F233" s="19" t="str">
        <f>IF(COUNTA($A233:$E233)=0,"",IF($H233&lt;&gt;"OK","n/a",IF($E233="","",IF(AND(ISNUMBER(Dashboard!$B$4),N(Dashboard!$B$4)&gt;=18264,N(Dashboard!$B$4)&lt;=73050),$E233-Dashboard!$B$4,"n/a"))))</f>
        <v/>
      </c>
      <c r="G233" s="14" t="str">
        <f>IF(COUNTA($A233:$E233)=0,"",IF($H233&lt;&gt;"OK","n/a",IF($E233="","No expiry date",IF(Dashboard!$B$19&gt;0,"Check data",IF($F233&lt;0,"Expired",IF($F233&lt;=Dashboard!$B$6,"Expires soon","Current"))))))</f>
        <v/>
      </c>
      <c r="H233" s="14" t="str">
        <f>IF(COUNTA($A233:$E233)=0,"",IF(OR($A233="",NOT(SUMPRODUCT(--(Technicians!$A$2:$A$101=$A233))=1)),"Check ID",IF(OR($B233="",AND($D233&lt;&gt;"",NOT(AND(ISNUMBER($D233),N($D233)&gt;=18264,N($D233)&lt;=73050))),AND($E233&lt;&gt;"",NOT(AND(ISNUMBER($E233),N($E233)&gt;=18264,N($E233)&lt;=73050))),AND(AND(ISNUMBER($D233),N($D233)&gt;=18264,N($D233)&lt;=73050),AND(ISNUMBER($E233),N($E233)&gt;=18264,N($E233)&lt;=73050),N($E233)&lt;N($D233))),"Check inputs","OK")))</f>
        <v/>
      </c>
    </row>
    <row r="234" spans="1:8" x14ac:dyDescent="0.25">
      <c r="A234" s="12"/>
      <c r="B234" s="13"/>
      <c r="C234" s="12"/>
      <c r="D234" s="21"/>
      <c r="E234" s="21"/>
      <c r="F234" s="19" t="str">
        <f>IF(COUNTA($A234:$E234)=0,"",IF($H234&lt;&gt;"OK","n/a",IF($E234="","",IF(AND(ISNUMBER(Dashboard!$B$4),N(Dashboard!$B$4)&gt;=18264,N(Dashboard!$B$4)&lt;=73050),$E234-Dashboard!$B$4,"n/a"))))</f>
        <v/>
      </c>
      <c r="G234" s="14" t="str">
        <f>IF(COUNTA($A234:$E234)=0,"",IF($H234&lt;&gt;"OK","n/a",IF($E234="","No expiry date",IF(Dashboard!$B$19&gt;0,"Check data",IF($F234&lt;0,"Expired",IF($F234&lt;=Dashboard!$B$6,"Expires soon","Current"))))))</f>
        <v/>
      </c>
      <c r="H234" s="14" t="str">
        <f>IF(COUNTA($A234:$E234)=0,"",IF(OR($A234="",NOT(SUMPRODUCT(--(Technicians!$A$2:$A$101=$A234))=1)),"Check ID",IF(OR($B234="",AND($D234&lt;&gt;"",NOT(AND(ISNUMBER($D234),N($D234)&gt;=18264,N($D234)&lt;=73050))),AND($E234&lt;&gt;"",NOT(AND(ISNUMBER($E234),N($E234)&gt;=18264,N($E234)&lt;=73050))),AND(AND(ISNUMBER($D234),N($D234)&gt;=18264,N($D234)&lt;=73050),AND(ISNUMBER($E234),N($E234)&gt;=18264,N($E234)&lt;=73050),N($E234)&lt;N($D234))),"Check inputs","OK")))</f>
        <v/>
      </c>
    </row>
    <row r="235" spans="1:8" x14ac:dyDescent="0.25">
      <c r="A235" s="12"/>
      <c r="B235" s="13"/>
      <c r="C235" s="12"/>
      <c r="D235" s="21"/>
      <c r="E235" s="21"/>
      <c r="F235" s="19" t="str">
        <f>IF(COUNTA($A235:$E235)=0,"",IF($H235&lt;&gt;"OK","n/a",IF($E235="","",IF(AND(ISNUMBER(Dashboard!$B$4),N(Dashboard!$B$4)&gt;=18264,N(Dashboard!$B$4)&lt;=73050),$E235-Dashboard!$B$4,"n/a"))))</f>
        <v/>
      </c>
      <c r="G235" s="14" t="str">
        <f>IF(COUNTA($A235:$E235)=0,"",IF($H235&lt;&gt;"OK","n/a",IF($E235="","No expiry date",IF(Dashboard!$B$19&gt;0,"Check data",IF($F235&lt;0,"Expired",IF($F235&lt;=Dashboard!$B$6,"Expires soon","Current"))))))</f>
        <v/>
      </c>
      <c r="H235" s="14" t="str">
        <f>IF(COUNTA($A235:$E235)=0,"",IF(OR($A235="",NOT(SUMPRODUCT(--(Technicians!$A$2:$A$101=$A235))=1)),"Check ID",IF(OR($B235="",AND($D235&lt;&gt;"",NOT(AND(ISNUMBER($D235),N($D235)&gt;=18264,N($D235)&lt;=73050))),AND($E235&lt;&gt;"",NOT(AND(ISNUMBER($E235),N($E235)&gt;=18264,N($E235)&lt;=73050))),AND(AND(ISNUMBER($D235),N($D235)&gt;=18264,N($D235)&lt;=73050),AND(ISNUMBER($E235),N($E235)&gt;=18264,N($E235)&lt;=73050),N($E235)&lt;N($D235))),"Check inputs","OK")))</f>
        <v/>
      </c>
    </row>
    <row r="236" spans="1:8" x14ac:dyDescent="0.25">
      <c r="A236" s="12"/>
      <c r="B236" s="13"/>
      <c r="C236" s="12"/>
      <c r="D236" s="21"/>
      <c r="E236" s="21"/>
      <c r="F236" s="19" t="str">
        <f>IF(COUNTA($A236:$E236)=0,"",IF($H236&lt;&gt;"OK","n/a",IF($E236="","",IF(AND(ISNUMBER(Dashboard!$B$4),N(Dashboard!$B$4)&gt;=18264,N(Dashboard!$B$4)&lt;=73050),$E236-Dashboard!$B$4,"n/a"))))</f>
        <v/>
      </c>
      <c r="G236" s="14" t="str">
        <f>IF(COUNTA($A236:$E236)=0,"",IF($H236&lt;&gt;"OK","n/a",IF($E236="","No expiry date",IF(Dashboard!$B$19&gt;0,"Check data",IF($F236&lt;0,"Expired",IF($F236&lt;=Dashboard!$B$6,"Expires soon","Current"))))))</f>
        <v/>
      </c>
      <c r="H236" s="14" t="str">
        <f>IF(COUNTA($A236:$E236)=0,"",IF(OR($A236="",NOT(SUMPRODUCT(--(Technicians!$A$2:$A$101=$A236))=1)),"Check ID",IF(OR($B236="",AND($D236&lt;&gt;"",NOT(AND(ISNUMBER($D236),N($D236)&gt;=18264,N($D236)&lt;=73050))),AND($E236&lt;&gt;"",NOT(AND(ISNUMBER($E236),N($E236)&gt;=18264,N($E236)&lt;=73050))),AND(AND(ISNUMBER($D236),N($D236)&gt;=18264,N($D236)&lt;=73050),AND(ISNUMBER($E236),N($E236)&gt;=18264,N($E236)&lt;=73050),N($E236)&lt;N($D236))),"Check inputs","OK")))</f>
        <v/>
      </c>
    </row>
    <row r="237" spans="1:8" x14ac:dyDescent="0.25">
      <c r="A237" s="12"/>
      <c r="B237" s="13"/>
      <c r="C237" s="12"/>
      <c r="D237" s="21"/>
      <c r="E237" s="21"/>
      <c r="F237" s="19" t="str">
        <f>IF(COUNTA($A237:$E237)=0,"",IF($H237&lt;&gt;"OK","n/a",IF($E237="","",IF(AND(ISNUMBER(Dashboard!$B$4),N(Dashboard!$B$4)&gt;=18264,N(Dashboard!$B$4)&lt;=73050),$E237-Dashboard!$B$4,"n/a"))))</f>
        <v/>
      </c>
      <c r="G237" s="14" t="str">
        <f>IF(COUNTA($A237:$E237)=0,"",IF($H237&lt;&gt;"OK","n/a",IF($E237="","No expiry date",IF(Dashboard!$B$19&gt;0,"Check data",IF($F237&lt;0,"Expired",IF($F237&lt;=Dashboard!$B$6,"Expires soon","Current"))))))</f>
        <v/>
      </c>
      <c r="H237" s="14" t="str">
        <f>IF(COUNTA($A237:$E237)=0,"",IF(OR($A237="",NOT(SUMPRODUCT(--(Technicians!$A$2:$A$101=$A237))=1)),"Check ID",IF(OR($B237="",AND($D237&lt;&gt;"",NOT(AND(ISNUMBER($D237),N($D237)&gt;=18264,N($D237)&lt;=73050))),AND($E237&lt;&gt;"",NOT(AND(ISNUMBER($E237),N($E237)&gt;=18264,N($E237)&lt;=73050))),AND(AND(ISNUMBER($D237),N($D237)&gt;=18264,N($D237)&lt;=73050),AND(ISNUMBER($E237),N($E237)&gt;=18264,N($E237)&lt;=73050),N($E237)&lt;N($D237))),"Check inputs","OK")))</f>
        <v/>
      </c>
    </row>
    <row r="238" spans="1:8" x14ac:dyDescent="0.25">
      <c r="A238" s="12"/>
      <c r="B238" s="13"/>
      <c r="C238" s="12"/>
      <c r="D238" s="21"/>
      <c r="E238" s="21"/>
      <c r="F238" s="19" t="str">
        <f>IF(COUNTA($A238:$E238)=0,"",IF($H238&lt;&gt;"OK","n/a",IF($E238="","",IF(AND(ISNUMBER(Dashboard!$B$4),N(Dashboard!$B$4)&gt;=18264,N(Dashboard!$B$4)&lt;=73050),$E238-Dashboard!$B$4,"n/a"))))</f>
        <v/>
      </c>
      <c r="G238" s="14" t="str">
        <f>IF(COUNTA($A238:$E238)=0,"",IF($H238&lt;&gt;"OK","n/a",IF($E238="","No expiry date",IF(Dashboard!$B$19&gt;0,"Check data",IF($F238&lt;0,"Expired",IF($F238&lt;=Dashboard!$B$6,"Expires soon","Current"))))))</f>
        <v/>
      </c>
      <c r="H238" s="14" t="str">
        <f>IF(COUNTA($A238:$E238)=0,"",IF(OR($A238="",NOT(SUMPRODUCT(--(Technicians!$A$2:$A$101=$A238))=1)),"Check ID",IF(OR($B238="",AND($D238&lt;&gt;"",NOT(AND(ISNUMBER($D238),N($D238)&gt;=18264,N($D238)&lt;=73050))),AND($E238&lt;&gt;"",NOT(AND(ISNUMBER($E238),N($E238)&gt;=18264,N($E238)&lt;=73050))),AND(AND(ISNUMBER($D238),N($D238)&gt;=18264,N($D238)&lt;=73050),AND(ISNUMBER($E238),N($E238)&gt;=18264,N($E238)&lt;=73050),N($E238)&lt;N($D238))),"Check inputs","OK")))</f>
        <v/>
      </c>
    </row>
    <row r="239" spans="1:8" x14ac:dyDescent="0.25">
      <c r="A239" s="12"/>
      <c r="B239" s="13"/>
      <c r="C239" s="12"/>
      <c r="D239" s="21"/>
      <c r="E239" s="21"/>
      <c r="F239" s="19" t="str">
        <f>IF(COUNTA($A239:$E239)=0,"",IF($H239&lt;&gt;"OK","n/a",IF($E239="","",IF(AND(ISNUMBER(Dashboard!$B$4),N(Dashboard!$B$4)&gt;=18264,N(Dashboard!$B$4)&lt;=73050),$E239-Dashboard!$B$4,"n/a"))))</f>
        <v/>
      </c>
      <c r="G239" s="14" t="str">
        <f>IF(COUNTA($A239:$E239)=0,"",IF($H239&lt;&gt;"OK","n/a",IF($E239="","No expiry date",IF(Dashboard!$B$19&gt;0,"Check data",IF($F239&lt;0,"Expired",IF($F239&lt;=Dashboard!$B$6,"Expires soon","Current"))))))</f>
        <v/>
      </c>
      <c r="H239" s="14" t="str">
        <f>IF(COUNTA($A239:$E239)=0,"",IF(OR($A239="",NOT(SUMPRODUCT(--(Technicians!$A$2:$A$101=$A239))=1)),"Check ID",IF(OR($B239="",AND($D239&lt;&gt;"",NOT(AND(ISNUMBER($D239),N($D239)&gt;=18264,N($D239)&lt;=73050))),AND($E239&lt;&gt;"",NOT(AND(ISNUMBER($E239),N($E239)&gt;=18264,N($E239)&lt;=73050))),AND(AND(ISNUMBER($D239),N($D239)&gt;=18264,N($D239)&lt;=73050),AND(ISNUMBER($E239),N($E239)&gt;=18264,N($E239)&lt;=73050),N($E239)&lt;N($D239))),"Check inputs","OK")))</f>
        <v/>
      </c>
    </row>
    <row r="240" spans="1:8" x14ac:dyDescent="0.25">
      <c r="A240" s="12"/>
      <c r="B240" s="13"/>
      <c r="C240" s="12"/>
      <c r="D240" s="21"/>
      <c r="E240" s="21"/>
      <c r="F240" s="19" t="str">
        <f>IF(COUNTA($A240:$E240)=0,"",IF($H240&lt;&gt;"OK","n/a",IF($E240="","",IF(AND(ISNUMBER(Dashboard!$B$4),N(Dashboard!$B$4)&gt;=18264,N(Dashboard!$B$4)&lt;=73050),$E240-Dashboard!$B$4,"n/a"))))</f>
        <v/>
      </c>
      <c r="G240" s="14" t="str">
        <f>IF(COUNTA($A240:$E240)=0,"",IF($H240&lt;&gt;"OK","n/a",IF($E240="","No expiry date",IF(Dashboard!$B$19&gt;0,"Check data",IF($F240&lt;0,"Expired",IF($F240&lt;=Dashboard!$B$6,"Expires soon","Current"))))))</f>
        <v/>
      </c>
      <c r="H240" s="14" t="str">
        <f>IF(COUNTA($A240:$E240)=0,"",IF(OR($A240="",NOT(SUMPRODUCT(--(Technicians!$A$2:$A$101=$A240))=1)),"Check ID",IF(OR($B240="",AND($D240&lt;&gt;"",NOT(AND(ISNUMBER($D240),N($D240)&gt;=18264,N($D240)&lt;=73050))),AND($E240&lt;&gt;"",NOT(AND(ISNUMBER($E240),N($E240)&gt;=18264,N($E240)&lt;=73050))),AND(AND(ISNUMBER($D240),N($D240)&gt;=18264,N($D240)&lt;=73050),AND(ISNUMBER($E240),N($E240)&gt;=18264,N($E240)&lt;=73050),N($E240)&lt;N($D240))),"Check inputs","OK")))</f>
        <v/>
      </c>
    </row>
    <row r="241" spans="1:8" x14ac:dyDescent="0.25">
      <c r="A241" s="12"/>
      <c r="B241" s="13"/>
      <c r="C241" s="12"/>
      <c r="D241" s="21"/>
      <c r="E241" s="21"/>
      <c r="F241" s="19" t="str">
        <f>IF(COUNTA($A241:$E241)=0,"",IF($H241&lt;&gt;"OK","n/a",IF($E241="","",IF(AND(ISNUMBER(Dashboard!$B$4),N(Dashboard!$B$4)&gt;=18264,N(Dashboard!$B$4)&lt;=73050),$E241-Dashboard!$B$4,"n/a"))))</f>
        <v/>
      </c>
      <c r="G241" s="14" t="str">
        <f>IF(COUNTA($A241:$E241)=0,"",IF($H241&lt;&gt;"OK","n/a",IF($E241="","No expiry date",IF(Dashboard!$B$19&gt;0,"Check data",IF($F241&lt;0,"Expired",IF($F241&lt;=Dashboard!$B$6,"Expires soon","Current"))))))</f>
        <v/>
      </c>
      <c r="H241" s="14" t="str">
        <f>IF(COUNTA($A241:$E241)=0,"",IF(OR($A241="",NOT(SUMPRODUCT(--(Technicians!$A$2:$A$101=$A241))=1)),"Check ID",IF(OR($B241="",AND($D241&lt;&gt;"",NOT(AND(ISNUMBER($D241),N($D241)&gt;=18264,N($D241)&lt;=73050))),AND($E241&lt;&gt;"",NOT(AND(ISNUMBER($E241),N($E241)&gt;=18264,N($E241)&lt;=73050))),AND(AND(ISNUMBER($D241),N($D241)&gt;=18264,N($D241)&lt;=73050),AND(ISNUMBER($E241),N($E241)&gt;=18264,N($E241)&lt;=73050),N($E241)&lt;N($D241))),"Check inputs","OK")))</f>
        <v/>
      </c>
    </row>
    <row r="242" spans="1:8" x14ac:dyDescent="0.25">
      <c r="A242" s="12"/>
      <c r="B242" s="13"/>
      <c r="C242" s="12"/>
      <c r="D242" s="21"/>
      <c r="E242" s="21"/>
      <c r="F242" s="19" t="str">
        <f>IF(COUNTA($A242:$E242)=0,"",IF($H242&lt;&gt;"OK","n/a",IF($E242="","",IF(AND(ISNUMBER(Dashboard!$B$4),N(Dashboard!$B$4)&gt;=18264,N(Dashboard!$B$4)&lt;=73050),$E242-Dashboard!$B$4,"n/a"))))</f>
        <v/>
      </c>
      <c r="G242" s="14" t="str">
        <f>IF(COUNTA($A242:$E242)=0,"",IF($H242&lt;&gt;"OK","n/a",IF($E242="","No expiry date",IF(Dashboard!$B$19&gt;0,"Check data",IF($F242&lt;0,"Expired",IF($F242&lt;=Dashboard!$B$6,"Expires soon","Current"))))))</f>
        <v/>
      </c>
      <c r="H242" s="14" t="str">
        <f>IF(COUNTA($A242:$E242)=0,"",IF(OR($A242="",NOT(SUMPRODUCT(--(Technicians!$A$2:$A$101=$A242))=1)),"Check ID",IF(OR($B242="",AND($D242&lt;&gt;"",NOT(AND(ISNUMBER($D242),N($D242)&gt;=18264,N($D242)&lt;=73050))),AND($E242&lt;&gt;"",NOT(AND(ISNUMBER($E242),N($E242)&gt;=18264,N($E242)&lt;=73050))),AND(AND(ISNUMBER($D242),N($D242)&gt;=18264,N($D242)&lt;=73050),AND(ISNUMBER($E242),N($E242)&gt;=18264,N($E242)&lt;=73050),N($E242)&lt;N($D242))),"Check inputs","OK")))</f>
        <v/>
      </c>
    </row>
    <row r="243" spans="1:8" x14ac:dyDescent="0.25">
      <c r="A243" s="12"/>
      <c r="B243" s="13"/>
      <c r="C243" s="12"/>
      <c r="D243" s="21"/>
      <c r="E243" s="21"/>
      <c r="F243" s="19" t="str">
        <f>IF(COUNTA($A243:$E243)=0,"",IF($H243&lt;&gt;"OK","n/a",IF($E243="","",IF(AND(ISNUMBER(Dashboard!$B$4),N(Dashboard!$B$4)&gt;=18264,N(Dashboard!$B$4)&lt;=73050),$E243-Dashboard!$B$4,"n/a"))))</f>
        <v/>
      </c>
      <c r="G243" s="14" t="str">
        <f>IF(COUNTA($A243:$E243)=0,"",IF($H243&lt;&gt;"OK","n/a",IF($E243="","No expiry date",IF(Dashboard!$B$19&gt;0,"Check data",IF($F243&lt;0,"Expired",IF($F243&lt;=Dashboard!$B$6,"Expires soon","Current"))))))</f>
        <v/>
      </c>
      <c r="H243" s="14" t="str">
        <f>IF(COUNTA($A243:$E243)=0,"",IF(OR($A243="",NOT(SUMPRODUCT(--(Technicians!$A$2:$A$101=$A243))=1)),"Check ID",IF(OR($B243="",AND($D243&lt;&gt;"",NOT(AND(ISNUMBER($D243),N($D243)&gt;=18264,N($D243)&lt;=73050))),AND($E243&lt;&gt;"",NOT(AND(ISNUMBER($E243),N($E243)&gt;=18264,N($E243)&lt;=73050))),AND(AND(ISNUMBER($D243),N($D243)&gt;=18264,N($D243)&lt;=73050),AND(ISNUMBER($E243),N($E243)&gt;=18264,N($E243)&lt;=73050),N($E243)&lt;N($D243))),"Check inputs","OK")))</f>
        <v/>
      </c>
    </row>
    <row r="244" spans="1:8" x14ac:dyDescent="0.25">
      <c r="A244" s="12"/>
      <c r="B244" s="13"/>
      <c r="C244" s="12"/>
      <c r="D244" s="21"/>
      <c r="E244" s="21"/>
      <c r="F244" s="19" t="str">
        <f>IF(COUNTA($A244:$E244)=0,"",IF($H244&lt;&gt;"OK","n/a",IF($E244="","",IF(AND(ISNUMBER(Dashboard!$B$4),N(Dashboard!$B$4)&gt;=18264,N(Dashboard!$B$4)&lt;=73050),$E244-Dashboard!$B$4,"n/a"))))</f>
        <v/>
      </c>
      <c r="G244" s="14" t="str">
        <f>IF(COUNTA($A244:$E244)=0,"",IF($H244&lt;&gt;"OK","n/a",IF($E244="","No expiry date",IF(Dashboard!$B$19&gt;0,"Check data",IF($F244&lt;0,"Expired",IF($F244&lt;=Dashboard!$B$6,"Expires soon","Current"))))))</f>
        <v/>
      </c>
      <c r="H244" s="14" t="str">
        <f>IF(COUNTA($A244:$E244)=0,"",IF(OR($A244="",NOT(SUMPRODUCT(--(Technicians!$A$2:$A$101=$A244))=1)),"Check ID",IF(OR($B244="",AND($D244&lt;&gt;"",NOT(AND(ISNUMBER($D244),N($D244)&gt;=18264,N($D244)&lt;=73050))),AND($E244&lt;&gt;"",NOT(AND(ISNUMBER($E244),N($E244)&gt;=18264,N($E244)&lt;=73050))),AND(AND(ISNUMBER($D244),N($D244)&gt;=18264,N($D244)&lt;=73050),AND(ISNUMBER($E244),N($E244)&gt;=18264,N($E244)&lt;=73050),N($E244)&lt;N($D244))),"Check inputs","OK")))</f>
        <v/>
      </c>
    </row>
    <row r="245" spans="1:8" x14ac:dyDescent="0.25">
      <c r="A245" s="12"/>
      <c r="B245" s="13"/>
      <c r="C245" s="12"/>
      <c r="D245" s="21"/>
      <c r="E245" s="21"/>
      <c r="F245" s="19" t="str">
        <f>IF(COUNTA($A245:$E245)=0,"",IF($H245&lt;&gt;"OK","n/a",IF($E245="","",IF(AND(ISNUMBER(Dashboard!$B$4),N(Dashboard!$B$4)&gt;=18264,N(Dashboard!$B$4)&lt;=73050),$E245-Dashboard!$B$4,"n/a"))))</f>
        <v/>
      </c>
      <c r="G245" s="14" t="str">
        <f>IF(COUNTA($A245:$E245)=0,"",IF($H245&lt;&gt;"OK","n/a",IF($E245="","No expiry date",IF(Dashboard!$B$19&gt;0,"Check data",IF($F245&lt;0,"Expired",IF($F245&lt;=Dashboard!$B$6,"Expires soon","Current"))))))</f>
        <v/>
      </c>
      <c r="H245" s="14" t="str">
        <f>IF(COUNTA($A245:$E245)=0,"",IF(OR($A245="",NOT(SUMPRODUCT(--(Technicians!$A$2:$A$101=$A245))=1)),"Check ID",IF(OR($B245="",AND($D245&lt;&gt;"",NOT(AND(ISNUMBER($D245),N($D245)&gt;=18264,N($D245)&lt;=73050))),AND($E245&lt;&gt;"",NOT(AND(ISNUMBER($E245),N($E245)&gt;=18264,N($E245)&lt;=73050))),AND(AND(ISNUMBER($D245),N($D245)&gt;=18264,N($D245)&lt;=73050),AND(ISNUMBER($E245),N($E245)&gt;=18264,N($E245)&lt;=73050),N($E245)&lt;N($D245))),"Check inputs","OK")))</f>
        <v/>
      </c>
    </row>
    <row r="246" spans="1:8" x14ac:dyDescent="0.25">
      <c r="A246" s="12"/>
      <c r="B246" s="13"/>
      <c r="C246" s="12"/>
      <c r="D246" s="21"/>
      <c r="E246" s="21"/>
      <c r="F246" s="19" t="str">
        <f>IF(COUNTA($A246:$E246)=0,"",IF($H246&lt;&gt;"OK","n/a",IF($E246="","",IF(AND(ISNUMBER(Dashboard!$B$4),N(Dashboard!$B$4)&gt;=18264,N(Dashboard!$B$4)&lt;=73050),$E246-Dashboard!$B$4,"n/a"))))</f>
        <v/>
      </c>
      <c r="G246" s="14" t="str">
        <f>IF(COUNTA($A246:$E246)=0,"",IF($H246&lt;&gt;"OK","n/a",IF($E246="","No expiry date",IF(Dashboard!$B$19&gt;0,"Check data",IF($F246&lt;0,"Expired",IF($F246&lt;=Dashboard!$B$6,"Expires soon","Current"))))))</f>
        <v/>
      </c>
      <c r="H246" s="14" t="str">
        <f>IF(COUNTA($A246:$E246)=0,"",IF(OR($A246="",NOT(SUMPRODUCT(--(Technicians!$A$2:$A$101=$A246))=1)),"Check ID",IF(OR($B246="",AND($D246&lt;&gt;"",NOT(AND(ISNUMBER($D246),N($D246)&gt;=18264,N($D246)&lt;=73050))),AND($E246&lt;&gt;"",NOT(AND(ISNUMBER($E246),N($E246)&gt;=18264,N($E246)&lt;=73050))),AND(AND(ISNUMBER($D246),N($D246)&gt;=18264,N($D246)&lt;=73050),AND(ISNUMBER($E246),N($E246)&gt;=18264,N($E246)&lt;=73050),N($E246)&lt;N($D246))),"Check inputs","OK")))</f>
        <v/>
      </c>
    </row>
    <row r="247" spans="1:8" x14ac:dyDescent="0.25">
      <c r="A247" s="12"/>
      <c r="B247" s="13"/>
      <c r="C247" s="12"/>
      <c r="D247" s="21"/>
      <c r="E247" s="21"/>
      <c r="F247" s="19" t="str">
        <f>IF(COUNTA($A247:$E247)=0,"",IF($H247&lt;&gt;"OK","n/a",IF($E247="","",IF(AND(ISNUMBER(Dashboard!$B$4),N(Dashboard!$B$4)&gt;=18264,N(Dashboard!$B$4)&lt;=73050),$E247-Dashboard!$B$4,"n/a"))))</f>
        <v/>
      </c>
      <c r="G247" s="14" t="str">
        <f>IF(COUNTA($A247:$E247)=0,"",IF($H247&lt;&gt;"OK","n/a",IF($E247="","No expiry date",IF(Dashboard!$B$19&gt;0,"Check data",IF($F247&lt;0,"Expired",IF($F247&lt;=Dashboard!$B$6,"Expires soon","Current"))))))</f>
        <v/>
      </c>
      <c r="H247" s="14" t="str">
        <f>IF(COUNTA($A247:$E247)=0,"",IF(OR($A247="",NOT(SUMPRODUCT(--(Technicians!$A$2:$A$101=$A247))=1)),"Check ID",IF(OR($B247="",AND($D247&lt;&gt;"",NOT(AND(ISNUMBER($D247),N($D247)&gt;=18264,N($D247)&lt;=73050))),AND($E247&lt;&gt;"",NOT(AND(ISNUMBER($E247),N($E247)&gt;=18264,N($E247)&lt;=73050))),AND(AND(ISNUMBER($D247),N($D247)&gt;=18264,N($D247)&lt;=73050),AND(ISNUMBER($E247),N($E247)&gt;=18264,N($E247)&lt;=73050),N($E247)&lt;N($D247))),"Check inputs","OK")))</f>
        <v/>
      </c>
    </row>
    <row r="248" spans="1:8" x14ac:dyDescent="0.25">
      <c r="A248" s="12"/>
      <c r="B248" s="13"/>
      <c r="C248" s="12"/>
      <c r="D248" s="21"/>
      <c r="E248" s="21"/>
      <c r="F248" s="19" t="str">
        <f>IF(COUNTA($A248:$E248)=0,"",IF($H248&lt;&gt;"OK","n/a",IF($E248="","",IF(AND(ISNUMBER(Dashboard!$B$4),N(Dashboard!$B$4)&gt;=18264,N(Dashboard!$B$4)&lt;=73050),$E248-Dashboard!$B$4,"n/a"))))</f>
        <v/>
      </c>
      <c r="G248" s="14" t="str">
        <f>IF(COUNTA($A248:$E248)=0,"",IF($H248&lt;&gt;"OK","n/a",IF($E248="","No expiry date",IF(Dashboard!$B$19&gt;0,"Check data",IF($F248&lt;0,"Expired",IF($F248&lt;=Dashboard!$B$6,"Expires soon","Current"))))))</f>
        <v/>
      </c>
      <c r="H248" s="14" t="str">
        <f>IF(COUNTA($A248:$E248)=0,"",IF(OR($A248="",NOT(SUMPRODUCT(--(Technicians!$A$2:$A$101=$A248))=1)),"Check ID",IF(OR($B248="",AND($D248&lt;&gt;"",NOT(AND(ISNUMBER($D248),N($D248)&gt;=18264,N($D248)&lt;=73050))),AND($E248&lt;&gt;"",NOT(AND(ISNUMBER($E248),N($E248)&gt;=18264,N($E248)&lt;=73050))),AND(AND(ISNUMBER($D248),N($D248)&gt;=18264,N($D248)&lt;=73050),AND(ISNUMBER($E248),N($E248)&gt;=18264,N($E248)&lt;=73050),N($E248)&lt;N($D248))),"Check inputs","OK")))</f>
        <v/>
      </c>
    </row>
    <row r="249" spans="1:8" x14ac:dyDescent="0.25">
      <c r="A249" s="12"/>
      <c r="B249" s="13"/>
      <c r="C249" s="12"/>
      <c r="D249" s="21"/>
      <c r="E249" s="21"/>
      <c r="F249" s="19" t="str">
        <f>IF(COUNTA($A249:$E249)=0,"",IF($H249&lt;&gt;"OK","n/a",IF($E249="","",IF(AND(ISNUMBER(Dashboard!$B$4),N(Dashboard!$B$4)&gt;=18264,N(Dashboard!$B$4)&lt;=73050),$E249-Dashboard!$B$4,"n/a"))))</f>
        <v/>
      </c>
      <c r="G249" s="14" t="str">
        <f>IF(COUNTA($A249:$E249)=0,"",IF($H249&lt;&gt;"OK","n/a",IF($E249="","No expiry date",IF(Dashboard!$B$19&gt;0,"Check data",IF($F249&lt;0,"Expired",IF($F249&lt;=Dashboard!$B$6,"Expires soon","Current"))))))</f>
        <v/>
      </c>
      <c r="H249" s="14" t="str">
        <f>IF(COUNTA($A249:$E249)=0,"",IF(OR($A249="",NOT(SUMPRODUCT(--(Technicians!$A$2:$A$101=$A249))=1)),"Check ID",IF(OR($B249="",AND($D249&lt;&gt;"",NOT(AND(ISNUMBER($D249),N($D249)&gt;=18264,N($D249)&lt;=73050))),AND($E249&lt;&gt;"",NOT(AND(ISNUMBER($E249),N($E249)&gt;=18264,N($E249)&lt;=73050))),AND(AND(ISNUMBER($D249),N($D249)&gt;=18264,N($D249)&lt;=73050),AND(ISNUMBER($E249),N($E249)&gt;=18264,N($E249)&lt;=73050),N($E249)&lt;N($D249))),"Check inputs","OK")))</f>
        <v/>
      </c>
    </row>
    <row r="250" spans="1:8" x14ac:dyDescent="0.25">
      <c r="A250" s="12"/>
      <c r="B250" s="13"/>
      <c r="C250" s="12"/>
      <c r="D250" s="21"/>
      <c r="E250" s="21"/>
      <c r="F250" s="19" t="str">
        <f>IF(COUNTA($A250:$E250)=0,"",IF($H250&lt;&gt;"OK","n/a",IF($E250="","",IF(AND(ISNUMBER(Dashboard!$B$4),N(Dashboard!$B$4)&gt;=18264,N(Dashboard!$B$4)&lt;=73050),$E250-Dashboard!$B$4,"n/a"))))</f>
        <v/>
      </c>
      <c r="G250" s="14" t="str">
        <f>IF(COUNTA($A250:$E250)=0,"",IF($H250&lt;&gt;"OK","n/a",IF($E250="","No expiry date",IF(Dashboard!$B$19&gt;0,"Check data",IF($F250&lt;0,"Expired",IF($F250&lt;=Dashboard!$B$6,"Expires soon","Current"))))))</f>
        <v/>
      </c>
      <c r="H250" s="14" t="str">
        <f>IF(COUNTA($A250:$E250)=0,"",IF(OR($A250="",NOT(SUMPRODUCT(--(Technicians!$A$2:$A$101=$A250))=1)),"Check ID",IF(OR($B250="",AND($D250&lt;&gt;"",NOT(AND(ISNUMBER($D250),N($D250)&gt;=18264,N($D250)&lt;=73050))),AND($E250&lt;&gt;"",NOT(AND(ISNUMBER($E250),N($E250)&gt;=18264,N($E250)&lt;=73050))),AND(AND(ISNUMBER($D250),N($D250)&gt;=18264,N($D250)&lt;=73050),AND(ISNUMBER($E250),N($E250)&gt;=18264,N($E250)&lt;=73050),N($E250)&lt;N($D250))),"Check inputs","OK")))</f>
        <v/>
      </c>
    </row>
    <row r="251" spans="1:8" x14ac:dyDescent="0.25">
      <c r="A251" s="12"/>
      <c r="B251" s="13"/>
      <c r="C251" s="12"/>
      <c r="D251" s="21"/>
      <c r="E251" s="21"/>
      <c r="F251" s="19" t="str">
        <f>IF(COUNTA($A251:$E251)=0,"",IF($H251&lt;&gt;"OK","n/a",IF($E251="","",IF(AND(ISNUMBER(Dashboard!$B$4),N(Dashboard!$B$4)&gt;=18264,N(Dashboard!$B$4)&lt;=73050),$E251-Dashboard!$B$4,"n/a"))))</f>
        <v/>
      </c>
      <c r="G251" s="14" t="str">
        <f>IF(COUNTA($A251:$E251)=0,"",IF($H251&lt;&gt;"OK","n/a",IF($E251="","No expiry date",IF(Dashboard!$B$19&gt;0,"Check data",IF($F251&lt;0,"Expired",IF($F251&lt;=Dashboard!$B$6,"Expires soon","Current"))))))</f>
        <v/>
      </c>
      <c r="H251" s="14" t="str">
        <f>IF(COUNTA($A251:$E251)=0,"",IF(OR($A251="",NOT(SUMPRODUCT(--(Technicians!$A$2:$A$101=$A251))=1)),"Check ID",IF(OR($B251="",AND($D251&lt;&gt;"",NOT(AND(ISNUMBER($D251),N($D251)&gt;=18264,N($D251)&lt;=73050))),AND($E251&lt;&gt;"",NOT(AND(ISNUMBER($E251),N($E251)&gt;=18264,N($E251)&lt;=73050))),AND(AND(ISNUMBER($D251),N($D251)&gt;=18264,N($D251)&lt;=73050),AND(ISNUMBER($E251),N($E251)&gt;=18264,N($E251)&lt;=73050),N($E251)&lt;N($D251))),"Check inputs","OK")))</f>
        <v/>
      </c>
    </row>
    <row r="252" spans="1:8" x14ac:dyDescent="0.25">
      <c r="A252" s="12"/>
      <c r="B252" s="13"/>
      <c r="C252" s="12"/>
      <c r="D252" s="21"/>
      <c r="E252" s="21"/>
      <c r="F252" s="19" t="str">
        <f>IF(COUNTA($A252:$E252)=0,"",IF($H252&lt;&gt;"OK","n/a",IF($E252="","",IF(AND(ISNUMBER(Dashboard!$B$4),N(Dashboard!$B$4)&gt;=18264,N(Dashboard!$B$4)&lt;=73050),$E252-Dashboard!$B$4,"n/a"))))</f>
        <v/>
      </c>
      <c r="G252" s="14" t="str">
        <f>IF(COUNTA($A252:$E252)=0,"",IF($H252&lt;&gt;"OK","n/a",IF($E252="","No expiry date",IF(Dashboard!$B$19&gt;0,"Check data",IF($F252&lt;0,"Expired",IF($F252&lt;=Dashboard!$B$6,"Expires soon","Current"))))))</f>
        <v/>
      </c>
      <c r="H252" s="14" t="str">
        <f>IF(COUNTA($A252:$E252)=0,"",IF(OR($A252="",NOT(SUMPRODUCT(--(Technicians!$A$2:$A$101=$A252))=1)),"Check ID",IF(OR($B252="",AND($D252&lt;&gt;"",NOT(AND(ISNUMBER($D252),N($D252)&gt;=18264,N($D252)&lt;=73050))),AND($E252&lt;&gt;"",NOT(AND(ISNUMBER($E252),N($E252)&gt;=18264,N($E252)&lt;=73050))),AND(AND(ISNUMBER($D252),N($D252)&gt;=18264,N($D252)&lt;=73050),AND(ISNUMBER($E252),N($E252)&gt;=18264,N($E252)&lt;=73050),N($E252)&lt;N($D252))),"Check inputs","OK")))</f>
        <v/>
      </c>
    </row>
    <row r="253" spans="1:8" x14ac:dyDescent="0.25">
      <c r="A253" s="12"/>
      <c r="B253" s="13"/>
      <c r="C253" s="12"/>
      <c r="D253" s="21"/>
      <c r="E253" s="21"/>
      <c r="F253" s="19" t="str">
        <f>IF(COUNTA($A253:$E253)=0,"",IF($H253&lt;&gt;"OK","n/a",IF($E253="","",IF(AND(ISNUMBER(Dashboard!$B$4),N(Dashboard!$B$4)&gt;=18264,N(Dashboard!$B$4)&lt;=73050),$E253-Dashboard!$B$4,"n/a"))))</f>
        <v/>
      </c>
      <c r="G253" s="14" t="str">
        <f>IF(COUNTA($A253:$E253)=0,"",IF($H253&lt;&gt;"OK","n/a",IF($E253="","No expiry date",IF(Dashboard!$B$19&gt;0,"Check data",IF($F253&lt;0,"Expired",IF($F253&lt;=Dashboard!$B$6,"Expires soon","Current"))))))</f>
        <v/>
      </c>
      <c r="H253" s="14" t="str">
        <f>IF(COUNTA($A253:$E253)=0,"",IF(OR($A253="",NOT(SUMPRODUCT(--(Technicians!$A$2:$A$101=$A253))=1)),"Check ID",IF(OR($B253="",AND($D253&lt;&gt;"",NOT(AND(ISNUMBER($D253),N($D253)&gt;=18264,N($D253)&lt;=73050))),AND($E253&lt;&gt;"",NOT(AND(ISNUMBER($E253),N($E253)&gt;=18264,N($E253)&lt;=73050))),AND(AND(ISNUMBER($D253),N($D253)&gt;=18264,N($D253)&lt;=73050),AND(ISNUMBER($E253),N($E253)&gt;=18264,N($E253)&lt;=73050),N($E253)&lt;N($D253))),"Check inputs","OK")))</f>
        <v/>
      </c>
    </row>
    <row r="254" spans="1:8" x14ac:dyDescent="0.25">
      <c r="A254" s="12"/>
      <c r="B254" s="13"/>
      <c r="C254" s="12"/>
      <c r="D254" s="21"/>
      <c r="E254" s="21"/>
      <c r="F254" s="19" t="str">
        <f>IF(COUNTA($A254:$E254)=0,"",IF($H254&lt;&gt;"OK","n/a",IF($E254="","",IF(AND(ISNUMBER(Dashboard!$B$4),N(Dashboard!$B$4)&gt;=18264,N(Dashboard!$B$4)&lt;=73050),$E254-Dashboard!$B$4,"n/a"))))</f>
        <v/>
      </c>
      <c r="G254" s="14" t="str">
        <f>IF(COUNTA($A254:$E254)=0,"",IF($H254&lt;&gt;"OK","n/a",IF($E254="","No expiry date",IF(Dashboard!$B$19&gt;0,"Check data",IF($F254&lt;0,"Expired",IF($F254&lt;=Dashboard!$B$6,"Expires soon","Current"))))))</f>
        <v/>
      </c>
      <c r="H254" s="14" t="str">
        <f>IF(COUNTA($A254:$E254)=0,"",IF(OR($A254="",NOT(SUMPRODUCT(--(Technicians!$A$2:$A$101=$A254))=1)),"Check ID",IF(OR($B254="",AND($D254&lt;&gt;"",NOT(AND(ISNUMBER($D254),N($D254)&gt;=18264,N($D254)&lt;=73050))),AND($E254&lt;&gt;"",NOT(AND(ISNUMBER($E254),N($E254)&gt;=18264,N($E254)&lt;=73050))),AND(AND(ISNUMBER($D254),N($D254)&gt;=18264,N($D254)&lt;=73050),AND(ISNUMBER($E254),N($E254)&gt;=18264,N($E254)&lt;=73050),N($E254)&lt;N($D254))),"Check inputs","OK")))</f>
        <v/>
      </c>
    </row>
    <row r="255" spans="1:8" x14ac:dyDescent="0.25">
      <c r="A255" s="12"/>
      <c r="B255" s="13"/>
      <c r="C255" s="12"/>
      <c r="D255" s="21"/>
      <c r="E255" s="21"/>
      <c r="F255" s="19" t="str">
        <f>IF(COUNTA($A255:$E255)=0,"",IF($H255&lt;&gt;"OK","n/a",IF($E255="","",IF(AND(ISNUMBER(Dashboard!$B$4),N(Dashboard!$B$4)&gt;=18264,N(Dashboard!$B$4)&lt;=73050),$E255-Dashboard!$B$4,"n/a"))))</f>
        <v/>
      </c>
      <c r="G255" s="14" t="str">
        <f>IF(COUNTA($A255:$E255)=0,"",IF($H255&lt;&gt;"OK","n/a",IF($E255="","No expiry date",IF(Dashboard!$B$19&gt;0,"Check data",IF($F255&lt;0,"Expired",IF($F255&lt;=Dashboard!$B$6,"Expires soon","Current"))))))</f>
        <v/>
      </c>
      <c r="H255" s="14" t="str">
        <f>IF(COUNTA($A255:$E255)=0,"",IF(OR($A255="",NOT(SUMPRODUCT(--(Technicians!$A$2:$A$101=$A255))=1)),"Check ID",IF(OR($B255="",AND($D255&lt;&gt;"",NOT(AND(ISNUMBER($D255),N($D255)&gt;=18264,N($D255)&lt;=73050))),AND($E255&lt;&gt;"",NOT(AND(ISNUMBER($E255),N($E255)&gt;=18264,N($E255)&lt;=73050))),AND(AND(ISNUMBER($D255),N($D255)&gt;=18264,N($D255)&lt;=73050),AND(ISNUMBER($E255),N($E255)&gt;=18264,N($E255)&lt;=73050),N($E255)&lt;N($D255))),"Check inputs","OK")))</f>
        <v/>
      </c>
    </row>
    <row r="256" spans="1:8" x14ac:dyDescent="0.25">
      <c r="A256" s="12"/>
      <c r="B256" s="13"/>
      <c r="C256" s="12"/>
      <c r="D256" s="21"/>
      <c r="E256" s="21"/>
      <c r="F256" s="19" t="str">
        <f>IF(COUNTA($A256:$E256)=0,"",IF($H256&lt;&gt;"OK","n/a",IF($E256="","",IF(AND(ISNUMBER(Dashboard!$B$4),N(Dashboard!$B$4)&gt;=18264,N(Dashboard!$B$4)&lt;=73050),$E256-Dashboard!$B$4,"n/a"))))</f>
        <v/>
      </c>
      <c r="G256" s="14" t="str">
        <f>IF(COUNTA($A256:$E256)=0,"",IF($H256&lt;&gt;"OK","n/a",IF($E256="","No expiry date",IF(Dashboard!$B$19&gt;0,"Check data",IF($F256&lt;0,"Expired",IF($F256&lt;=Dashboard!$B$6,"Expires soon","Current"))))))</f>
        <v/>
      </c>
      <c r="H256" s="14" t="str">
        <f>IF(COUNTA($A256:$E256)=0,"",IF(OR($A256="",NOT(SUMPRODUCT(--(Technicians!$A$2:$A$101=$A256))=1)),"Check ID",IF(OR($B256="",AND($D256&lt;&gt;"",NOT(AND(ISNUMBER($D256),N($D256)&gt;=18264,N($D256)&lt;=73050))),AND($E256&lt;&gt;"",NOT(AND(ISNUMBER($E256),N($E256)&gt;=18264,N($E256)&lt;=73050))),AND(AND(ISNUMBER($D256),N($D256)&gt;=18264,N($D256)&lt;=73050),AND(ISNUMBER($E256),N($E256)&gt;=18264,N($E256)&lt;=73050),N($E256)&lt;N($D256))),"Check inputs","OK")))</f>
        <v/>
      </c>
    </row>
    <row r="257" spans="1:8" x14ac:dyDescent="0.25">
      <c r="A257" s="12"/>
      <c r="B257" s="13"/>
      <c r="C257" s="12"/>
      <c r="D257" s="21"/>
      <c r="E257" s="21"/>
      <c r="F257" s="19" t="str">
        <f>IF(COUNTA($A257:$E257)=0,"",IF($H257&lt;&gt;"OK","n/a",IF($E257="","",IF(AND(ISNUMBER(Dashboard!$B$4),N(Dashboard!$B$4)&gt;=18264,N(Dashboard!$B$4)&lt;=73050),$E257-Dashboard!$B$4,"n/a"))))</f>
        <v/>
      </c>
      <c r="G257" s="14" t="str">
        <f>IF(COUNTA($A257:$E257)=0,"",IF($H257&lt;&gt;"OK","n/a",IF($E257="","No expiry date",IF(Dashboard!$B$19&gt;0,"Check data",IF($F257&lt;0,"Expired",IF($F257&lt;=Dashboard!$B$6,"Expires soon","Current"))))))</f>
        <v/>
      </c>
      <c r="H257" s="14" t="str">
        <f>IF(COUNTA($A257:$E257)=0,"",IF(OR($A257="",NOT(SUMPRODUCT(--(Technicians!$A$2:$A$101=$A257))=1)),"Check ID",IF(OR($B257="",AND($D257&lt;&gt;"",NOT(AND(ISNUMBER($D257),N($D257)&gt;=18264,N($D257)&lt;=73050))),AND($E257&lt;&gt;"",NOT(AND(ISNUMBER($E257),N($E257)&gt;=18264,N($E257)&lt;=73050))),AND(AND(ISNUMBER($D257),N($D257)&gt;=18264,N($D257)&lt;=73050),AND(ISNUMBER($E257),N($E257)&gt;=18264,N($E257)&lt;=73050),N($E257)&lt;N($D257))),"Check inputs","OK")))</f>
        <v/>
      </c>
    </row>
    <row r="258" spans="1:8" x14ac:dyDescent="0.25">
      <c r="A258" s="12"/>
      <c r="B258" s="13"/>
      <c r="C258" s="12"/>
      <c r="D258" s="21"/>
      <c r="E258" s="21"/>
      <c r="F258" s="19" t="str">
        <f>IF(COUNTA($A258:$E258)=0,"",IF($H258&lt;&gt;"OK","n/a",IF($E258="","",IF(AND(ISNUMBER(Dashboard!$B$4),N(Dashboard!$B$4)&gt;=18264,N(Dashboard!$B$4)&lt;=73050),$E258-Dashboard!$B$4,"n/a"))))</f>
        <v/>
      </c>
      <c r="G258" s="14" t="str">
        <f>IF(COUNTA($A258:$E258)=0,"",IF($H258&lt;&gt;"OK","n/a",IF($E258="","No expiry date",IF(Dashboard!$B$19&gt;0,"Check data",IF($F258&lt;0,"Expired",IF($F258&lt;=Dashboard!$B$6,"Expires soon","Current"))))))</f>
        <v/>
      </c>
      <c r="H258" s="14" t="str">
        <f>IF(COUNTA($A258:$E258)=0,"",IF(OR($A258="",NOT(SUMPRODUCT(--(Technicians!$A$2:$A$101=$A258))=1)),"Check ID",IF(OR($B258="",AND($D258&lt;&gt;"",NOT(AND(ISNUMBER($D258),N($D258)&gt;=18264,N($D258)&lt;=73050))),AND($E258&lt;&gt;"",NOT(AND(ISNUMBER($E258),N($E258)&gt;=18264,N($E258)&lt;=73050))),AND(AND(ISNUMBER($D258),N($D258)&gt;=18264,N($D258)&lt;=73050),AND(ISNUMBER($E258),N($E258)&gt;=18264,N($E258)&lt;=73050),N($E258)&lt;N($D258))),"Check inputs","OK")))</f>
        <v/>
      </c>
    </row>
    <row r="259" spans="1:8" x14ac:dyDescent="0.25">
      <c r="A259" s="12"/>
      <c r="B259" s="13"/>
      <c r="C259" s="12"/>
      <c r="D259" s="21"/>
      <c r="E259" s="21"/>
      <c r="F259" s="19" t="str">
        <f>IF(COUNTA($A259:$E259)=0,"",IF($H259&lt;&gt;"OK","n/a",IF($E259="","",IF(AND(ISNUMBER(Dashboard!$B$4),N(Dashboard!$B$4)&gt;=18264,N(Dashboard!$B$4)&lt;=73050),$E259-Dashboard!$B$4,"n/a"))))</f>
        <v/>
      </c>
      <c r="G259" s="14" t="str">
        <f>IF(COUNTA($A259:$E259)=0,"",IF($H259&lt;&gt;"OK","n/a",IF($E259="","No expiry date",IF(Dashboard!$B$19&gt;0,"Check data",IF($F259&lt;0,"Expired",IF($F259&lt;=Dashboard!$B$6,"Expires soon","Current"))))))</f>
        <v/>
      </c>
      <c r="H259" s="14" t="str">
        <f>IF(COUNTA($A259:$E259)=0,"",IF(OR($A259="",NOT(SUMPRODUCT(--(Technicians!$A$2:$A$101=$A259))=1)),"Check ID",IF(OR($B259="",AND($D259&lt;&gt;"",NOT(AND(ISNUMBER($D259),N($D259)&gt;=18264,N($D259)&lt;=73050))),AND($E259&lt;&gt;"",NOT(AND(ISNUMBER($E259),N($E259)&gt;=18264,N($E259)&lt;=73050))),AND(AND(ISNUMBER($D259),N($D259)&gt;=18264,N($D259)&lt;=73050),AND(ISNUMBER($E259),N($E259)&gt;=18264,N($E259)&lt;=73050),N($E259)&lt;N($D259))),"Check inputs","OK")))</f>
        <v/>
      </c>
    </row>
    <row r="260" spans="1:8" x14ac:dyDescent="0.25">
      <c r="A260" s="12"/>
      <c r="B260" s="13"/>
      <c r="C260" s="12"/>
      <c r="D260" s="21"/>
      <c r="E260" s="21"/>
      <c r="F260" s="19" t="str">
        <f>IF(COUNTA($A260:$E260)=0,"",IF($H260&lt;&gt;"OK","n/a",IF($E260="","",IF(AND(ISNUMBER(Dashboard!$B$4),N(Dashboard!$B$4)&gt;=18264,N(Dashboard!$B$4)&lt;=73050),$E260-Dashboard!$B$4,"n/a"))))</f>
        <v/>
      </c>
      <c r="G260" s="14" t="str">
        <f>IF(COUNTA($A260:$E260)=0,"",IF($H260&lt;&gt;"OK","n/a",IF($E260="","No expiry date",IF(Dashboard!$B$19&gt;0,"Check data",IF($F260&lt;0,"Expired",IF($F260&lt;=Dashboard!$B$6,"Expires soon","Current"))))))</f>
        <v/>
      </c>
      <c r="H260" s="14" t="str">
        <f>IF(COUNTA($A260:$E260)=0,"",IF(OR($A260="",NOT(SUMPRODUCT(--(Technicians!$A$2:$A$101=$A260))=1)),"Check ID",IF(OR($B260="",AND($D260&lt;&gt;"",NOT(AND(ISNUMBER($D260),N($D260)&gt;=18264,N($D260)&lt;=73050))),AND($E260&lt;&gt;"",NOT(AND(ISNUMBER($E260),N($E260)&gt;=18264,N($E260)&lt;=73050))),AND(AND(ISNUMBER($D260),N($D260)&gt;=18264,N($D260)&lt;=73050),AND(ISNUMBER($E260),N($E260)&gt;=18264,N($E260)&lt;=73050),N($E260)&lt;N($D260))),"Check inputs","OK")))</f>
        <v/>
      </c>
    </row>
    <row r="261" spans="1:8" x14ac:dyDescent="0.25">
      <c r="A261" s="12"/>
      <c r="B261" s="13"/>
      <c r="C261" s="12"/>
      <c r="D261" s="21"/>
      <c r="E261" s="21"/>
      <c r="F261" s="19" t="str">
        <f>IF(COUNTA($A261:$E261)=0,"",IF($H261&lt;&gt;"OK","n/a",IF($E261="","",IF(AND(ISNUMBER(Dashboard!$B$4),N(Dashboard!$B$4)&gt;=18264,N(Dashboard!$B$4)&lt;=73050),$E261-Dashboard!$B$4,"n/a"))))</f>
        <v/>
      </c>
      <c r="G261" s="14" t="str">
        <f>IF(COUNTA($A261:$E261)=0,"",IF($H261&lt;&gt;"OK","n/a",IF($E261="","No expiry date",IF(Dashboard!$B$19&gt;0,"Check data",IF($F261&lt;0,"Expired",IF($F261&lt;=Dashboard!$B$6,"Expires soon","Current"))))))</f>
        <v/>
      </c>
      <c r="H261" s="14" t="str">
        <f>IF(COUNTA($A261:$E261)=0,"",IF(OR($A261="",NOT(SUMPRODUCT(--(Technicians!$A$2:$A$101=$A261))=1)),"Check ID",IF(OR($B261="",AND($D261&lt;&gt;"",NOT(AND(ISNUMBER($D261),N($D261)&gt;=18264,N($D261)&lt;=73050))),AND($E261&lt;&gt;"",NOT(AND(ISNUMBER($E261),N($E261)&gt;=18264,N($E261)&lt;=73050))),AND(AND(ISNUMBER($D261),N($D261)&gt;=18264,N($D261)&lt;=73050),AND(ISNUMBER($E261),N($E261)&gt;=18264,N($E261)&lt;=73050),N($E261)&lt;N($D261))),"Check inputs","OK")))</f>
        <v/>
      </c>
    </row>
    <row r="262" spans="1:8" x14ac:dyDescent="0.25">
      <c r="A262" s="12"/>
      <c r="B262" s="13"/>
      <c r="C262" s="12"/>
      <c r="D262" s="21"/>
      <c r="E262" s="21"/>
      <c r="F262" s="19" t="str">
        <f>IF(COUNTA($A262:$E262)=0,"",IF($H262&lt;&gt;"OK","n/a",IF($E262="","",IF(AND(ISNUMBER(Dashboard!$B$4),N(Dashboard!$B$4)&gt;=18264,N(Dashboard!$B$4)&lt;=73050),$E262-Dashboard!$B$4,"n/a"))))</f>
        <v/>
      </c>
      <c r="G262" s="14" t="str">
        <f>IF(COUNTA($A262:$E262)=0,"",IF($H262&lt;&gt;"OK","n/a",IF($E262="","No expiry date",IF(Dashboard!$B$19&gt;0,"Check data",IF($F262&lt;0,"Expired",IF($F262&lt;=Dashboard!$B$6,"Expires soon","Current"))))))</f>
        <v/>
      </c>
      <c r="H262" s="14" t="str">
        <f>IF(COUNTA($A262:$E262)=0,"",IF(OR($A262="",NOT(SUMPRODUCT(--(Technicians!$A$2:$A$101=$A262))=1)),"Check ID",IF(OR($B262="",AND($D262&lt;&gt;"",NOT(AND(ISNUMBER($D262),N($D262)&gt;=18264,N($D262)&lt;=73050))),AND($E262&lt;&gt;"",NOT(AND(ISNUMBER($E262),N($E262)&gt;=18264,N($E262)&lt;=73050))),AND(AND(ISNUMBER($D262),N($D262)&gt;=18264,N($D262)&lt;=73050),AND(ISNUMBER($E262),N($E262)&gt;=18264,N($E262)&lt;=73050),N($E262)&lt;N($D262))),"Check inputs","OK")))</f>
        <v/>
      </c>
    </row>
    <row r="263" spans="1:8" x14ac:dyDescent="0.25">
      <c r="A263" s="12"/>
      <c r="B263" s="13"/>
      <c r="C263" s="12"/>
      <c r="D263" s="21"/>
      <c r="E263" s="21"/>
      <c r="F263" s="19" t="str">
        <f>IF(COUNTA($A263:$E263)=0,"",IF($H263&lt;&gt;"OK","n/a",IF($E263="","",IF(AND(ISNUMBER(Dashboard!$B$4),N(Dashboard!$B$4)&gt;=18264,N(Dashboard!$B$4)&lt;=73050),$E263-Dashboard!$B$4,"n/a"))))</f>
        <v/>
      </c>
      <c r="G263" s="14" t="str">
        <f>IF(COUNTA($A263:$E263)=0,"",IF($H263&lt;&gt;"OK","n/a",IF($E263="","No expiry date",IF(Dashboard!$B$19&gt;0,"Check data",IF($F263&lt;0,"Expired",IF($F263&lt;=Dashboard!$B$6,"Expires soon","Current"))))))</f>
        <v/>
      </c>
      <c r="H263" s="14" t="str">
        <f>IF(COUNTA($A263:$E263)=0,"",IF(OR($A263="",NOT(SUMPRODUCT(--(Technicians!$A$2:$A$101=$A263))=1)),"Check ID",IF(OR($B263="",AND($D263&lt;&gt;"",NOT(AND(ISNUMBER($D263),N($D263)&gt;=18264,N($D263)&lt;=73050))),AND($E263&lt;&gt;"",NOT(AND(ISNUMBER($E263),N($E263)&gt;=18264,N($E263)&lt;=73050))),AND(AND(ISNUMBER($D263),N($D263)&gt;=18264,N($D263)&lt;=73050),AND(ISNUMBER($E263),N($E263)&gt;=18264,N($E263)&lt;=73050),N($E263)&lt;N($D263))),"Check inputs","OK")))</f>
        <v/>
      </c>
    </row>
    <row r="264" spans="1:8" x14ac:dyDescent="0.25">
      <c r="A264" s="12"/>
      <c r="B264" s="13"/>
      <c r="C264" s="12"/>
      <c r="D264" s="21"/>
      <c r="E264" s="21"/>
      <c r="F264" s="19" t="str">
        <f>IF(COUNTA($A264:$E264)=0,"",IF($H264&lt;&gt;"OK","n/a",IF($E264="","",IF(AND(ISNUMBER(Dashboard!$B$4),N(Dashboard!$B$4)&gt;=18264,N(Dashboard!$B$4)&lt;=73050),$E264-Dashboard!$B$4,"n/a"))))</f>
        <v/>
      </c>
      <c r="G264" s="14" t="str">
        <f>IF(COUNTA($A264:$E264)=0,"",IF($H264&lt;&gt;"OK","n/a",IF($E264="","No expiry date",IF(Dashboard!$B$19&gt;0,"Check data",IF($F264&lt;0,"Expired",IF($F264&lt;=Dashboard!$B$6,"Expires soon","Current"))))))</f>
        <v/>
      </c>
      <c r="H264" s="14" t="str">
        <f>IF(COUNTA($A264:$E264)=0,"",IF(OR($A264="",NOT(SUMPRODUCT(--(Technicians!$A$2:$A$101=$A264))=1)),"Check ID",IF(OR($B264="",AND($D264&lt;&gt;"",NOT(AND(ISNUMBER($D264),N($D264)&gt;=18264,N($D264)&lt;=73050))),AND($E264&lt;&gt;"",NOT(AND(ISNUMBER($E264),N($E264)&gt;=18264,N($E264)&lt;=73050))),AND(AND(ISNUMBER($D264),N($D264)&gt;=18264,N($D264)&lt;=73050),AND(ISNUMBER($E264),N($E264)&gt;=18264,N($E264)&lt;=73050),N($E264)&lt;N($D264))),"Check inputs","OK")))</f>
        <v/>
      </c>
    </row>
    <row r="265" spans="1:8" x14ac:dyDescent="0.25">
      <c r="A265" s="12"/>
      <c r="B265" s="13"/>
      <c r="C265" s="12"/>
      <c r="D265" s="21"/>
      <c r="E265" s="21"/>
      <c r="F265" s="19" t="str">
        <f>IF(COUNTA($A265:$E265)=0,"",IF($H265&lt;&gt;"OK","n/a",IF($E265="","",IF(AND(ISNUMBER(Dashboard!$B$4),N(Dashboard!$B$4)&gt;=18264,N(Dashboard!$B$4)&lt;=73050),$E265-Dashboard!$B$4,"n/a"))))</f>
        <v/>
      </c>
      <c r="G265" s="14" t="str">
        <f>IF(COUNTA($A265:$E265)=0,"",IF($H265&lt;&gt;"OK","n/a",IF($E265="","No expiry date",IF(Dashboard!$B$19&gt;0,"Check data",IF($F265&lt;0,"Expired",IF($F265&lt;=Dashboard!$B$6,"Expires soon","Current"))))))</f>
        <v/>
      </c>
      <c r="H265" s="14" t="str">
        <f>IF(COUNTA($A265:$E265)=0,"",IF(OR($A265="",NOT(SUMPRODUCT(--(Technicians!$A$2:$A$101=$A265))=1)),"Check ID",IF(OR($B265="",AND($D265&lt;&gt;"",NOT(AND(ISNUMBER($D265),N($D265)&gt;=18264,N($D265)&lt;=73050))),AND($E265&lt;&gt;"",NOT(AND(ISNUMBER($E265),N($E265)&gt;=18264,N($E265)&lt;=73050))),AND(AND(ISNUMBER($D265),N($D265)&gt;=18264,N($D265)&lt;=73050),AND(ISNUMBER($E265),N($E265)&gt;=18264,N($E265)&lt;=73050),N($E265)&lt;N($D265))),"Check inputs","OK")))</f>
        <v/>
      </c>
    </row>
    <row r="266" spans="1:8" x14ac:dyDescent="0.25">
      <c r="A266" s="12"/>
      <c r="B266" s="13"/>
      <c r="C266" s="12"/>
      <c r="D266" s="21"/>
      <c r="E266" s="21"/>
      <c r="F266" s="19" t="str">
        <f>IF(COUNTA($A266:$E266)=0,"",IF($H266&lt;&gt;"OK","n/a",IF($E266="","",IF(AND(ISNUMBER(Dashboard!$B$4),N(Dashboard!$B$4)&gt;=18264,N(Dashboard!$B$4)&lt;=73050),$E266-Dashboard!$B$4,"n/a"))))</f>
        <v/>
      </c>
      <c r="G266" s="14" t="str">
        <f>IF(COUNTA($A266:$E266)=0,"",IF($H266&lt;&gt;"OK","n/a",IF($E266="","No expiry date",IF(Dashboard!$B$19&gt;0,"Check data",IF($F266&lt;0,"Expired",IF($F266&lt;=Dashboard!$B$6,"Expires soon","Current"))))))</f>
        <v/>
      </c>
      <c r="H266" s="14" t="str">
        <f>IF(COUNTA($A266:$E266)=0,"",IF(OR($A266="",NOT(SUMPRODUCT(--(Technicians!$A$2:$A$101=$A266))=1)),"Check ID",IF(OR($B266="",AND($D266&lt;&gt;"",NOT(AND(ISNUMBER($D266),N($D266)&gt;=18264,N($D266)&lt;=73050))),AND($E266&lt;&gt;"",NOT(AND(ISNUMBER($E266),N($E266)&gt;=18264,N($E266)&lt;=73050))),AND(AND(ISNUMBER($D266),N($D266)&gt;=18264,N($D266)&lt;=73050),AND(ISNUMBER($E266),N($E266)&gt;=18264,N($E266)&lt;=73050),N($E266)&lt;N($D266))),"Check inputs","OK")))</f>
        <v/>
      </c>
    </row>
    <row r="267" spans="1:8" x14ac:dyDescent="0.25">
      <c r="A267" s="12"/>
      <c r="B267" s="13"/>
      <c r="C267" s="12"/>
      <c r="D267" s="21"/>
      <c r="E267" s="21"/>
      <c r="F267" s="19" t="str">
        <f>IF(COUNTA($A267:$E267)=0,"",IF($H267&lt;&gt;"OK","n/a",IF($E267="","",IF(AND(ISNUMBER(Dashboard!$B$4),N(Dashboard!$B$4)&gt;=18264,N(Dashboard!$B$4)&lt;=73050),$E267-Dashboard!$B$4,"n/a"))))</f>
        <v/>
      </c>
      <c r="G267" s="14" t="str">
        <f>IF(COUNTA($A267:$E267)=0,"",IF($H267&lt;&gt;"OK","n/a",IF($E267="","No expiry date",IF(Dashboard!$B$19&gt;0,"Check data",IF($F267&lt;0,"Expired",IF($F267&lt;=Dashboard!$B$6,"Expires soon","Current"))))))</f>
        <v/>
      </c>
      <c r="H267" s="14" t="str">
        <f>IF(COUNTA($A267:$E267)=0,"",IF(OR($A267="",NOT(SUMPRODUCT(--(Technicians!$A$2:$A$101=$A267))=1)),"Check ID",IF(OR($B267="",AND($D267&lt;&gt;"",NOT(AND(ISNUMBER($D267),N($D267)&gt;=18264,N($D267)&lt;=73050))),AND($E267&lt;&gt;"",NOT(AND(ISNUMBER($E267),N($E267)&gt;=18264,N($E267)&lt;=73050))),AND(AND(ISNUMBER($D267),N($D267)&gt;=18264,N($D267)&lt;=73050),AND(ISNUMBER($E267),N($E267)&gt;=18264,N($E267)&lt;=73050),N($E267)&lt;N($D267))),"Check inputs","OK")))</f>
        <v/>
      </c>
    </row>
    <row r="268" spans="1:8" x14ac:dyDescent="0.25">
      <c r="A268" s="12"/>
      <c r="B268" s="13"/>
      <c r="C268" s="12"/>
      <c r="D268" s="21"/>
      <c r="E268" s="21"/>
      <c r="F268" s="19" t="str">
        <f>IF(COUNTA($A268:$E268)=0,"",IF($H268&lt;&gt;"OK","n/a",IF($E268="","",IF(AND(ISNUMBER(Dashboard!$B$4),N(Dashboard!$B$4)&gt;=18264,N(Dashboard!$B$4)&lt;=73050),$E268-Dashboard!$B$4,"n/a"))))</f>
        <v/>
      </c>
      <c r="G268" s="14" t="str">
        <f>IF(COUNTA($A268:$E268)=0,"",IF($H268&lt;&gt;"OK","n/a",IF($E268="","No expiry date",IF(Dashboard!$B$19&gt;0,"Check data",IF($F268&lt;0,"Expired",IF($F268&lt;=Dashboard!$B$6,"Expires soon","Current"))))))</f>
        <v/>
      </c>
      <c r="H268" s="14" t="str">
        <f>IF(COUNTA($A268:$E268)=0,"",IF(OR($A268="",NOT(SUMPRODUCT(--(Technicians!$A$2:$A$101=$A268))=1)),"Check ID",IF(OR($B268="",AND($D268&lt;&gt;"",NOT(AND(ISNUMBER($D268),N($D268)&gt;=18264,N($D268)&lt;=73050))),AND($E268&lt;&gt;"",NOT(AND(ISNUMBER($E268),N($E268)&gt;=18264,N($E268)&lt;=73050))),AND(AND(ISNUMBER($D268),N($D268)&gt;=18264,N($D268)&lt;=73050),AND(ISNUMBER($E268),N($E268)&gt;=18264,N($E268)&lt;=73050),N($E268)&lt;N($D268))),"Check inputs","OK")))</f>
        <v/>
      </c>
    </row>
    <row r="269" spans="1:8" x14ac:dyDescent="0.25">
      <c r="A269" s="12"/>
      <c r="B269" s="13"/>
      <c r="C269" s="12"/>
      <c r="D269" s="21"/>
      <c r="E269" s="21"/>
      <c r="F269" s="19" t="str">
        <f>IF(COUNTA($A269:$E269)=0,"",IF($H269&lt;&gt;"OK","n/a",IF($E269="","",IF(AND(ISNUMBER(Dashboard!$B$4),N(Dashboard!$B$4)&gt;=18264,N(Dashboard!$B$4)&lt;=73050),$E269-Dashboard!$B$4,"n/a"))))</f>
        <v/>
      </c>
      <c r="G269" s="14" t="str">
        <f>IF(COUNTA($A269:$E269)=0,"",IF($H269&lt;&gt;"OK","n/a",IF($E269="","No expiry date",IF(Dashboard!$B$19&gt;0,"Check data",IF($F269&lt;0,"Expired",IF($F269&lt;=Dashboard!$B$6,"Expires soon","Current"))))))</f>
        <v/>
      </c>
      <c r="H269" s="14" t="str">
        <f>IF(COUNTA($A269:$E269)=0,"",IF(OR($A269="",NOT(SUMPRODUCT(--(Technicians!$A$2:$A$101=$A269))=1)),"Check ID",IF(OR($B269="",AND($D269&lt;&gt;"",NOT(AND(ISNUMBER($D269),N($D269)&gt;=18264,N($D269)&lt;=73050))),AND($E269&lt;&gt;"",NOT(AND(ISNUMBER($E269),N($E269)&gt;=18264,N($E269)&lt;=73050))),AND(AND(ISNUMBER($D269),N($D269)&gt;=18264,N($D269)&lt;=73050),AND(ISNUMBER($E269),N($E269)&gt;=18264,N($E269)&lt;=73050),N($E269)&lt;N($D269))),"Check inputs","OK")))</f>
        <v/>
      </c>
    </row>
    <row r="270" spans="1:8" x14ac:dyDescent="0.25">
      <c r="A270" s="12"/>
      <c r="B270" s="13"/>
      <c r="C270" s="12"/>
      <c r="D270" s="21"/>
      <c r="E270" s="21"/>
      <c r="F270" s="19" t="str">
        <f>IF(COUNTA($A270:$E270)=0,"",IF($H270&lt;&gt;"OK","n/a",IF($E270="","",IF(AND(ISNUMBER(Dashboard!$B$4),N(Dashboard!$B$4)&gt;=18264,N(Dashboard!$B$4)&lt;=73050),$E270-Dashboard!$B$4,"n/a"))))</f>
        <v/>
      </c>
      <c r="G270" s="14" t="str">
        <f>IF(COUNTA($A270:$E270)=0,"",IF($H270&lt;&gt;"OK","n/a",IF($E270="","No expiry date",IF(Dashboard!$B$19&gt;0,"Check data",IF($F270&lt;0,"Expired",IF($F270&lt;=Dashboard!$B$6,"Expires soon","Current"))))))</f>
        <v/>
      </c>
      <c r="H270" s="14" t="str">
        <f>IF(COUNTA($A270:$E270)=0,"",IF(OR($A270="",NOT(SUMPRODUCT(--(Technicians!$A$2:$A$101=$A270))=1)),"Check ID",IF(OR($B270="",AND($D270&lt;&gt;"",NOT(AND(ISNUMBER($D270),N($D270)&gt;=18264,N($D270)&lt;=73050))),AND($E270&lt;&gt;"",NOT(AND(ISNUMBER($E270),N($E270)&gt;=18264,N($E270)&lt;=73050))),AND(AND(ISNUMBER($D270),N($D270)&gt;=18264,N($D270)&lt;=73050),AND(ISNUMBER($E270),N($E270)&gt;=18264,N($E270)&lt;=73050),N($E270)&lt;N($D270))),"Check inputs","OK")))</f>
        <v/>
      </c>
    </row>
    <row r="271" spans="1:8" x14ac:dyDescent="0.25">
      <c r="A271" s="12"/>
      <c r="B271" s="13"/>
      <c r="C271" s="12"/>
      <c r="D271" s="21"/>
      <c r="E271" s="21"/>
      <c r="F271" s="19" t="str">
        <f>IF(COUNTA($A271:$E271)=0,"",IF($H271&lt;&gt;"OK","n/a",IF($E271="","",IF(AND(ISNUMBER(Dashboard!$B$4),N(Dashboard!$B$4)&gt;=18264,N(Dashboard!$B$4)&lt;=73050),$E271-Dashboard!$B$4,"n/a"))))</f>
        <v/>
      </c>
      <c r="G271" s="14" t="str">
        <f>IF(COUNTA($A271:$E271)=0,"",IF($H271&lt;&gt;"OK","n/a",IF($E271="","No expiry date",IF(Dashboard!$B$19&gt;0,"Check data",IF($F271&lt;0,"Expired",IF($F271&lt;=Dashboard!$B$6,"Expires soon","Current"))))))</f>
        <v/>
      </c>
      <c r="H271" s="14" t="str">
        <f>IF(COUNTA($A271:$E271)=0,"",IF(OR($A271="",NOT(SUMPRODUCT(--(Technicians!$A$2:$A$101=$A271))=1)),"Check ID",IF(OR($B271="",AND($D271&lt;&gt;"",NOT(AND(ISNUMBER($D271),N($D271)&gt;=18264,N($D271)&lt;=73050))),AND($E271&lt;&gt;"",NOT(AND(ISNUMBER($E271),N($E271)&gt;=18264,N($E271)&lt;=73050))),AND(AND(ISNUMBER($D271),N($D271)&gt;=18264,N($D271)&lt;=73050),AND(ISNUMBER($E271),N($E271)&gt;=18264,N($E271)&lt;=73050),N($E271)&lt;N($D271))),"Check inputs","OK")))</f>
        <v/>
      </c>
    </row>
    <row r="272" spans="1:8" x14ac:dyDescent="0.25">
      <c r="A272" s="12"/>
      <c r="B272" s="13"/>
      <c r="C272" s="12"/>
      <c r="D272" s="21"/>
      <c r="E272" s="21"/>
      <c r="F272" s="19" t="str">
        <f>IF(COUNTA($A272:$E272)=0,"",IF($H272&lt;&gt;"OK","n/a",IF($E272="","",IF(AND(ISNUMBER(Dashboard!$B$4),N(Dashboard!$B$4)&gt;=18264,N(Dashboard!$B$4)&lt;=73050),$E272-Dashboard!$B$4,"n/a"))))</f>
        <v/>
      </c>
      <c r="G272" s="14" t="str">
        <f>IF(COUNTA($A272:$E272)=0,"",IF($H272&lt;&gt;"OK","n/a",IF($E272="","No expiry date",IF(Dashboard!$B$19&gt;0,"Check data",IF($F272&lt;0,"Expired",IF($F272&lt;=Dashboard!$B$6,"Expires soon","Current"))))))</f>
        <v/>
      </c>
      <c r="H272" s="14" t="str">
        <f>IF(COUNTA($A272:$E272)=0,"",IF(OR($A272="",NOT(SUMPRODUCT(--(Technicians!$A$2:$A$101=$A272))=1)),"Check ID",IF(OR($B272="",AND($D272&lt;&gt;"",NOT(AND(ISNUMBER($D272),N($D272)&gt;=18264,N($D272)&lt;=73050))),AND($E272&lt;&gt;"",NOT(AND(ISNUMBER($E272),N($E272)&gt;=18264,N($E272)&lt;=73050))),AND(AND(ISNUMBER($D272),N($D272)&gt;=18264,N($D272)&lt;=73050),AND(ISNUMBER($E272),N($E272)&gt;=18264,N($E272)&lt;=73050),N($E272)&lt;N($D272))),"Check inputs","OK")))</f>
        <v/>
      </c>
    </row>
    <row r="273" spans="1:8" x14ac:dyDescent="0.25">
      <c r="A273" s="12"/>
      <c r="B273" s="13"/>
      <c r="C273" s="12"/>
      <c r="D273" s="21"/>
      <c r="E273" s="21"/>
      <c r="F273" s="19" t="str">
        <f>IF(COUNTA($A273:$E273)=0,"",IF($H273&lt;&gt;"OK","n/a",IF($E273="","",IF(AND(ISNUMBER(Dashboard!$B$4),N(Dashboard!$B$4)&gt;=18264,N(Dashboard!$B$4)&lt;=73050),$E273-Dashboard!$B$4,"n/a"))))</f>
        <v/>
      </c>
      <c r="G273" s="14" t="str">
        <f>IF(COUNTA($A273:$E273)=0,"",IF($H273&lt;&gt;"OK","n/a",IF($E273="","No expiry date",IF(Dashboard!$B$19&gt;0,"Check data",IF($F273&lt;0,"Expired",IF($F273&lt;=Dashboard!$B$6,"Expires soon","Current"))))))</f>
        <v/>
      </c>
      <c r="H273" s="14" t="str">
        <f>IF(COUNTA($A273:$E273)=0,"",IF(OR($A273="",NOT(SUMPRODUCT(--(Technicians!$A$2:$A$101=$A273))=1)),"Check ID",IF(OR($B273="",AND($D273&lt;&gt;"",NOT(AND(ISNUMBER($D273),N($D273)&gt;=18264,N($D273)&lt;=73050))),AND($E273&lt;&gt;"",NOT(AND(ISNUMBER($E273),N($E273)&gt;=18264,N($E273)&lt;=73050))),AND(AND(ISNUMBER($D273),N($D273)&gt;=18264,N($D273)&lt;=73050),AND(ISNUMBER($E273),N($E273)&gt;=18264,N($E273)&lt;=73050),N($E273)&lt;N($D273))),"Check inputs","OK")))</f>
        <v/>
      </c>
    </row>
    <row r="274" spans="1:8" x14ac:dyDescent="0.25">
      <c r="A274" s="12"/>
      <c r="B274" s="13"/>
      <c r="C274" s="12"/>
      <c r="D274" s="21"/>
      <c r="E274" s="21"/>
      <c r="F274" s="19" t="str">
        <f>IF(COUNTA($A274:$E274)=0,"",IF($H274&lt;&gt;"OK","n/a",IF($E274="","",IF(AND(ISNUMBER(Dashboard!$B$4),N(Dashboard!$B$4)&gt;=18264,N(Dashboard!$B$4)&lt;=73050),$E274-Dashboard!$B$4,"n/a"))))</f>
        <v/>
      </c>
      <c r="G274" s="14" t="str">
        <f>IF(COUNTA($A274:$E274)=0,"",IF($H274&lt;&gt;"OK","n/a",IF($E274="","No expiry date",IF(Dashboard!$B$19&gt;0,"Check data",IF($F274&lt;0,"Expired",IF($F274&lt;=Dashboard!$B$6,"Expires soon","Current"))))))</f>
        <v/>
      </c>
      <c r="H274" s="14" t="str">
        <f>IF(COUNTA($A274:$E274)=0,"",IF(OR($A274="",NOT(SUMPRODUCT(--(Technicians!$A$2:$A$101=$A274))=1)),"Check ID",IF(OR($B274="",AND($D274&lt;&gt;"",NOT(AND(ISNUMBER($D274),N($D274)&gt;=18264,N($D274)&lt;=73050))),AND($E274&lt;&gt;"",NOT(AND(ISNUMBER($E274),N($E274)&gt;=18264,N($E274)&lt;=73050))),AND(AND(ISNUMBER($D274),N($D274)&gt;=18264,N($D274)&lt;=73050),AND(ISNUMBER($E274),N($E274)&gt;=18264,N($E274)&lt;=73050),N($E274)&lt;N($D274))),"Check inputs","OK")))</f>
        <v/>
      </c>
    </row>
    <row r="275" spans="1:8" x14ac:dyDescent="0.25">
      <c r="A275" s="12"/>
      <c r="B275" s="13"/>
      <c r="C275" s="12"/>
      <c r="D275" s="21"/>
      <c r="E275" s="21"/>
      <c r="F275" s="19" t="str">
        <f>IF(COUNTA($A275:$E275)=0,"",IF($H275&lt;&gt;"OK","n/a",IF($E275="","",IF(AND(ISNUMBER(Dashboard!$B$4),N(Dashboard!$B$4)&gt;=18264,N(Dashboard!$B$4)&lt;=73050),$E275-Dashboard!$B$4,"n/a"))))</f>
        <v/>
      </c>
      <c r="G275" s="14" t="str">
        <f>IF(COUNTA($A275:$E275)=0,"",IF($H275&lt;&gt;"OK","n/a",IF($E275="","No expiry date",IF(Dashboard!$B$19&gt;0,"Check data",IF($F275&lt;0,"Expired",IF($F275&lt;=Dashboard!$B$6,"Expires soon","Current"))))))</f>
        <v/>
      </c>
      <c r="H275" s="14" t="str">
        <f>IF(COUNTA($A275:$E275)=0,"",IF(OR($A275="",NOT(SUMPRODUCT(--(Technicians!$A$2:$A$101=$A275))=1)),"Check ID",IF(OR($B275="",AND($D275&lt;&gt;"",NOT(AND(ISNUMBER($D275),N($D275)&gt;=18264,N($D275)&lt;=73050))),AND($E275&lt;&gt;"",NOT(AND(ISNUMBER($E275),N($E275)&gt;=18264,N($E275)&lt;=73050))),AND(AND(ISNUMBER($D275),N($D275)&gt;=18264,N($D275)&lt;=73050),AND(ISNUMBER($E275),N($E275)&gt;=18264,N($E275)&lt;=73050),N($E275)&lt;N($D275))),"Check inputs","OK")))</f>
        <v/>
      </c>
    </row>
    <row r="276" spans="1:8" x14ac:dyDescent="0.25">
      <c r="A276" s="12"/>
      <c r="B276" s="13"/>
      <c r="C276" s="12"/>
      <c r="D276" s="21"/>
      <c r="E276" s="21"/>
      <c r="F276" s="19" t="str">
        <f>IF(COUNTA($A276:$E276)=0,"",IF($H276&lt;&gt;"OK","n/a",IF($E276="","",IF(AND(ISNUMBER(Dashboard!$B$4),N(Dashboard!$B$4)&gt;=18264,N(Dashboard!$B$4)&lt;=73050),$E276-Dashboard!$B$4,"n/a"))))</f>
        <v/>
      </c>
      <c r="G276" s="14" t="str">
        <f>IF(COUNTA($A276:$E276)=0,"",IF($H276&lt;&gt;"OK","n/a",IF($E276="","No expiry date",IF(Dashboard!$B$19&gt;0,"Check data",IF($F276&lt;0,"Expired",IF($F276&lt;=Dashboard!$B$6,"Expires soon","Current"))))))</f>
        <v/>
      </c>
      <c r="H276" s="14" t="str">
        <f>IF(COUNTA($A276:$E276)=0,"",IF(OR($A276="",NOT(SUMPRODUCT(--(Technicians!$A$2:$A$101=$A276))=1)),"Check ID",IF(OR($B276="",AND($D276&lt;&gt;"",NOT(AND(ISNUMBER($D276),N($D276)&gt;=18264,N($D276)&lt;=73050))),AND($E276&lt;&gt;"",NOT(AND(ISNUMBER($E276),N($E276)&gt;=18264,N($E276)&lt;=73050))),AND(AND(ISNUMBER($D276),N($D276)&gt;=18264,N($D276)&lt;=73050),AND(ISNUMBER($E276),N($E276)&gt;=18264,N($E276)&lt;=73050),N($E276)&lt;N($D276))),"Check inputs","OK")))</f>
        <v/>
      </c>
    </row>
    <row r="277" spans="1:8" x14ac:dyDescent="0.25">
      <c r="A277" s="12"/>
      <c r="B277" s="13"/>
      <c r="C277" s="12"/>
      <c r="D277" s="21"/>
      <c r="E277" s="21"/>
      <c r="F277" s="19" t="str">
        <f>IF(COUNTA($A277:$E277)=0,"",IF($H277&lt;&gt;"OK","n/a",IF($E277="","",IF(AND(ISNUMBER(Dashboard!$B$4),N(Dashboard!$B$4)&gt;=18264,N(Dashboard!$B$4)&lt;=73050),$E277-Dashboard!$B$4,"n/a"))))</f>
        <v/>
      </c>
      <c r="G277" s="14" t="str">
        <f>IF(COUNTA($A277:$E277)=0,"",IF($H277&lt;&gt;"OK","n/a",IF($E277="","No expiry date",IF(Dashboard!$B$19&gt;0,"Check data",IF($F277&lt;0,"Expired",IF($F277&lt;=Dashboard!$B$6,"Expires soon","Current"))))))</f>
        <v/>
      </c>
      <c r="H277" s="14" t="str">
        <f>IF(COUNTA($A277:$E277)=0,"",IF(OR($A277="",NOT(SUMPRODUCT(--(Technicians!$A$2:$A$101=$A277))=1)),"Check ID",IF(OR($B277="",AND($D277&lt;&gt;"",NOT(AND(ISNUMBER($D277),N($D277)&gt;=18264,N($D277)&lt;=73050))),AND($E277&lt;&gt;"",NOT(AND(ISNUMBER($E277),N($E277)&gt;=18264,N($E277)&lt;=73050))),AND(AND(ISNUMBER($D277),N($D277)&gt;=18264,N($D277)&lt;=73050),AND(ISNUMBER($E277),N($E277)&gt;=18264,N($E277)&lt;=73050),N($E277)&lt;N($D277))),"Check inputs","OK")))</f>
        <v/>
      </c>
    </row>
    <row r="278" spans="1:8" x14ac:dyDescent="0.25">
      <c r="A278" s="12"/>
      <c r="B278" s="13"/>
      <c r="C278" s="12"/>
      <c r="D278" s="21"/>
      <c r="E278" s="21"/>
      <c r="F278" s="19" t="str">
        <f>IF(COUNTA($A278:$E278)=0,"",IF($H278&lt;&gt;"OK","n/a",IF($E278="","",IF(AND(ISNUMBER(Dashboard!$B$4),N(Dashboard!$B$4)&gt;=18264,N(Dashboard!$B$4)&lt;=73050),$E278-Dashboard!$B$4,"n/a"))))</f>
        <v/>
      </c>
      <c r="G278" s="14" t="str">
        <f>IF(COUNTA($A278:$E278)=0,"",IF($H278&lt;&gt;"OK","n/a",IF($E278="","No expiry date",IF(Dashboard!$B$19&gt;0,"Check data",IF($F278&lt;0,"Expired",IF($F278&lt;=Dashboard!$B$6,"Expires soon","Current"))))))</f>
        <v/>
      </c>
      <c r="H278" s="14" t="str">
        <f>IF(COUNTA($A278:$E278)=0,"",IF(OR($A278="",NOT(SUMPRODUCT(--(Technicians!$A$2:$A$101=$A278))=1)),"Check ID",IF(OR($B278="",AND($D278&lt;&gt;"",NOT(AND(ISNUMBER($D278),N($D278)&gt;=18264,N($D278)&lt;=73050))),AND($E278&lt;&gt;"",NOT(AND(ISNUMBER($E278),N($E278)&gt;=18264,N($E278)&lt;=73050))),AND(AND(ISNUMBER($D278),N($D278)&gt;=18264,N($D278)&lt;=73050),AND(ISNUMBER($E278),N($E278)&gt;=18264,N($E278)&lt;=73050),N($E278)&lt;N($D278))),"Check inputs","OK")))</f>
        <v/>
      </c>
    </row>
    <row r="279" spans="1:8" x14ac:dyDescent="0.25">
      <c r="A279" s="12"/>
      <c r="B279" s="13"/>
      <c r="C279" s="12"/>
      <c r="D279" s="21"/>
      <c r="E279" s="21"/>
      <c r="F279" s="19" t="str">
        <f>IF(COUNTA($A279:$E279)=0,"",IF($H279&lt;&gt;"OK","n/a",IF($E279="","",IF(AND(ISNUMBER(Dashboard!$B$4),N(Dashboard!$B$4)&gt;=18264,N(Dashboard!$B$4)&lt;=73050),$E279-Dashboard!$B$4,"n/a"))))</f>
        <v/>
      </c>
      <c r="G279" s="14" t="str">
        <f>IF(COUNTA($A279:$E279)=0,"",IF($H279&lt;&gt;"OK","n/a",IF($E279="","No expiry date",IF(Dashboard!$B$19&gt;0,"Check data",IF($F279&lt;0,"Expired",IF($F279&lt;=Dashboard!$B$6,"Expires soon","Current"))))))</f>
        <v/>
      </c>
      <c r="H279" s="14" t="str">
        <f>IF(COUNTA($A279:$E279)=0,"",IF(OR($A279="",NOT(SUMPRODUCT(--(Technicians!$A$2:$A$101=$A279))=1)),"Check ID",IF(OR($B279="",AND($D279&lt;&gt;"",NOT(AND(ISNUMBER($D279),N($D279)&gt;=18264,N($D279)&lt;=73050))),AND($E279&lt;&gt;"",NOT(AND(ISNUMBER($E279),N($E279)&gt;=18264,N($E279)&lt;=73050))),AND(AND(ISNUMBER($D279),N($D279)&gt;=18264,N($D279)&lt;=73050),AND(ISNUMBER($E279),N($E279)&gt;=18264,N($E279)&lt;=73050),N($E279)&lt;N($D279))),"Check inputs","OK")))</f>
        <v/>
      </c>
    </row>
    <row r="280" spans="1:8" x14ac:dyDescent="0.25">
      <c r="A280" s="12"/>
      <c r="B280" s="13"/>
      <c r="C280" s="12"/>
      <c r="D280" s="21"/>
      <c r="E280" s="21"/>
      <c r="F280" s="19" t="str">
        <f>IF(COUNTA($A280:$E280)=0,"",IF($H280&lt;&gt;"OK","n/a",IF($E280="","",IF(AND(ISNUMBER(Dashboard!$B$4),N(Dashboard!$B$4)&gt;=18264,N(Dashboard!$B$4)&lt;=73050),$E280-Dashboard!$B$4,"n/a"))))</f>
        <v/>
      </c>
      <c r="G280" s="14" t="str">
        <f>IF(COUNTA($A280:$E280)=0,"",IF($H280&lt;&gt;"OK","n/a",IF($E280="","No expiry date",IF(Dashboard!$B$19&gt;0,"Check data",IF($F280&lt;0,"Expired",IF($F280&lt;=Dashboard!$B$6,"Expires soon","Current"))))))</f>
        <v/>
      </c>
      <c r="H280" s="14" t="str">
        <f>IF(COUNTA($A280:$E280)=0,"",IF(OR($A280="",NOT(SUMPRODUCT(--(Technicians!$A$2:$A$101=$A280))=1)),"Check ID",IF(OR($B280="",AND($D280&lt;&gt;"",NOT(AND(ISNUMBER($D280),N($D280)&gt;=18264,N($D280)&lt;=73050))),AND($E280&lt;&gt;"",NOT(AND(ISNUMBER($E280),N($E280)&gt;=18264,N($E280)&lt;=73050))),AND(AND(ISNUMBER($D280),N($D280)&gt;=18264,N($D280)&lt;=73050),AND(ISNUMBER($E280),N($E280)&gt;=18264,N($E280)&lt;=73050),N($E280)&lt;N($D280))),"Check inputs","OK")))</f>
        <v/>
      </c>
    </row>
    <row r="281" spans="1:8" x14ac:dyDescent="0.25">
      <c r="A281" s="12"/>
      <c r="B281" s="13"/>
      <c r="C281" s="12"/>
      <c r="D281" s="21"/>
      <c r="E281" s="21"/>
      <c r="F281" s="19" t="str">
        <f>IF(COUNTA($A281:$E281)=0,"",IF($H281&lt;&gt;"OK","n/a",IF($E281="","",IF(AND(ISNUMBER(Dashboard!$B$4),N(Dashboard!$B$4)&gt;=18264,N(Dashboard!$B$4)&lt;=73050),$E281-Dashboard!$B$4,"n/a"))))</f>
        <v/>
      </c>
      <c r="G281" s="14" t="str">
        <f>IF(COUNTA($A281:$E281)=0,"",IF($H281&lt;&gt;"OK","n/a",IF($E281="","No expiry date",IF(Dashboard!$B$19&gt;0,"Check data",IF($F281&lt;0,"Expired",IF($F281&lt;=Dashboard!$B$6,"Expires soon","Current"))))))</f>
        <v/>
      </c>
      <c r="H281" s="14" t="str">
        <f>IF(COUNTA($A281:$E281)=0,"",IF(OR($A281="",NOT(SUMPRODUCT(--(Technicians!$A$2:$A$101=$A281))=1)),"Check ID",IF(OR($B281="",AND($D281&lt;&gt;"",NOT(AND(ISNUMBER($D281),N($D281)&gt;=18264,N($D281)&lt;=73050))),AND($E281&lt;&gt;"",NOT(AND(ISNUMBER($E281),N($E281)&gt;=18264,N($E281)&lt;=73050))),AND(AND(ISNUMBER($D281),N($D281)&gt;=18264,N($D281)&lt;=73050),AND(ISNUMBER($E281),N($E281)&gt;=18264,N($E281)&lt;=73050),N($E281)&lt;N($D281))),"Check inputs","OK")))</f>
        <v/>
      </c>
    </row>
    <row r="282" spans="1:8" x14ac:dyDescent="0.25">
      <c r="A282" s="12"/>
      <c r="B282" s="13"/>
      <c r="C282" s="12"/>
      <c r="D282" s="21"/>
      <c r="E282" s="21"/>
      <c r="F282" s="19" t="str">
        <f>IF(COUNTA($A282:$E282)=0,"",IF($H282&lt;&gt;"OK","n/a",IF($E282="","",IF(AND(ISNUMBER(Dashboard!$B$4),N(Dashboard!$B$4)&gt;=18264,N(Dashboard!$B$4)&lt;=73050),$E282-Dashboard!$B$4,"n/a"))))</f>
        <v/>
      </c>
      <c r="G282" s="14" t="str">
        <f>IF(COUNTA($A282:$E282)=0,"",IF($H282&lt;&gt;"OK","n/a",IF($E282="","No expiry date",IF(Dashboard!$B$19&gt;0,"Check data",IF($F282&lt;0,"Expired",IF($F282&lt;=Dashboard!$B$6,"Expires soon","Current"))))))</f>
        <v/>
      </c>
      <c r="H282" s="14" t="str">
        <f>IF(COUNTA($A282:$E282)=0,"",IF(OR($A282="",NOT(SUMPRODUCT(--(Technicians!$A$2:$A$101=$A282))=1)),"Check ID",IF(OR($B282="",AND($D282&lt;&gt;"",NOT(AND(ISNUMBER($D282),N($D282)&gt;=18264,N($D282)&lt;=73050))),AND($E282&lt;&gt;"",NOT(AND(ISNUMBER($E282),N($E282)&gt;=18264,N($E282)&lt;=73050))),AND(AND(ISNUMBER($D282),N($D282)&gt;=18264,N($D282)&lt;=73050),AND(ISNUMBER($E282),N($E282)&gt;=18264,N($E282)&lt;=73050),N($E282)&lt;N($D282))),"Check inputs","OK")))</f>
        <v/>
      </c>
    </row>
    <row r="283" spans="1:8" x14ac:dyDescent="0.25">
      <c r="A283" s="12"/>
      <c r="B283" s="13"/>
      <c r="C283" s="12"/>
      <c r="D283" s="21"/>
      <c r="E283" s="21"/>
      <c r="F283" s="19" t="str">
        <f>IF(COUNTA($A283:$E283)=0,"",IF($H283&lt;&gt;"OK","n/a",IF($E283="","",IF(AND(ISNUMBER(Dashboard!$B$4),N(Dashboard!$B$4)&gt;=18264,N(Dashboard!$B$4)&lt;=73050),$E283-Dashboard!$B$4,"n/a"))))</f>
        <v/>
      </c>
      <c r="G283" s="14" t="str">
        <f>IF(COUNTA($A283:$E283)=0,"",IF($H283&lt;&gt;"OK","n/a",IF($E283="","No expiry date",IF(Dashboard!$B$19&gt;0,"Check data",IF($F283&lt;0,"Expired",IF($F283&lt;=Dashboard!$B$6,"Expires soon","Current"))))))</f>
        <v/>
      </c>
      <c r="H283" s="14" t="str">
        <f>IF(COUNTA($A283:$E283)=0,"",IF(OR($A283="",NOT(SUMPRODUCT(--(Technicians!$A$2:$A$101=$A283))=1)),"Check ID",IF(OR($B283="",AND($D283&lt;&gt;"",NOT(AND(ISNUMBER($D283),N($D283)&gt;=18264,N($D283)&lt;=73050))),AND($E283&lt;&gt;"",NOT(AND(ISNUMBER($E283),N($E283)&gt;=18264,N($E283)&lt;=73050))),AND(AND(ISNUMBER($D283),N($D283)&gt;=18264,N($D283)&lt;=73050),AND(ISNUMBER($E283),N($E283)&gt;=18264,N($E283)&lt;=73050),N($E283)&lt;N($D283))),"Check inputs","OK")))</f>
        <v/>
      </c>
    </row>
    <row r="284" spans="1:8" x14ac:dyDescent="0.25">
      <c r="A284" s="12"/>
      <c r="B284" s="13"/>
      <c r="C284" s="12"/>
      <c r="D284" s="21"/>
      <c r="E284" s="21"/>
      <c r="F284" s="19" t="str">
        <f>IF(COUNTA($A284:$E284)=0,"",IF($H284&lt;&gt;"OK","n/a",IF($E284="","",IF(AND(ISNUMBER(Dashboard!$B$4),N(Dashboard!$B$4)&gt;=18264,N(Dashboard!$B$4)&lt;=73050),$E284-Dashboard!$B$4,"n/a"))))</f>
        <v/>
      </c>
      <c r="G284" s="14" t="str">
        <f>IF(COUNTA($A284:$E284)=0,"",IF($H284&lt;&gt;"OK","n/a",IF($E284="","No expiry date",IF(Dashboard!$B$19&gt;0,"Check data",IF($F284&lt;0,"Expired",IF($F284&lt;=Dashboard!$B$6,"Expires soon","Current"))))))</f>
        <v/>
      </c>
      <c r="H284" s="14" t="str">
        <f>IF(COUNTA($A284:$E284)=0,"",IF(OR($A284="",NOT(SUMPRODUCT(--(Technicians!$A$2:$A$101=$A284))=1)),"Check ID",IF(OR($B284="",AND($D284&lt;&gt;"",NOT(AND(ISNUMBER($D284),N($D284)&gt;=18264,N($D284)&lt;=73050))),AND($E284&lt;&gt;"",NOT(AND(ISNUMBER($E284),N($E284)&gt;=18264,N($E284)&lt;=73050))),AND(AND(ISNUMBER($D284),N($D284)&gt;=18264,N($D284)&lt;=73050),AND(ISNUMBER($E284),N($E284)&gt;=18264,N($E284)&lt;=73050),N($E284)&lt;N($D284))),"Check inputs","OK")))</f>
        <v/>
      </c>
    </row>
    <row r="285" spans="1:8" x14ac:dyDescent="0.25">
      <c r="A285" s="12"/>
      <c r="B285" s="13"/>
      <c r="C285" s="12"/>
      <c r="D285" s="21"/>
      <c r="E285" s="21"/>
      <c r="F285" s="19" t="str">
        <f>IF(COUNTA($A285:$E285)=0,"",IF($H285&lt;&gt;"OK","n/a",IF($E285="","",IF(AND(ISNUMBER(Dashboard!$B$4),N(Dashboard!$B$4)&gt;=18264,N(Dashboard!$B$4)&lt;=73050),$E285-Dashboard!$B$4,"n/a"))))</f>
        <v/>
      </c>
      <c r="G285" s="14" t="str">
        <f>IF(COUNTA($A285:$E285)=0,"",IF($H285&lt;&gt;"OK","n/a",IF($E285="","No expiry date",IF(Dashboard!$B$19&gt;0,"Check data",IF($F285&lt;0,"Expired",IF($F285&lt;=Dashboard!$B$6,"Expires soon","Current"))))))</f>
        <v/>
      </c>
      <c r="H285" s="14" t="str">
        <f>IF(COUNTA($A285:$E285)=0,"",IF(OR($A285="",NOT(SUMPRODUCT(--(Technicians!$A$2:$A$101=$A285))=1)),"Check ID",IF(OR($B285="",AND($D285&lt;&gt;"",NOT(AND(ISNUMBER($D285),N($D285)&gt;=18264,N($D285)&lt;=73050))),AND($E285&lt;&gt;"",NOT(AND(ISNUMBER($E285),N($E285)&gt;=18264,N($E285)&lt;=73050))),AND(AND(ISNUMBER($D285),N($D285)&gt;=18264,N($D285)&lt;=73050),AND(ISNUMBER($E285),N($E285)&gt;=18264,N($E285)&lt;=73050),N($E285)&lt;N($D285))),"Check inputs","OK")))</f>
        <v/>
      </c>
    </row>
    <row r="286" spans="1:8" x14ac:dyDescent="0.25">
      <c r="A286" s="12"/>
      <c r="B286" s="13"/>
      <c r="C286" s="12"/>
      <c r="D286" s="21"/>
      <c r="E286" s="21"/>
      <c r="F286" s="19" t="str">
        <f>IF(COUNTA($A286:$E286)=0,"",IF($H286&lt;&gt;"OK","n/a",IF($E286="","",IF(AND(ISNUMBER(Dashboard!$B$4),N(Dashboard!$B$4)&gt;=18264,N(Dashboard!$B$4)&lt;=73050),$E286-Dashboard!$B$4,"n/a"))))</f>
        <v/>
      </c>
      <c r="G286" s="14" t="str">
        <f>IF(COUNTA($A286:$E286)=0,"",IF($H286&lt;&gt;"OK","n/a",IF($E286="","No expiry date",IF(Dashboard!$B$19&gt;0,"Check data",IF($F286&lt;0,"Expired",IF($F286&lt;=Dashboard!$B$6,"Expires soon","Current"))))))</f>
        <v/>
      </c>
      <c r="H286" s="14" t="str">
        <f>IF(COUNTA($A286:$E286)=0,"",IF(OR($A286="",NOT(SUMPRODUCT(--(Technicians!$A$2:$A$101=$A286))=1)),"Check ID",IF(OR($B286="",AND($D286&lt;&gt;"",NOT(AND(ISNUMBER($D286),N($D286)&gt;=18264,N($D286)&lt;=73050))),AND($E286&lt;&gt;"",NOT(AND(ISNUMBER($E286),N($E286)&gt;=18264,N($E286)&lt;=73050))),AND(AND(ISNUMBER($D286),N($D286)&gt;=18264,N($D286)&lt;=73050),AND(ISNUMBER($E286),N($E286)&gt;=18264,N($E286)&lt;=73050),N($E286)&lt;N($D286))),"Check inputs","OK")))</f>
        <v/>
      </c>
    </row>
    <row r="287" spans="1:8" x14ac:dyDescent="0.25">
      <c r="A287" s="12"/>
      <c r="B287" s="13"/>
      <c r="C287" s="12"/>
      <c r="D287" s="21"/>
      <c r="E287" s="21"/>
      <c r="F287" s="19" t="str">
        <f>IF(COUNTA($A287:$E287)=0,"",IF($H287&lt;&gt;"OK","n/a",IF($E287="","",IF(AND(ISNUMBER(Dashboard!$B$4),N(Dashboard!$B$4)&gt;=18264,N(Dashboard!$B$4)&lt;=73050),$E287-Dashboard!$B$4,"n/a"))))</f>
        <v/>
      </c>
      <c r="G287" s="14" t="str">
        <f>IF(COUNTA($A287:$E287)=0,"",IF($H287&lt;&gt;"OK","n/a",IF($E287="","No expiry date",IF(Dashboard!$B$19&gt;0,"Check data",IF($F287&lt;0,"Expired",IF($F287&lt;=Dashboard!$B$6,"Expires soon","Current"))))))</f>
        <v/>
      </c>
      <c r="H287" s="14" t="str">
        <f>IF(COUNTA($A287:$E287)=0,"",IF(OR($A287="",NOT(SUMPRODUCT(--(Technicians!$A$2:$A$101=$A287))=1)),"Check ID",IF(OR($B287="",AND($D287&lt;&gt;"",NOT(AND(ISNUMBER($D287),N($D287)&gt;=18264,N($D287)&lt;=73050))),AND($E287&lt;&gt;"",NOT(AND(ISNUMBER($E287),N($E287)&gt;=18264,N($E287)&lt;=73050))),AND(AND(ISNUMBER($D287),N($D287)&gt;=18264,N($D287)&lt;=73050),AND(ISNUMBER($E287),N($E287)&gt;=18264,N($E287)&lt;=73050),N($E287)&lt;N($D287))),"Check inputs","OK")))</f>
        <v/>
      </c>
    </row>
    <row r="288" spans="1:8" x14ac:dyDescent="0.25">
      <c r="A288" s="12"/>
      <c r="B288" s="13"/>
      <c r="C288" s="12"/>
      <c r="D288" s="21"/>
      <c r="E288" s="21"/>
      <c r="F288" s="19" t="str">
        <f>IF(COUNTA($A288:$E288)=0,"",IF($H288&lt;&gt;"OK","n/a",IF($E288="","",IF(AND(ISNUMBER(Dashboard!$B$4),N(Dashboard!$B$4)&gt;=18264,N(Dashboard!$B$4)&lt;=73050),$E288-Dashboard!$B$4,"n/a"))))</f>
        <v/>
      </c>
      <c r="G288" s="14" t="str">
        <f>IF(COUNTA($A288:$E288)=0,"",IF($H288&lt;&gt;"OK","n/a",IF($E288="","No expiry date",IF(Dashboard!$B$19&gt;0,"Check data",IF($F288&lt;0,"Expired",IF($F288&lt;=Dashboard!$B$6,"Expires soon","Current"))))))</f>
        <v/>
      </c>
      <c r="H288" s="14" t="str">
        <f>IF(COUNTA($A288:$E288)=0,"",IF(OR($A288="",NOT(SUMPRODUCT(--(Technicians!$A$2:$A$101=$A288))=1)),"Check ID",IF(OR($B288="",AND($D288&lt;&gt;"",NOT(AND(ISNUMBER($D288),N($D288)&gt;=18264,N($D288)&lt;=73050))),AND($E288&lt;&gt;"",NOT(AND(ISNUMBER($E288),N($E288)&gt;=18264,N($E288)&lt;=73050))),AND(AND(ISNUMBER($D288),N($D288)&gt;=18264,N($D288)&lt;=73050),AND(ISNUMBER($E288),N($E288)&gt;=18264,N($E288)&lt;=73050),N($E288)&lt;N($D288))),"Check inputs","OK")))</f>
        <v/>
      </c>
    </row>
    <row r="289" spans="1:8" x14ac:dyDescent="0.25">
      <c r="A289" s="12"/>
      <c r="B289" s="13"/>
      <c r="C289" s="12"/>
      <c r="D289" s="21"/>
      <c r="E289" s="21"/>
      <c r="F289" s="19" t="str">
        <f>IF(COUNTA($A289:$E289)=0,"",IF($H289&lt;&gt;"OK","n/a",IF($E289="","",IF(AND(ISNUMBER(Dashboard!$B$4),N(Dashboard!$B$4)&gt;=18264,N(Dashboard!$B$4)&lt;=73050),$E289-Dashboard!$B$4,"n/a"))))</f>
        <v/>
      </c>
      <c r="G289" s="14" t="str">
        <f>IF(COUNTA($A289:$E289)=0,"",IF($H289&lt;&gt;"OK","n/a",IF($E289="","No expiry date",IF(Dashboard!$B$19&gt;0,"Check data",IF($F289&lt;0,"Expired",IF($F289&lt;=Dashboard!$B$6,"Expires soon","Current"))))))</f>
        <v/>
      </c>
      <c r="H289" s="14" t="str">
        <f>IF(COUNTA($A289:$E289)=0,"",IF(OR($A289="",NOT(SUMPRODUCT(--(Technicians!$A$2:$A$101=$A289))=1)),"Check ID",IF(OR($B289="",AND($D289&lt;&gt;"",NOT(AND(ISNUMBER($D289),N($D289)&gt;=18264,N($D289)&lt;=73050))),AND($E289&lt;&gt;"",NOT(AND(ISNUMBER($E289),N($E289)&gt;=18264,N($E289)&lt;=73050))),AND(AND(ISNUMBER($D289),N($D289)&gt;=18264,N($D289)&lt;=73050),AND(ISNUMBER($E289),N($E289)&gt;=18264,N($E289)&lt;=73050),N($E289)&lt;N($D289))),"Check inputs","OK")))</f>
        <v/>
      </c>
    </row>
    <row r="290" spans="1:8" x14ac:dyDescent="0.25">
      <c r="A290" s="12"/>
      <c r="B290" s="13"/>
      <c r="C290" s="12"/>
      <c r="D290" s="21"/>
      <c r="E290" s="21"/>
      <c r="F290" s="19" t="str">
        <f>IF(COUNTA($A290:$E290)=0,"",IF($H290&lt;&gt;"OK","n/a",IF($E290="","",IF(AND(ISNUMBER(Dashboard!$B$4),N(Dashboard!$B$4)&gt;=18264,N(Dashboard!$B$4)&lt;=73050),$E290-Dashboard!$B$4,"n/a"))))</f>
        <v/>
      </c>
      <c r="G290" s="14" t="str">
        <f>IF(COUNTA($A290:$E290)=0,"",IF($H290&lt;&gt;"OK","n/a",IF($E290="","No expiry date",IF(Dashboard!$B$19&gt;0,"Check data",IF($F290&lt;0,"Expired",IF($F290&lt;=Dashboard!$B$6,"Expires soon","Current"))))))</f>
        <v/>
      </c>
      <c r="H290" s="14" t="str">
        <f>IF(COUNTA($A290:$E290)=0,"",IF(OR($A290="",NOT(SUMPRODUCT(--(Technicians!$A$2:$A$101=$A290))=1)),"Check ID",IF(OR($B290="",AND($D290&lt;&gt;"",NOT(AND(ISNUMBER($D290),N($D290)&gt;=18264,N($D290)&lt;=73050))),AND($E290&lt;&gt;"",NOT(AND(ISNUMBER($E290),N($E290)&gt;=18264,N($E290)&lt;=73050))),AND(AND(ISNUMBER($D290),N($D290)&gt;=18264,N($D290)&lt;=73050),AND(ISNUMBER($E290),N($E290)&gt;=18264,N($E290)&lt;=73050),N($E290)&lt;N($D290))),"Check inputs","OK")))</f>
        <v/>
      </c>
    </row>
    <row r="291" spans="1:8" x14ac:dyDescent="0.25">
      <c r="A291" s="12"/>
      <c r="B291" s="13"/>
      <c r="C291" s="12"/>
      <c r="D291" s="21"/>
      <c r="E291" s="21"/>
      <c r="F291" s="19" t="str">
        <f>IF(COUNTA($A291:$E291)=0,"",IF($H291&lt;&gt;"OK","n/a",IF($E291="","",IF(AND(ISNUMBER(Dashboard!$B$4),N(Dashboard!$B$4)&gt;=18264,N(Dashboard!$B$4)&lt;=73050),$E291-Dashboard!$B$4,"n/a"))))</f>
        <v/>
      </c>
      <c r="G291" s="14" t="str">
        <f>IF(COUNTA($A291:$E291)=0,"",IF($H291&lt;&gt;"OK","n/a",IF($E291="","No expiry date",IF(Dashboard!$B$19&gt;0,"Check data",IF($F291&lt;0,"Expired",IF($F291&lt;=Dashboard!$B$6,"Expires soon","Current"))))))</f>
        <v/>
      </c>
      <c r="H291" s="14" t="str">
        <f>IF(COUNTA($A291:$E291)=0,"",IF(OR($A291="",NOT(SUMPRODUCT(--(Technicians!$A$2:$A$101=$A291))=1)),"Check ID",IF(OR($B291="",AND($D291&lt;&gt;"",NOT(AND(ISNUMBER($D291),N($D291)&gt;=18264,N($D291)&lt;=73050))),AND($E291&lt;&gt;"",NOT(AND(ISNUMBER($E291),N($E291)&gt;=18264,N($E291)&lt;=73050))),AND(AND(ISNUMBER($D291),N($D291)&gt;=18264,N($D291)&lt;=73050),AND(ISNUMBER($E291),N($E291)&gt;=18264,N($E291)&lt;=73050),N($E291)&lt;N($D291))),"Check inputs","OK")))</f>
        <v/>
      </c>
    </row>
    <row r="292" spans="1:8" x14ac:dyDescent="0.25">
      <c r="A292" s="12"/>
      <c r="B292" s="13"/>
      <c r="C292" s="12"/>
      <c r="D292" s="21"/>
      <c r="E292" s="21"/>
      <c r="F292" s="19" t="str">
        <f>IF(COUNTA($A292:$E292)=0,"",IF($H292&lt;&gt;"OK","n/a",IF($E292="","",IF(AND(ISNUMBER(Dashboard!$B$4),N(Dashboard!$B$4)&gt;=18264,N(Dashboard!$B$4)&lt;=73050),$E292-Dashboard!$B$4,"n/a"))))</f>
        <v/>
      </c>
      <c r="G292" s="14" t="str">
        <f>IF(COUNTA($A292:$E292)=0,"",IF($H292&lt;&gt;"OK","n/a",IF($E292="","No expiry date",IF(Dashboard!$B$19&gt;0,"Check data",IF($F292&lt;0,"Expired",IF($F292&lt;=Dashboard!$B$6,"Expires soon","Current"))))))</f>
        <v/>
      </c>
      <c r="H292" s="14" t="str">
        <f>IF(COUNTA($A292:$E292)=0,"",IF(OR($A292="",NOT(SUMPRODUCT(--(Technicians!$A$2:$A$101=$A292))=1)),"Check ID",IF(OR($B292="",AND($D292&lt;&gt;"",NOT(AND(ISNUMBER($D292),N($D292)&gt;=18264,N($D292)&lt;=73050))),AND($E292&lt;&gt;"",NOT(AND(ISNUMBER($E292),N($E292)&gt;=18264,N($E292)&lt;=73050))),AND(AND(ISNUMBER($D292),N($D292)&gt;=18264,N($D292)&lt;=73050),AND(ISNUMBER($E292),N($E292)&gt;=18264,N($E292)&lt;=73050),N($E292)&lt;N($D292))),"Check inputs","OK")))</f>
        <v/>
      </c>
    </row>
    <row r="293" spans="1:8" x14ac:dyDescent="0.25">
      <c r="A293" s="12"/>
      <c r="B293" s="13"/>
      <c r="C293" s="12"/>
      <c r="D293" s="21"/>
      <c r="E293" s="21"/>
      <c r="F293" s="19" t="str">
        <f>IF(COUNTA($A293:$E293)=0,"",IF($H293&lt;&gt;"OK","n/a",IF($E293="","",IF(AND(ISNUMBER(Dashboard!$B$4),N(Dashboard!$B$4)&gt;=18264,N(Dashboard!$B$4)&lt;=73050),$E293-Dashboard!$B$4,"n/a"))))</f>
        <v/>
      </c>
      <c r="G293" s="14" t="str">
        <f>IF(COUNTA($A293:$E293)=0,"",IF($H293&lt;&gt;"OK","n/a",IF($E293="","No expiry date",IF(Dashboard!$B$19&gt;0,"Check data",IF($F293&lt;0,"Expired",IF($F293&lt;=Dashboard!$B$6,"Expires soon","Current"))))))</f>
        <v/>
      </c>
      <c r="H293" s="14" t="str">
        <f>IF(COUNTA($A293:$E293)=0,"",IF(OR($A293="",NOT(SUMPRODUCT(--(Technicians!$A$2:$A$101=$A293))=1)),"Check ID",IF(OR($B293="",AND($D293&lt;&gt;"",NOT(AND(ISNUMBER($D293),N($D293)&gt;=18264,N($D293)&lt;=73050))),AND($E293&lt;&gt;"",NOT(AND(ISNUMBER($E293),N($E293)&gt;=18264,N($E293)&lt;=73050))),AND(AND(ISNUMBER($D293),N($D293)&gt;=18264,N($D293)&lt;=73050),AND(ISNUMBER($E293),N($E293)&gt;=18264,N($E293)&lt;=73050),N($E293)&lt;N($D293))),"Check inputs","OK")))</f>
        <v/>
      </c>
    </row>
    <row r="294" spans="1:8" x14ac:dyDescent="0.25">
      <c r="A294" s="12"/>
      <c r="B294" s="13"/>
      <c r="C294" s="12"/>
      <c r="D294" s="21"/>
      <c r="E294" s="21"/>
      <c r="F294" s="19" t="str">
        <f>IF(COUNTA($A294:$E294)=0,"",IF($H294&lt;&gt;"OK","n/a",IF($E294="","",IF(AND(ISNUMBER(Dashboard!$B$4),N(Dashboard!$B$4)&gt;=18264,N(Dashboard!$B$4)&lt;=73050),$E294-Dashboard!$B$4,"n/a"))))</f>
        <v/>
      </c>
      <c r="G294" s="14" t="str">
        <f>IF(COUNTA($A294:$E294)=0,"",IF($H294&lt;&gt;"OK","n/a",IF($E294="","No expiry date",IF(Dashboard!$B$19&gt;0,"Check data",IF($F294&lt;0,"Expired",IF($F294&lt;=Dashboard!$B$6,"Expires soon","Current"))))))</f>
        <v/>
      </c>
      <c r="H294" s="14" t="str">
        <f>IF(COUNTA($A294:$E294)=0,"",IF(OR($A294="",NOT(SUMPRODUCT(--(Technicians!$A$2:$A$101=$A294))=1)),"Check ID",IF(OR($B294="",AND($D294&lt;&gt;"",NOT(AND(ISNUMBER($D294),N($D294)&gt;=18264,N($D294)&lt;=73050))),AND($E294&lt;&gt;"",NOT(AND(ISNUMBER($E294),N($E294)&gt;=18264,N($E294)&lt;=73050))),AND(AND(ISNUMBER($D294),N($D294)&gt;=18264,N($D294)&lt;=73050),AND(ISNUMBER($E294),N($E294)&gt;=18264,N($E294)&lt;=73050),N($E294)&lt;N($D294))),"Check inputs","OK")))</f>
        <v/>
      </c>
    </row>
    <row r="295" spans="1:8" x14ac:dyDescent="0.25">
      <c r="A295" s="12"/>
      <c r="B295" s="13"/>
      <c r="C295" s="12"/>
      <c r="D295" s="21"/>
      <c r="E295" s="21"/>
      <c r="F295" s="19" t="str">
        <f>IF(COUNTA($A295:$E295)=0,"",IF($H295&lt;&gt;"OK","n/a",IF($E295="","",IF(AND(ISNUMBER(Dashboard!$B$4),N(Dashboard!$B$4)&gt;=18264,N(Dashboard!$B$4)&lt;=73050),$E295-Dashboard!$B$4,"n/a"))))</f>
        <v/>
      </c>
      <c r="G295" s="14" t="str">
        <f>IF(COUNTA($A295:$E295)=0,"",IF($H295&lt;&gt;"OK","n/a",IF($E295="","No expiry date",IF(Dashboard!$B$19&gt;0,"Check data",IF($F295&lt;0,"Expired",IF($F295&lt;=Dashboard!$B$6,"Expires soon","Current"))))))</f>
        <v/>
      </c>
      <c r="H295" s="14" t="str">
        <f>IF(COUNTA($A295:$E295)=0,"",IF(OR($A295="",NOT(SUMPRODUCT(--(Technicians!$A$2:$A$101=$A295))=1)),"Check ID",IF(OR($B295="",AND($D295&lt;&gt;"",NOT(AND(ISNUMBER($D295),N($D295)&gt;=18264,N($D295)&lt;=73050))),AND($E295&lt;&gt;"",NOT(AND(ISNUMBER($E295),N($E295)&gt;=18264,N($E295)&lt;=73050))),AND(AND(ISNUMBER($D295),N($D295)&gt;=18264,N($D295)&lt;=73050),AND(ISNUMBER($E295),N($E295)&gt;=18264,N($E295)&lt;=73050),N($E295)&lt;N($D295))),"Check inputs","OK")))</f>
        <v/>
      </c>
    </row>
    <row r="296" spans="1:8" x14ac:dyDescent="0.25">
      <c r="A296" s="12"/>
      <c r="B296" s="13"/>
      <c r="C296" s="12"/>
      <c r="D296" s="21"/>
      <c r="E296" s="21"/>
      <c r="F296" s="19" t="str">
        <f>IF(COUNTA($A296:$E296)=0,"",IF($H296&lt;&gt;"OK","n/a",IF($E296="","",IF(AND(ISNUMBER(Dashboard!$B$4),N(Dashboard!$B$4)&gt;=18264,N(Dashboard!$B$4)&lt;=73050),$E296-Dashboard!$B$4,"n/a"))))</f>
        <v/>
      </c>
      <c r="G296" s="14" t="str">
        <f>IF(COUNTA($A296:$E296)=0,"",IF($H296&lt;&gt;"OK","n/a",IF($E296="","No expiry date",IF(Dashboard!$B$19&gt;0,"Check data",IF($F296&lt;0,"Expired",IF($F296&lt;=Dashboard!$B$6,"Expires soon","Current"))))))</f>
        <v/>
      </c>
      <c r="H296" s="14" t="str">
        <f>IF(COUNTA($A296:$E296)=0,"",IF(OR($A296="",NOT(SUMPRODUCT(--(Technicians!$A$2:$A$101=$A296))=1)),"Check ID",IF(OR($B296="",AND($D296&lt;&gt;"",NOT(AND(ISNUMBER($D296),N($D296)&gt;=18264,N($D296)&lt;=73050))),AND($E296&lt;&gt;"",NOT(AND(ISNUMBER($E296),N($E296)&gt;=18264,N($E296)&lt;=73050))),AND(AND(ISNUMBER($D296),N($D296)&gt;=18264,N($D296)&lt;=73050),AND(ISNUMBER($E296),N($E296)&gt;=18264,N($E296)&lt;=73050),N($E296)&lt;N($D296))),"Check inputs","OK")))</f>
        <v/>
      </c>
    </row>
    <row r="297" spans="1:8" x14ac:dyDescent="0.25">
      <c r="A297" s="12"/>
      <c r="B297" s="13"/>
      <c r="C297" s="12"/>
      <c r="D297" s="21"/>
      <c r="E297" s="21"/>
      <c r="F297" s="19" t="str">
        <f>IF(COUNTA($A297:$E297)=0,"",IF($H297&lt;&gt;"OK","n/a",IF($E297="","",IF(AND(ISNUMBER(Dashboard!$B$4),N(Dashboard!$B$4)&gt;=18264,N(Dashboard!$B$4)&lt;=73050),$E297-Dashboard!$B$4,"n/a"))))</f>
        <v/>
      </c>
      <c r="G297" s="14" t="str">
        <f>IF(COUNTA($A297:$E297)=0,"",IF($H297&lt;&gt;"OK","n/a",IF($E297="","No expiry date",IF(Dashboard!$B$19&gt;0,"Check data",IF($F297&lt;0,"Expired",IF($F297&lt;=Dashboard!$B$6,"Expires soon","Current"))))))</f>
        <v/>
      </c>
      <c r="H297" s="14" t="str">
        <f>IF(COUNTA($A297:$E297)=0,"",IF(OR($A297="",NOT(SUMPRODUCT(--(Technicians!$A$2:$A$101=$A297))=1)),"Check ID",IF(OR($B297="",AND($D297&lt;&gt;"",NOT(AND(ISNUMBER($D297),N($D297)&gt;=18264,N($D297)&lt;=73050))),AND($E297&lt;&gt;"",NOT(AND(ISNUMBER($E297),N($E297)&gt;=18264,N($E297)&lt;=73050))),AND(AND(ISNUMBER($D297),N($D297)&gt;=18264,N($D297)&lt;=73050),AND(ISNUMBER($E297),N($E297)&gt;=18264,N($E297)&lt;=73050),N($E297)&lt;N($D297))),"Check inputs","OK")))</f>
        <v/>
      </c>
    </row>
    <row r="298" spans="1:8" x14ac:dyDescent="0.25">
      <c r="A298" s="12"/>
      <c r="B298" s="13"/>
      <c r="C298" s="12"/>
      <c r="D298" s="21"/>
      <c r="E298" s="21"/>
      <c r="F298" s="19" t="str">
        <f>IF(COUNTA($A298:$E298)=0,"",IF($H298&lt;&gt;"OK","n/a",IF($E298="","",IF(AND(ISNUMBER(Dashboard!$B$4),N(Dashboard!$B$4)&gt;=18264,N(Dashboard!$B$4)&lt;=73050),$E298-Dashboard!$B$4,"n/a"))))</f>
        <v/>
      </c>
      <c r="G298" s="14" t="str">
        <f>IF(COUNTA($A298:$E298)=0,"",IF($H298&lt;&gt;"OK","n/a",IF($E298="","No expiry date",IF(Dashboard!$B$19&gt;0,"Check data",IF($F298&lt;0,"Expired",IF($F298&lt;=Dashboard!$B$6,"Expires soon","Current"))))))</f>
        <v/>
      </c>
      <c r="H298" s="14" t="str">
        <f>IF(COUNTA($A298:$E298)=0,"",IF(OR($A298="",NOT(SUMPRODUCT(--(Technicians!$A$2:$A$101=$A298))=1)),"Check ID",IF(OR($B298="",AND($D298&lt;&gt;"",NOT(AND(ISNUMBER($D298),N($D298)&gt;=18264,N($D298)&lt;=73050))),AND($E298&lt;&gt;"",NOT(AND(ISNUMBER($E298),N($E298)&gt;=18264,N($E298)&lt;=73050))),AND(AND(ISNUMBER($D298),N($D298)&gt;=18264,N($D298)&lt;=73050),AND(ISNUMBER($E298),N($E298)&gt;=18264,N($E298)&lt;=73050),N($E298)&lt;N($D298))),"Check inputs","OK")))</f>
        <v/>
      </c>
    </row>
    <row r="299" spans="1:8" x14ac:dyDescent="0.25">
      <c r="A299" s="12"/>
      <c r="B299" s="13"/>
      <c r="C299" s="12"/>
      <c r="D299" s="21"/>
      <c r="E299" s="21"/>
      <c r="F299" s="19" t="str">
        <f>IF(COUNTA($A299:$E299)=0,"",IF($H299&lt;&gt;"OK","n/a",IF($E299="","",IF(AND(ISNUMBER(Dashboard!$B$4),N(Dashboard!$B$4)&gt;=18264,N(Dashboard!$B$4)&lt;=73050),$E299-Dashboard!$B$4,"n/a"))))</f>
        <v/>
      </c>
      <c r="G299" s="14" t="str">
        <f>IF(COUNTA($A299:$E299)=0,"",IF($H299&lt;&gt;"OK","n/a",IF($E299="","No expiry date",IF(Dashboard!$B$19&gt;0,"Check data",IF($F299&lt;0,"Expired",IF($F299&lt;=Dashboard!$B$6,"Expires soon","Current"))))))</f>
        <v/>
      </c>
      <c r="H299" s="14" t="str">
        <f>IF(COUNTA($A299:$E299)=0,"",IF(OR($A299="",NOT(SUMPRODUCT(--(Technicians!$A$2:$A$101=$A299))=1)),"Check ID",IF(OR($B299="",AND($D299&lt;&gt;"",NOT(AND(ISNUMBER($D299),N($D299)&gt;=18264,N($D299)&lt;=73050))),AND($E299&lt;&gt;"",NOT(AND(ISNUMBER($E299),N($E299)&gt;=18264,N($E299)&lt;=73050))),AND(AND(ISNUMBER($D299),N($D299)&gt;=18264,N($D299)&lt;=73050),AND(ISNUMBER($E299),N($E299)&gt;=18264,N($E299)&lt;=73050),N($E299)&lt;N($D299))),"Check inputs","OK")))</f>
        <v/>
      </c>
    </row>
    <row r="300" spans="1:8" x14ac:dyDescent="0.25">
      <c r="A300" s="12"/>
      <c r="B300" s="13"/>
      <c r="C300" s="12"/>
      <c r="D300" s="21"/>
      <c r="E300" s="21"/>
      <c r="F300" s="19" t="str">
        <f>IF(COUNTA($A300:$E300)=0,"",IF($H300&lt;&gt;"OK","n/a",IF($E300="","",IF(AND(ISNUMBER(Dashboard!$B$4),N(Dashboard!$B$4)&gt;=18264,N(Dashboard!$B$4)&lt;=73050),$E300-Dashboard!$B$4,"n/a"))))</f>
        <v/>
      </c>
      <c r="G300" s="14" t="str">
        <f>IF(COUNTA($A300:$E300)=0,"",IF($H300&lt;&gt;"OK","n/a",IF($E300="","No expiry date",IF(Dashboard!$B$19&gt;0,"Check data",IF($F300&lt;0,"Expired",IF($F300&lt;=Dashboard!$B$6,"Expires soon","Current"))))))</f>
        <v/>
      </c>
      <c r="H300" s="14" t="str">
        <f>IF(COUNTA($A300:$E300)=0,"",IF(OR($A300="",NOT(SUMPRODUCT(--(Technicians!$A$2:$A$101=$A300))=1)),"Check ID",IF(OR($B300="",AND($D300&lt;&gt;"",NOT(AND(ISNUMBER($D300),N($D300)&gt;=18264,N($D300)&lt;=73050))),AND($E300&lt;&gt;"",NOT(AND(ISNUMBER($E300),N($E300)&gt;=18264,N($E300)&lt;=73050))),AND(AND(ISNUMBER($D300),N($D300)&gt;=18264,N($D300)&lt;=73050),AND(ISNUMBER($E300),N($E300)&gt;=18264,N($E300)&lt;=73050),N($E300)&lt;N($D300))),"Check inputs","OK")))</f>
        <v/>
      </c>
    </row>
    <row r="301" spans="1:8" x14ac:dyDescent="0.25">
      <c r="A301" s="12"/>
      <c r="B301" s="13"/>
      <c r="C301" s="12"/>
      <c r="D301" s="21"/>
      <c r="E301" s="21"/>
      <c r="F301" s="19" t="str">
        <f>IF(COUNTA($A301:$E301)=0,"",IF($H301&lt;&gt;"OK","n/a",IF($E301="","",IF(AND(ISNUMBER(Dashboard!$B$4),N(Dashboard!$B$4)&gt;=18264,N(Dashboard!$B$4)&lt;=73050),$E301-Dashboard!$B$4,"n/a"))))</f>
        <v/>
      </c>
      <c r="G301" s="14" t="str">
        <f>IF(COUNTA($A301:$E301)=0,"",IF($H301&lt;&gt;"OK","n/a",IF($E301="","No expiry date",IF(Dashboard!$B$19&gt;0,"Check data",IF($F301&lt;0,"Expired",IF($F301&lt;=Dashboard!$B$6,"Expires soon","Current"))))))</f>
        <v/>
      </c>
      <c r="H301" s="14" t="str">
        <f>IF(COUNTA($A301:$E301)=0,"",IF(OR($A301="",NOT(SUMPRODUCT(--(Technicians!$A$2:$A$101=$A301))=1)),"Check ID",IF(OR($B301="",AND($D301&lt;&gt;"",NOT(AND(ISNUMBER($D301),N($D301)&gt;=18264,N($D301)&lt;=73050))),AND($E301&lt;&gt;"",NOT(AND(ISNUMBER($E301),N($E301)&gt;=18264,N($E301)&lt;=73050))),AND(AND(ISNUMBER($D301),N($D301)&gt;=18264,N($D301)&lt;=73050),AND(ISNUMBER($E301),N($E301)&gt;=18264,N($E301)&lt;=73050),N($E301)&lt;N($D301))),"Check inputs","OK")))</f>
        <v/>
      </c>
    </row>
    <row r="302" spans="1:8" x14ac:dyDescent="0.25">
      <c r="A302" s="12"/>
      <c r="B302" s="13"/>
      <c r="C302" s="12"/>
      <c r="D302" s="21"/>
      <c r="E302" s="21"/>
      <c r="F302" s="19" t="str">
        <f>IF(COUNTA($A302:$E302)=0,"",IF($H302&lt;&gt;"OK","n/a",IF($E302="","",IF(AND(ISNUMBER(Dashboard!$B$4),N(Dashboard!$B$4)&gt;=18264,N(Dashboard!$B$4)&lt;=73050),$E302-Dashboard!$B$4,"n/a"))))</f>
        <v/>
      </c>
      <c r="G302" s="14" t="str">
        <f>IF(COUNTA($A302:$E302)=0,"",IF($H302&lt;&gt;"OK","n/a",IF($E302="","No expiry date",IF(Dashboard!$B$19&gt;0,"Check data",IF($F302&lt;0,"Expired",IF($F302&lt;=Dashboard!$B$6,"Expires soon","Current"))))))</f>
        <v/>
      </c>
      <c r="H302" s="14" t="str">
        <f>IF(COUNTA($A302:$E302)=0,"",IF(OR($A302="",NOT(SUMPRODUCT(--(Technicians!$A$2:$A$101=$A302))=1)),"Check ID",IF(OR($B302="",AND($D302&lt;&gt;"",NOT(AND(ISNUMBER($D302),N($D302)&gt;=18264,N($D302)&lt;=73050))),AND($E302&lt;&gt;"",NOT(AND(ISNUMBER($E302),N($E302)&gt;=18264,N($E302)&lt;=73050))),AND(AND(ISNUMBER($D302),N($D302)&gt;=18264,N($D302)&lt;=73050),AND(ISNUMBER($E302),N($E302)&gt;=18264,N($E302)&lt;=73050),N($E302)&lt;N($D302))),"Check inputs","OK")))</f>
        <v/>
      </c>
    </row>
    <row r="303" spans="1:8" x14ac:dyDescent="0.25">
      <c r="A303" s="12"/>
      <c r="B303" s="13"/>
      <c r="C303" s="12"/>
      <c r="D303" s="21"/>
      <c r="E303" s="21"/>
      <c r="F303" s="19" t="str">
        <f>IF(COUNTA($A303:$E303)=0,"",IF($H303&lt;&gt;"OK","n/a",IF($E303="","",IF(AND(ISNUMBER(Dashboard!$B$4),N(Dashboard!$B$4)&gt;=18264,N(Dashboard!$B$4)&lt;=73050),$E303-Dashboard!$B$4,"n/a"))))</f>
        <v/>
      </c>
      <c r="G303" s="14" t="str">
        <f>IF(COUNTA($A303:$E303)=0,"",IF($H303&lt;&gt;"OK","n/a",IF($E303="","No expiry date",IF(Dashboard!$B$19&gt;0,"Check data",IF($F303&lt;0,"Expired",IF($F303&lt;=Dashboard!$B$6,"Expires soon","Current"))))))</f>
        <v/>
      </c>
      <c r="H303" s="14" t="str">
        <f>IF(COUNTA($A303:$E303)=0,"",IF(OR($A303="",NOT(SUMPRODUCT(--(Technicians!$A$2:$A$101=$A303))=1)),"Check ID",IF(OR($B303="",AND($D303&lt;&gt;"",NOT(AND(ISNUMBER($D303),N($D303)&gt;=18264,N($D303)&lt;=73050))),AND($E303&lt;&gt;"",NOT(AND(ISNUMBER($E303),N($E303)&gt;=18264,N($E303)&lt;=73050))),AND(AND(ISNUMBER($D303),N($D303)&gt;=18264,N($D303)&lt;=73050),AND(ISNUMBER($E303),N($E303)&gt;=18264,N($E303)&lt;=73050),N($E303)&lt;N($D303))),"Check inputs","OK")))</f>
        <v/>
      </c>
    </row>
    <row r="304" spans="1:8" x14ac:dyDescent="0.25">
      <c r="A304" s="12"/>
      <c r="B304" s="13"/>
      <c r="C304" s="12"/>
      <c r="D304" s="21"/>
      <c r="E304" s="21"/>
      <c r="F304" s="19" t="str">
        <f>IF(COUNTA($A304:$E304)=0,"",IF($H304&lt;&gt;"OK","n/a",IF($E304="","",IF(AND(ISNUMBER(Dashboard!$B$4),N(Dashboard!$B$4)&gt;=18264,N(Dashboard!$B$4)&lt;=73050),$E304-Dashboard!$B$4,"n/a"))))</f>
        <v/>
      </c>
      <c r="G304" s="14" t="str">
        <f>IF(COUNTA($A304:$E304)=0,"",IF($H304&lt;&gt;"OK","n/a",IF($E304="","No expiry date",IF(Dashboard!$B$19&gt;0,"Check data",IF($F304&lt;0,"Expired",IF($F304&lt;=Dashboard!$B$6,"Expires soon","Current"))))))</f>
        <v/>
      </c>
      <c r="H304" s="14" t="str">
        <f>IF(COUNTA($A304:$E304)=0,"",IF(OR($A304="",NOT(SUMPRODUCT(--(Technicians!$A$2:$A$101=$A304))=1)),"Check ID",IF(OR($B304="",AND($D304&lt;&gt;"",NOT(AND(ISNUMBER($D304),N($D304)&gt;=18264,N($D304)&lt;=73050))),AND($E304&lt;&gt;"",NOT(AND(ISNUMBER($E304),N($E304)&gt;=18264,N($E304)&lt;=73050))),AND(AND(ISNUMBER($D304),N($D304)&gt;=18264,N($D304)&lt;=73050),AND(ISNUMBER($E304),N($E304)&gt;=18264,N($E304)&lt;=73050),N($E304)&lt;N($D304))),"Check inputs","OK")))</f>
        <v/>
      </c>
    </row>
    <row r="305" spans="1:8" x14ac:dyDescent="0.25">
      <c r="A305" s="12"/>
      <c r="B305" s="13"/>
      <c r="C305" s="12"/>
      <c r="D305" s="21"/>
      <c r="E305" s="21"/>
      <c r="F305" s="19" t="str">
        <f>IF(COUNTA($A305:$E305)=0,"",IF($H305&lt;&gt;"OK","n/a",IF($E305="","",IF(AND(ISNUMBER(Dashboard!$B$4),N(Dashboard!$B$4)&gt;=18264,N(Dashboard!$B$4)&lt;=73050),$E305-Dashboard!$B$4,"n/a"))))</f>
        <v/>
      </c>
      <c r="G305" s="14" t="str">
        <f>IF(COUNTA($A305:$E305)=0,"",IF($H305&lt;&gt;"OK","n/a",IF($E305="","No expiry date",IF(Dashboard!$B$19&gt;0,"Check data",IF($F305&lt;0,"Expired",IF($F305&lt;=Dashboard!$B$6,"Expires soon","Current"))))))</f>
        <v/>
      </c>
      <c r="H305" s="14" t="str">
        <f>IF(COUNTA($A305:$E305)=0,"",IF(OR($A305="",NOT(SUMPRODUCT(--(Technicians!$A$2:$A$101=$A305))=1)),"Check ID",IF(OR($B305="",AND($D305&lt;&gt;"",NOT(AND(ISNUMBER($D305),N($D305)&gt;=18264,N($D305)&lt;=73050))),AND($E305&lt;&gt;"",NOT(AND(ISNUMBER($E305),N($E305)&gt;=18264,N($E305)&lt;=73050))),AND(AND(ISNUMBER($D305),N($D305)&gt;=18264,N($D305)&lt;=73050),AND(ISNUMBER($E305),N($E305)&gt;=18264,N($E305)&lt;=73050),N($E305)&lt;N($D305))),"Check inputs","OK")))</f>
        <v/>
      </c>
    </row>
    <row r="306" spans="1:8" x14ac:dyDescent="0.25">
      <c r="A306" s="12"/>
      <c r="B306" s="13"/>
      <c r="C306" s="12"/>
      <c r="D306" s="21"/>
      <c r="E306" s="21"/>
      <c r="F306" s="19" t="str">
        <f>IF(COUNTA($A306:$E306)=0,"",IF($H306&lt;&gt;"OK","n/a",IF($E306="","",IF(AND(ISNUMBER(Dashboard!$B$4),N(Dashboard!$B$4)&gt;=18264,N(Dashboard!$B$4)&lt;=73050),$E306-Dashboard!$B$4,"n/a"))))</f>
        <v/>
      </c>
      <c r="G306" s="14" t="str">
        <f>IF(COUNTA($A306:$E306)=0,"",IF($H306&lt;&gt;"OK","n/a",IF($E306="","No expiry date",IF(Dashboard!$B$19&gt;0,"Check data",IF($F306&lt;0,"Expired",IF($F306&lt;=Dashboard!$B$6,"Expires soon","Current"))))))</f>
        <v/>
      </c>
      <c r="H306" s="14" t="str">
        <f>IF(COUNTA($A306:$E306)=0,"",IF(OR($A306="",NOT(SUMPRODUCT(--(Technicians!$A$2:$A$101=$A306))=1)),"Check ID",IF(OR($B306="",AND($D306&lt;&gt;"",NOT(AND(ISNUMBER($D306),N($D306)&gt;=18264,N($D306)&lt;=73050))),AND($E306&lt;&gt;"",NOT(AND(ISNUMBER($E306),N($E306)&gt;=18264,N($E306)&lt;=73050))),AND(AND(ISNUMBER($D306),N($D306)&gt;=18264,N($D306)&lt;=73050),AND(ISNUMBER($E306),N($E306)&gt;=18264,N($E306)&lt;=73050),N($E306)&lt;N($D306))),"Check inputs","OK")))</f>
        <v/>
      </c>
    </row>
    <row r="307" spans="1:8" x14ac:dyDescent="0.25">
      <c r="A307" s="12"/>
      <c r="B307" s="13"/>
      <c r="C307" s="12"/>
      <c r="D307" s="21"/>
      <c r="E307" s="21"/>
      <c r="F307" s="19" t="str">
        <f>IF(COUNTA($A307:$E307)=0,"",IF($H307&lt;&gt;"OK","n/a",IF($E307="","",IF(AND(ISNUMBER(Dashboard!$B$4),N(Dashboard!$B$4)&gt;=18264,N(Dashboard!$B$4)&lt;=73050),$E307-Dashboard!$B$4,"n/a"))))</f>
        <v/>
      </c>
      <c r="G307" s="14" t="str">
        <f>IF(COUNTA($A307:$E307)=0,"",IF($H307&lt;&gt;"OK","n/a",IF($E307="","No expiry date",IF(Dashboard!$B$19&gt;0,"Check data",IF($F307&lt;0,"Expired",IF($F307&lt;=Dashboard!$B$6,"Expires soon","Current"))))))</f>
        <v/>
      </c>
      <c r="H307" s="14" t="str">
        <f>IF(COUNTA($A307:$E307)=0,"",IF(OR($A307="",NOT(SUMPRODUCT(--(Technicians!$A$2:$A$101=$A307))=1)),"Check ID",IF(OR($B307="",AND($D307&lt;&gt;"",NOT(AND(ISNUMBER($D307),N($D307)&gt;=18264,N($D307)&lt;=73050))),AND($E307&lt;&gt;"",NOT(AND(ISNUMBER($E307),N($E307)&gt;=18264,N($E307)&lt;=73050))),AND(AND(ISNUMBER($D307),N($D307)&gt;=18264,N($D307)&lt;=73050),AND(ISNUMBER($E307),N($E307)&gt;=18264,N($E307)&lt;=73050),N($E307)&lt;N($D307))),"Check inputs","OK")))</f>
        <v/>
      </c>
    </row>
    <row r="308" spans="1:8" x14ac:dyDescent="0.25">
      <c r="A308" s="12"/>
      <c r="B308" s="13"/>
      <c r="C308" s="12"/>
      <c r="D308" s="21"/>
      <c r="E308" s="21"/>
      <c r="F308" s="19" t="str">
        <f>IF(COUNTA($A308:$E308)=0,"",IF($H308&lt;&gt;"OK","n/a",IF($E308="","",IF(AND(ISNUMBER(Dashboard!$B$4),N(Dashboard!$B$4)&gt;=18264,N(Dashboard!$B$4)&lt;=73050),$E308-Dashboard!$B$4,"n/a"))))</f>
        <v/>
      </c>
      <c r="G308" s="14" t="str">
        <f>IF(COUNTA($A308:$E308)=0,"",IF($H308&lt;&gt;"OK","n/a",IF($E308="","No expiry date",IF(Dashboard!$B$19&gt;0,"Check data",IF($F308&lt;0,"Expired",IF($F308&lt;=Dashboard!$B$6,"Expires soon","Current"))))))</f>
        <v/>
      </c>
      <c r="H308" s="14" t="str">
        <f>IF(COUNTA($A308:$E308)=0,"",IF(OR($A308="",NOT(SUMPRODUCT(--(Technicians!$A$2:$A$101=$A308))=1)),"Check ID",IF(OR($B308="",AND($D308&lt;&gt;"",NOT(AND(ISNUMBER($D308),N($D308)&gt;=18264,N($D308)&lt;=73050))),AND($E308&lt;&gt;"",NOT(AND(ISNUMBER($E308),N($E308)&gt;=18264,N($E308)&lt;=73050))),AND(AND(ISNUMBER($D308),N($D308)&gt;=18264,N($D308)&lt;=73050),AND(ISNUMBER($E308),N($E308)&gt;=18264,N($E308)&lt;=73050),N($E308)&lt;N($D308))),"Check inputs","OK")))</f>
        <v/>
      </c>
    </row>
    <row r="309" spans="1:8" x14ac:dyDescent="0.25">
      <c r="A309" s="12"/>
      <c r="B309" s="13"/>
      <c r="C309" s="12"/>
      <c r="D309" s="21"/>
      <c r="E309" s="21"/>
      <c r="F309" s="19" t="str">
        <f>IF(COUNTA($A309:$E309)=0,"",IF($H309&lt;&gt;"OK","n/a",IF($E309="","",IF(AND(ISNUMBER(Dashboard!$B$4),N(Dashboard!$B$4)&gt;=18264,N(Dashboard!$B$4)&lt;=73050),$E309-Dashboard!$B$4,"n/a"))))</f>
        <v/>
      </c>
      <c r="G309" s="14" t="str">
        <f>IF(COUNTA($A309:$E309)=0,"",IF($H309&lt;&gt;"OK","n/a",IF($E309="","No expiry date",IF(Dashboard!$B$19&gt;0,"Check data",IF($F309&lt;0,"Expired",IF($F309&lt;=Dashboard!$B$6,"Expires soon","Current"))))))</f>
        <v/>
      </c>
      <c r="H309" s="14" t="str">
        <f>IF(COUNTA($A309:$E309)=0,"",IF(OR($A309="",NOT(SUMPRODUCT(--(Technicians!$A$2:$A$101=$A309))=1)),"Check ID",IF(OR($B309="",AND($D309&lt;&gt;"",NOT(AND(ISNUMBER($D309),N($D309)&gt;=18264,N($D309)&lt;=73050))),AND($E309&lt;&gt;"",NOT(AND(ISNUMBER($E309),N($E309)&gt;=18264,N($E309)&lt;=73050))),AND(AND(ISNUMBER($D309),N($D309)&gt;=18264,N($D309)&lt;=73050),AND(ISNUMBER($E309),N($E309)&gt;=18264,N($E309)&lt;=73050),N($E309)&lt;N($D309))),"Check inputs","OK")))</f>
        <v/>
      </c>
    </row>
    <row r="310" spans="1:8" x14ac:dyDescent="0.25">
      <c r="A310" s="12"/>
      <c r="B310" s="13"/>
      <c r="C310" s="12"/>
      <c r="D310" s="21"/>
      <c r="E310" s="21"/>
      <c r="F310" s="19" t="str">
        <f>IF(COUNTA($A310:$E310)=0,"",IF($H310&lt;&gt;"OK","n/a",IF($E310="","",IF(AND(ISNUMBER(Dashboard!$B$4),N(Dashboard!$B$4)&gt;=18264,N(Dashboard!$B$4)&lt;=73050),$E310-Dashboard!$B$4,"n/a"))))</f>
        <v/>
      </c>
      <c r="G310" s="14" t="str">
        <f>IF(COUNTA($A310:$E310)=0,"",IF($H310&lt;&gt;"OK","n/a",IF($E310="","No expiry date",IF(Dashboard!$B$19&gt;0,"Check data",IF($F310&lt;0,"Expired",IF($F310&lt;=Dashboard!$B$6,"Expires soon","Current"))))))</f>
        <v/>
      </c>
      <c r="H310" s="14" t="str">
        <f>IF(COUNTA($A310:$E310)=0,"",IF(OR($A310="",NOT(SUMPRODUCT(--(Technicians!$A$2:$A$101=$A310))=1)),"Check ID",IF(OR($B310="",AND($D310&lt;&gt;"",NOT(AND(ISNUMBER($D310),N($D310)&gt;=18264,N($D310)&lt;=73050))),AND($E310&lt;&gt;"",NOT(AND(ISNUMBER($E310),N($E310)&gt;=18264,N($E310)&lt;=73050))),AND(AND(ISNUMBER($D310),N($D310)&gt;=18264,N($D310)&lt;=73050),AND(ISNUMBER($E310),N($E310)&gt;=18264,N($E310)&lt;=73050),N($E310)&lt;N($D310))),"Check inputs","OK")))</f>
        <v/>
      </c>
    </row>
    <row r="311" spans="1:8" x14ac:dyDescent="0.25">
      <c r="A311" s="12"/>
      <c r="B311" s="13"/>
      <c r="C311" s="12"/>
      <c r="D311" s="21"/>
      <c r="E311" s="21"/>
      <c r="F311" s="19" t="str">
        <f>IF(COUNTA($A311:$E311)=0,"",IF($H311&lt;&gt;"OK","n/a",IF($E311="","",IF(AND(ISNUMBER(Dashboard!$B$4),N(Dashboard!$B$4)&gt;=18264,N(Dashboard!$B$4)&lt;=73050),$E311-Dashboard!$B$4,"n/a"))))</f>
        <v/>
      </c>
      <c r="G311" s="14" t="str">
        <f>IF(COUNTA($A311:$E311)=0,"",IF($H311&lt;&gt;"OK","n/a",IF($E311="","No expiry date",IF(Dashboard!$B$19&gt;0,"Check data",IF($F311&lt;0,"Expired",IF($F311&lt;=Dashboard!$B$6,"Expires soon","Current"))))))</f>
        <v/>
      </c>
      <c r="H311" s="14" t="str">
        <f>IF(COUNTA($A311:$E311)=0,"",IF(OR($A311="",NOT(SUMPRODUCT(--(Technicians!$A$2:$A$101=$A311))=1)),"Check ID",IF(OR($B311="",AND($D311&lt;&gt;"",NOT(AND(ISNUMBER($D311),N($D311)&gt;=18264,N($D311)&lt;=73050))),AND($E311&lt;&gt;"",NOT(AND(ISNUMBER($E311),N($E311)&gt;=18264,N($E311)&lt;=73050))),AND(AND(ISNUMBER($D311),N($D311)&gt;=18264,N($D311)&lt;=73050),AND(ISNUMBER($E311),N($E311)&gt;=18264,N($E311)&lt;=73050),N($E311)&lt;N($D311))),"Check inputs","OK")))</f>
        <v/>
      </c>
    </row>
    <row r="312" spans="1:8" x14ac:dyDescent="0.25">
      <c r="A312" s="12"/>
      <c r="B312" s="13"/>
      <c r="C312" s="12"/>
      <c r="D312" s="21"/>
      <c r="E312" s="21"/>
      <c r="F312" s="19" t="str">
        <f>IF(COUNTA($A312:$E312)=0,"",IF($H312&lt;&gt;"OK","n/a",IF($E312="","",IF(AND(ISNUMBER(Dashboard!$B$4),N(Dashboard!$B$4)&gt;=18264,N(Dashboard!$B$4)&lt;=73050),$E312-Dashboard!$B$4,"n/a"))))</f>
        <v/>
      </c>
      <c r="G312" s="14" t="str">
        <f>IF(COUNTA($A312:$E312)=0,"",IF($H312&lt;&gt;"OK","n/a",IF($E312="","No expiry date",IF(Dashboard!$B$19&gt;0,"Check data",IF($F312&lt;0,"Expired",IF($F312&lt;=Dashboard!$B$6,"Expires soon","Current"))))))</f>
        <v/>
      </c>
      <c r="H312" s="14" t="str">
        <f>IF(COUNTA($A312:$E312)=0,"",IF(OR($A312="",NOT(SUMPRODUCT(--(Technicians!$A$2:$A$101=$A312))=1)),"Check ID",IF(OR($B312="",AND($D312&lt;&gt;"",NOT(AND(ISNUMBER($D312),N($D312)&gt;=18264,N($D312)&lt;=73050))),AND($E312&lt;&gt;"",NOT(AND(ISNUMBER($E312),N($E312)&gt;=18264,N($E312)&lt;=73050))),AND(AND(ISNUMBER($D312),N($D312)&gt;=18264,N($D312)&lt;=73050),AND(ISNUMBER($E312),N($E312)&gt;=18264,N($E312)&lt;=73050),N($E312)&lt;N($D312))),"Check inputs","OK")))</f>
        <v/>
      </c>
    </row>
    <row r="313" spans="1:8" x14ac:dyDescent="0.25">
      <c r="A313" s="12"/>
      <c r="B313" s="13"/>
      <c r="C313" s="12"/>
      <c r="D313" s="21"/>
      <c r="E313" s="21"/>
      <c r="F313" s="19" t="str">
        <f>IF(COUNTA($A313:$E313)=0,"",IF($H313&lt;&gt;"OK","n/a",IF($E313="","",IF(AND(ISNUMBER(Dashboard!$B$4),N(Dashboard!$B$4)&gt;=18264,N(Dashboard!$B$4)&lt;=73050),$E313-Dashboard!$B$4,"n/a"))))</f>
        <v/>
      </c>
      <c r="G313" s="14" t="str">
        <f>IF(COUNTA($A313:$E313)=0,"",IF($H313&lt;&gt;"OK","n/a",IF($E313="","No expiry date",IF(Dashboard!$B$19&gt;0,"Check data",IF($F313&lt;0,"Expired",IF($F313&lt;=Dashboard!$B$6,"Expires soon","Current"))))))</f>
        <v/>
      </c>
      <c r="H313" s="14" t="str">
        <f>IF(COUNTA($A313:$E313)=0,"",IF(OR($A313="",NOT(SUMPRODUCT(--(Technicians!$A$2:$A$101=$A313))=1)),"Check ID",IF(OR($B313="",AND($D313&lt;&gt;"",NOT(AND(ISNUMBER($D313),N($D313)&gt;=18264,N($D313)&lt;=73050))),AND($E313&lt;&gt;"",NOT(AND(ISNUMBER($E313),N($E313)&gt;=18264,N($E313)&lt;=73050))),AND(AND(ISNUMBER($D313),N($D313)&gt;=18264,N($D313)&lt;=73050),AND(ISNUMBER($E313),N($E313)&gt;=18264,N($E313)&lt;=73050),N($E313)&lt;N($D313))),"Check inputs","OK")))</f>
        <v/>
      </c>
    </row>
    <row r="314" spans="1:8" x14ac:dyDescent="0.25">
      <c r="A314" s="12"/>
      <c r="B314" s="13"/>
      <c r="C314" s="12"/>
      <c r="D314" s="21"/>
      <c r="E314" s="21"/>
      <c r="F314" s="19" t="str">
        <f>IF(COUNTA($A314:$E314)=0,"",IF($H314&lt;&gt;"OK","n/a",IF($E314="","",IF(AND(ISNUMBER(Dashboard!$B$4),N(Dashboard!$B$4)&gt;=18264,N(Dashboard!$B$4)&lt;=73050),$E314-Dashboard!$B$4,"n/a"))))</f>
        <v/>
      </c>
      <c r="G314" s="14" t="str">
        <f>IF(COUNTA($A314:$E314)=0,"",IF($H314&lt;&gt;"OK","n/a",IF($E314="","No expiry date",IF(Dashboard!$B$19&gt;0,"Check data",IF($F314&lt;0,"Expired",IF($F314&lt;=Dashboard!$B$6,"Expires soon","Current"))))))</f>
        <v/>
      </c>
      <c r="H314" s="14" t="str">
        <f>IF(COUNTA($A314:$E314)=0,"",IF(OR($A314="",NOT(SUMPRODUCT(--(Technicians!$A$2:$A$101=$A314))=1)),"Check ID",IF(OR($B314="",AND($D314&lt;&gt;"",NOT(AND(ISNUMBER($D314),N($D314)&gt;=18264,N($D314)&lt;=73050))),AND($E314&lt;&gt;"",NOT(AND(ISNUMBER($E314),N($E314)&gt;=18264,N($E314)&lt;=73050))),AND(AND(ISNUMBER($D314),N($D314)&gt;=18264,N($D314)&lt;=73050),AND(ISNUMBER($E314),N($E314)&gt;=18264,N($E314)&lt;=73050),N($E314)&lt;N($D314))),"Check inputs","OK")))</f>
        <v/>
      </c>
    </row>
    <row r="315" spans="1:8" x14ac:dyDescent="0.25">
      <c r="A315" s="12"/>
      <c r="B315" s="13"/>
      <c r="C315" s="12"/>
      <c r="D315" s="21"/>
      <c r="E315" s="21"/>
      <c r="F315" s="19" t="str">
        <f>IF(COUNTA($A315:$E315)=0,"",IF($H315&lt;&gt;"OK","n/a",IF($E315="","",IF(AND(ISNUMBER(Dashboard!$B$4),N(Dashboard!$B$4)&gt;=18264,N(Dashboard!$B$4)&lt;=73050),$E315-Dashboard!$B$4,"n/a"))))</f>
        <v/>
      </c>
      <c r="G315" s="14" t="str">
        <f>IF(COUNTA($A315:$E315)=0,"",IF($H315&lt;&gt;"OK","n/a",IF($E315="","No expiry date",IF(Dashboard!$B$19&gt;0,"Check data",IF($F315&lt;0,"Expired",IF($F315&lt;=Dashboard!$B$6,"Expires soon","Current"))))))</f>
        <v/>
      </c>
      <c r="H315" s="14" t="str">
        <f>IF(COUNTA($A315:$E315)=0,"",IF(OR($A315="",NOT(SUMPRODUCT(--(Technicians!$A$2:$A$101=$A315))=1)),"Check ID",IF(OR($B315="",AND($D315&lt;&gt;"",NOT(AND(ISNUMBER($D315),N($D315)&gt;=18264,N($D315)&lt;=73050))),AND($E315&lt;&gt;"",NOT(AND(ISNUMBER($E315),N($E315)&gt;=18264,N($E315)&lt;=73050))),AND(AND(ISNUMBER($D315),N($D315)&gt;=18264,N($D315)&lt;=73050),AND(ISNUMBER($E315),N($E315)&gt;=18264,N($E315)&lt;=73050),N($E315)&lt;N($D315))),"Check inputs","OK")))</f>
        <v/>
      </c>
    </row>
    <row r="316" spans="1:8" x14ac:dyDescent="0.25">
      <c r="A316" s="12"/>
      <c r="B316" s="13"/>
      <c r="C316" s="12"/>
      <c r="D316" s="21"/>
      <c r="E316" s="21"/>
      <c r="F316" s="19" t="str">
        <f>IF(COUNTA($A316:$E316)=0,"",IF($H316&lt;&gt;"OK","n/a",IF($E316="","",IF(AND(ISNUMBER(Dashboard!$B$4),N(Dashboard!$B$4)&gt;=18264,N(Dashboard!$B$4)&lt;=73050),$E316-Dashboard!$B$4,"n/a"))))</f>
        <v/>
      </c>
      <c r="G316" s="14" t="str">
        <f>IF(COUNTA($A316:$E316)=0,"",IF($H316&lt;&gt;"OK","n/a",IF($E316="","No expiry date",IF(Dashboard!$B$19&gt;0,"Check data",IF($F316&lt;0,"Expired",IF($F316&lt;=Dashboard!$B$6,"Expires soon","Current"))))))</f>
        <v/>
      </c>
      <c r="H316" s="14" t="str">
        <f>IF(COUNTA($A316:$E316)=0,"",IF(OR($A316="",NOT(SUMPRODUCT(--(Technicians!$A$2:$A$101=$A316))=1)),"Check ID",IF(OR($B316="",AND($D316&lt;&gt;"",NOT(AND(ISNUMBER($D316),N($D316)&gt;=18264,N($D316)&lt;=73050))),AND($E316&lt;&gt;"",NOT(AND(ISNUMBER($E316),N($E316)&gt;=18264,N($E316)&lt;=73050))),AND(AND(ISNUMBER($D316),N($D316)&gt;=18264,N($D316)&lt;=73050),AND(ISNUMBER($E316),N($E316)&gt;=18264,N($E316)&lt;=73050),N($E316)&lt;N($D316))),"Check inputs","OK")))</f>
        <v/>
      </c>
    </row>
    <row r="317" spans="1:8" x14ac:dyDescent="0.25">
      <c r="A317" s="12"/>
      <c r="B317" s="13"/>
      <c r="C317" s="12"/>
      <c r="D317" s="21"/>
      <c r="E317" s="21"/>
      <c r="F317" s="19" t="str">
        <f>IF(COUNTA($A317:$E317)=0,"",IF($H317&lt;&gt;"OK","n/a",IF($E317="","",IF(AND(ISNUMBER(Dashboard!$B$4),N(Dashboard!$B$4)&gt;=18264,N(Dashboard!$B$4)&lt;=73050),$E317-Dashboard!$B$4,"n/a"))))</f>
        <v/>
      </c>
      <c r="G317" s="14" t="str">
        <f>IF(COUNTA($A317:$E317)=0,"",IF($H317&lt;&gt;"OK","n/a",IF($E317="","No expiry date",IF(Dashboard!$B$19&gt;0,"Check data",IF($F317&lt;0,"Expired",IF($F317&lt;=Dashboard!$B$6,"Expires soon","Current"))))))</f>
        <v/>
      </c>
      <c r="H317" s="14" t="str">
        <f>IF(COUNTA($A317:$E317)=0,"",IF(OR($A317="",NOT(SUMPRODUCT(--(Technicians!$A$2:$A$101=$A317))=1)),"Check ID",IF(OR($B317="",AND($D317&lt;&gt;"",NOT(AND(ISNUMBER($D317),N($D317)&gt;=18264,N($D317)&lt;=73050))),AND($E317&lt;&gt;"",NOT(AND(ISNUMBER($E317),N($E317)&gt;=18264,N($E317)&lt;=73050))),AND(AND(ISNUMBER($D317),N($D317)&gt;=18264,N($D317)&lt;=73050),AND(ISNUMBER($E317),N($E317)&gt;=18264,N($E317)&lt;=73050),N($E317)&lt;N($D317))),"Check inputs","OK")))</f>
        <v/>
      </c>
    </row>
    <row r="318" spans="1:8" x14ac:dyDescent="0.25">
      <c r="A318" s="12"/>
      <c r="B318" s="13"/>
      <c r="C318" s="12"/>
      <c r="D318" s="21"/>
      <c r="E318" s="21"/>
      <c r="F318" s="19" t="str">
        <f>IF(COUNTA($A318:$E318)=0,"",IF($H318&lt;&gt;"OK","n/a",IF($E318="","",IF(AND(ISNUMBER(Dashboard!$B$4),N(Dashboard!$B$4)&gt;=18264,N(Dashboard!$B$4)&lt;=73050),$E318-Dashboard!$B$4,"n/a"))))</f>
        <v/>
      </c>
      <c r="G318" s="14" t="str">
        <f>IF(COUNTA($A318:$E318)=0,"",IF($H318&lt;&gt;"OK","n/a",IF($E318="","No expiry date",IF(Dashboard!$B$19&gt;0,"Check data",IF($F318&lt;0,"Expired",IF($F318&lt;=Dashboard!$B$6,"Expires soon","Current"))))))</f>
        <v/>
      </c>
      <c r="H318" s="14" t="str">
        <f>IF(COUNTA($A318:$E318)=0,"",IF(OR($A318="",NOT(SUMPRODUCT(--(Technicians!$A$2:$A$101=$A318))=1)),"Check ID",IF(OR($B318="",AND($D318&lt;&gt;"",NOT(AND(ISNUMBER($D318),N($D318)&gt;=18264,N($D318)&lt;=73050))),AND($E318&lt;&gt;"",NOT(AND(ISNUMBER($E318),N($E318)&gt;=18264,N($E318)&lt;=73050))),AND(AND(ISNUMBER($D318),N($D318)&gt;=18264,N($D318)&lt;=73050),AND(ISNUMBER($E318),N($E318)&gt;=18264,N($E318)&lt;=73050),N($E318)&lt;N($D318))),"Check inputs","OK")))</f>
        <v/>
      </c>
    </row>
    <row r="319" spans="1:8" x14ac:dyDescent="0.25">
      <c r="A319" s="12"/>
      <c r="B319" s="13"/>
      <c r="C319" s="12"/>
      <c r="D319" s="21"/>
      <c r="E319" s="21"/>
      <c r="F319" s="19" t="str">
        <f>IF(COUNTA($A319:$E319)=0,"",IF($H319&lt;&gt;"OK","n/a",IF($E319="","",IF(AND(ISNUMBER(Dashboard!$B$4),N(Dashboard!$B$4)&gt;=18264,N(Dashboard!$B$4)&lt;=73050),$E319-Dashboard!$B$4,"n/a"))))</f>
        <v/>
      </c>
      <c r="G319" s="14" t="str">
        <f>IF(COUNTA($A319:$E319)=0,"",IF($H319&lt;&gt;"OK","n/a",IF($E319="","No expiry date",IF(Dashboard!$B$19&gt;0,"Check data",IF($F319&lt;0,"Expired",IF($F319&lt;=Dashboard!$B$6,"Expires soon","Current"))))))</f>
        <v/>
      </c>
      <c r="H319" s="14" t="str">
        <f>IF(COUNTA($A319:$E319)=0,"",IF(OR($A319="",NOT(SUMPRODUCT(--(Technicians!$A$2:$A$101=$A319))=1)),"Check ID",IF(OR($B319="",AND($D319&lt;&gt;"",NOT(AND(ISNUMBER($D319),N($D319)&gt;=18264,N($D319)&lt;=73050))),AND($E319&lt;&gt;"",NOT(AND(ISNUMBER($E319),N($E319)&gt;=18264,N($E319)&lt;=73050))),AND(AND(ISNUMBER($D319),N($D319)&gt;=18264,N($D319)&lt;=73050),AND(ISNUMBER($E319),N($E319)&gt;=18264,N($E319)&lt;=73050),N($E319)&lt;N($D319))),"Check inputs","OK")))</f>
        <v/>
      </c>
    </row>
    <row r="320" spans="1:8" x14ac:dyDescent="0.25">
      <c r="A320" s="12"/>
      <c r="B320" s="13"/>
      <c r="C320" s="12"/>
      <c r="D320" s="21"/>
      <c r="E320" s="21"/>
      <c r="F320" s="19" t="str">
        <f>IF(COUNTA($A320:$E320)=0,"",IF($H320&lt;&gt;"OK","n/a",IF($E320="","",IF(AND(ISNUMBER(Dashboard!$B$4),N(Dashboard!$B$4)&gt;=18264,N(Dashboard!$B$4)&lt;=73050),$E320-Dashboard!$B$4,"n/a"))))</f>
        <v/>
      </c>
      <c r="G320" s="14" t="str">
        <f>IF(COUNTA($A320:$E320)=0,"",IF($H320&lt;&gt;"OK","n/a",IF($E320="","No expiry date",IF(Dashboard!$B$19&gt;0,"Check data",IF($F320&lt;0,"Expired",IF($F320&lt;=Dashboard!$B$6,"Expires soon","Current"))))))</f>
        <v/>
      </c>
      <c r="H320" s="14" t="str">
        <f>IF(COUNTA($A320:$E320)=0,"",IF(OR($A320="",NOT(SUMPRODUCT(--(Technicians!$A$2:$A$101=$A320))=1)),"Check ID",IF(OR($B320="",AND($D320&lt;&gt;"",NOT(AND(ISNUMBER($D320),N($D320)&gt;=18264,N($D320)&lt;=73050))),AND($E320&lt;&gt;"",NOT(AND(ISNUMBER($E320),N($E320)&gt;=18264,N($E320)&lt;=73050))),AND(AND(ISNUMBER($D320),N($D320)&gt;=18264,N($D320)&lt;=73050),AND(ISNUMBER($E320),N($E320)&gt;=18264,N($E320)&lt;=73050),N($E320)&lt;N($D320))),"Check inputs","OK")))</f>
        <v/>
      </c>
    </row>
    <row r="321" spans="1:8" x14ac:dyDescent="0.25">
      <c r="A321" s="12"/>
      <c r="B321" s="13"/>
      <c r="C321" s="12"/>
      <c r="D321" s="21"/>
      <c r="E321" s="21"/>
      <c r="F321" s="19" t="str">
        <f>IF(COUNTA($A321:$E321)=0,"",IF($H321&lt;&gt;"OK","n/a",IF($E321="","",IF(AND(ISNUMBER(Dashboard!$B$4),N(Dashboard!$B$4)&gt;=18264,N(Dashboard!$B$4)&lt;=73050),$E321-Dashboard!$B$4,"n/a"))))</f>
        <v/>
      </c>
      <c r="G321" s="14" t="str">
        <f>IF(COUNTA($A321:$E321)=0,"",IF($H321&lt;&gt;"OK","n/a",IF($E321="","No expiry date",IF(Dashboard!$B$19&gt;0,"Check data",IF($F321&lt;0,"Expired",IF($F321&lt;=Dashboard!$B$6,"Expires soon","Current"))))))</f>
        <v/>
      </c>
      <c r="H321" s="14" t="str">
        <f>IF(COUNTA($A321:$E321)=0,"",IF(OR($A321="",NOT(SUMPRODUCT(--(Technicians!$A$2:$A$101=$A321))=1)),"Check ID",IF(OR($B321="",AND($D321&lt;&gt;"",NOT(AND(ISNUMBER($D321),N($D321)&gt;=18264,N($D321)&lt;=73050))),AND($E321&lt;&gt;"",NOT(AND(ISNUMBER($E321),N($E321)&gt;=18264,N($E321)&lt;=73050))),AND(AND(ISNUMBER($D321),N($D321)&gt;=18264,N($D321)&lt;=73050),AND(ISNUMBER($E321),N($E321)&gt;=18264,N($E321)&lt;=73050),N($E321)&lt;N($D321))),"Check inputs","OK")))</f>
        <v/>
      </c>
    </row>
    <row r="322" spans="1:8" x14ac:dyDescent="0.25">
      <c r="A322" s="12"/>
      <c r="B322" s="13"/>
      <c r="C322" s="12"/>
      <c r="D322" s="21"/>
      <c r="E322" s="21"/>
      <c r="F322" s="19" t="str">
        <f>IF(COUNTA($A322:$E322)=0,"",IF($H322&lt;&gt;"OK","n/a",IF($E322="","",IF(AND(ISNUMBER(Dashboard!$B$4),N(Dashboard!$B$4)&gt;=18264,N(Dashboard!$B$4)&lt;=73050),$E322-Dashboard!$B$4,"n/a"))))</f>
        <v/>
      </c>
      <c r="G322" s="14" t="str">
        <f>IF(COUNTA($A322:$E322)=0,"",IF($H322&lt;&gt;"OK","n/a",IF($E322="","No expiry date",IF(Dashboard!$B$19&gt;0,"Check data",IF($F322&lt;0,"Expired",IF($F322&lt;=Dashboard!$B$6,"Expires soon","Current"))))))</f>
        <v/>
      </c>
      <c r="H322" s="14" t="str">
        <f>IF(COUNTA($A322:$E322)=0,"",IF(OR($A322="",NOT(SUMPRODUCT(--(Technicians!$A$2:$A$101=$A322))=1)),"Check ID",IF(OR($B322="",AND($D322&lt;&gt;"",NOT(AND(ISNUMBER($D322),N($D322)&gt;=18264,N($D322)&lt;=73050))),AND($E322&lt;&gt;"",NOT(AND(ISNUMBER($E322),N($E322)&gt;=18264,N($E322)&lt;=73050))),AND(AND(ISNUMBER($D322),N($D322)&gt;=18264,N($D322)&lt;=73050),AND(ISNUMBER($E322),N($E322)&gt;=18264,N($E322)&lt;=73050),N($E322)&lt;N($D322))),"Check inputs","OK")))</f>
        <v/>
      </c>
    </row>
    <row r="323" spans="1:8" x14ac:dyDescent="0.25">
      <c r="A323" s="12"/>
      <c r="B323" s="13"/>
      <c r="C323" s="12"/>
      <c r="D323" s="21"/>
      <c r="E323" s="21"/>
      <c r="F323" s="19" t="str">
        <f>IF(COUNTA($A323:$E323)=0,"",IF($H323&lt;&gt;"OK","n/a",IF($E323="","",IF(AND(ISNUMBER(Dashboard!$B$4),N(Dashboard!$B$4)&gt;=18264,N(Dashboard!$B$4)&lt;=73050),$E323-Dashboard!$B$4,"n/a"))))</f>
        <v/>
      </c>
      <c r="G323" s="14" t="str">
        <f>IF(COUNTA($A323:$E323)=0,"",IF($H323&lt;&gt;"OK","n/a",IF($E323="","No expiry date",IF(Dashboard!$B$19&gt;0,"Check data",IF($F323&lt;0,"Expired",IF($F323&lt;=Dashboard!$B$6,"Expires soon","Current"))))))</f>
        <v/>
      </c>
      <c r="H323" s="14" t="str">
        <f>IF(COUNTA($A323:$E323)=0,"",IF(OR($A323="",NOT(SUMPRODUCT(--(Technicians!$A$2:$A$101=$A323))=1)),"Check ID",IF(OR($B323="",AND($D323&lt;&gt;"",NOT(AND(ISNUMBER($D323),N($D323)&gt;=18264,N($D323)&lt;=73050))),AND($E323&lt;&gt;"",NOT(AND(ISNUMBER($E323),N($E323)&gt;=18264,N($E323)&lt;=73050))),AND(AND(ISNUMBER($D323),N($D323)&gt;=18264,N($D323)&lt;=73050),AND(ISNUMBER($E323),N($E323)&gt;=18264,N($E323)&lt;=73050),N($E323)&lt;N($D323))),"Check inputs","OK")))</f>
        <v/>
      </c>
    </row>
    <row r="324" spans="1:8" x14ac:dyDescent="0.25">
      <c r="A324" s="12"/>
      <c r="B324" s="13"/>
      <c r="C324" s="12"/>
      <c r="D324" s="21"/>
      <c r="E324" s="21"/>
      <c r="F324" s="19" t="str">
        <f>IF(COUNTA($A324:$E324)=0,"",IF($H324&lt;&gt;"OK","n/a",IF($E324="","",IF(AND(ISNUMBER(Dashboard!$B$4),N(Dashboard!$B$4)&gt;=18264,N(Dashboard!$B$4)&lt;=73050),$E324-Dashboard!$B$4,"n/a"))))</f>
        <v/>
      </c>
      <c r="G324" s="14" t="str">
        <f>IF(COUNTA($A324:$E324)=0,"",IF($H324&lt;&gt;"OK","n/a",IF($E324="","No expiry date",IF(Dashboard!$B$19&gt;0,"Check data",IF($F324&lt;0,"Expired",IF($F324&lt;=Dashboard!$B$6,"Expires soon","Current"))))))</f>
        <v/>
      </c>
      <c r="H324" s="14" t="str">
        <f>IF(COUNTA($A324:$E324)=0,"",IF(OR($A324="",NOT(SUMPRODUCT(--(Technicians!$A$2:$A$101=$A324))=1)),"Check ID",IF(OR($B324="",AND($D324&lt;&gt;"",NOT(AND(ISNUMBER($D324),N($D324)&gt;=18264,N($D324)&lt;=73050))),AND($E324&lt;&gt;"",NOT(AND(ISNUMBER($E324),N($E324)&gt;=18264,N($E324)&lt;=73050))),AND(AND(ISNUMBER($D324),N($D324)&gt;=18264,N($D324)&lt;=73050),AND(ISNUMBER($E324),N($E324)&gt;=18264,N($E324)&lt;=73050),N($E324)&lt;N($D324))),"Check inputs","OK")))</f>
        <v/>
      </c>
    </row>
    <row r="325" spans="1:8" x14ac:dyDescent="0.25">
      <c r="A325" s="12"/>
      <c r="B325" s="13"/>
      <c r="C325" s="12"/>
      <c r="D325" s="21"/>
      <c r="E325" s="21"/>
      <c r="F325" s="19" t="str">
        <f>IF(COUNTA($A325:$E325)=0,"",IF($H325&lt;&gt;"OK","n/a",IF($E325="","",IF(AND(ISNUMBER(Dashboard!$B$4),N(Dashboard!$B$4)&gt;=18264,N(Dashboard!$B$4)&lt;=73050),$E325-Dashboard!$B$4,"n/a"))))</f>
        <v/>
      </c>
      <c r="G325" s="14" t="str">
        <f>IF(COUNTA($A325:$E325)=0,"",IF($H325&lt;&gt;"OK","n/a",IF($E325="","No expiry date",IF(Dashboard!$B$19&gt;0,"Check data",IF($F325&lt;0,"Expired",IF($F325&lt;=Dashboard!$B$6,"Expires soon","Current"))))))</f>
        <v/>
      </c>
      <c r="H325" s="14" t="str">
        <f>IF(COUNTA($A325:$E325)=0,"",IF(OR($A325="",NOT(SUMPRODUCT(--(Technicians!$A$2:$A$101=$A325))=1)),"Check ID",IF(OR($B325="",AND($D325&lt;&gt;"",NOT(AND(ISNUMBER($D325),N($D325)&gt;=18264,N($D325)&lt;=73050))),AND($E325&lt;&gt;"",NOT(AND(ISNUMBER($E325),N($E325)&gt;=18264,N($E325)&lt;=73050))),AND(AND(ISNUMBER($D325),N($D325)&gt;=18264,N($D325)&lt;=73050),AND(ISNUMBER($E325),N($E325)&gt;=18264,N($E325)&lt;=73050),N($E325)&lt;N($D325))),"Check inputs","OK")))</f>
        <v/>
      </c>
    </row>
    <row r="326" spans="1:8" x14ac:dyDescent="0.25">
      <c r="A326" s="12"/>
      <c r="B326" s="13"/>
      <c r="C326" s="12"/>
      <c r="D326" s="21"/>
      <c r="E326" s="21"/>
      <c r="F326" s="19" t="str">
        <f>IF(COUNTA($A326:$E326)=0,"",IF($H326&lt;&gt;"OK","n/a",IF($E326="","",IF(AND(ISNUMBER(Dashboard!$B$4),N(Dashboard!$B$4)&gt;=18264,N(Dashboard!$B$4)&lt;=73050),$E326-Dashboard!$B$4,"n/a"))))</f>
        <v/>
      </c>
      <c r="G326" s="14" t="str">
        <f>IF(COUNTA($A326:$E326)=0,"",IF($H326&lt;&gt;"OK","n/a",IF($E326="","No expiry date",IF(Dashboard!$B$19&gt;0,"Check data",IF($F326&lt;0,"Expired",IF($F326&lt;=Dashboard!$B$6,"Expires soon","Current"))))))</f>
        <v/>
      </c>
      <c r="H326" s="14" t="str">
        <f>IF(COUNTA($A326:$E326)=0,"",IF(OR($A326="",NOT(SUMPRODUCT(--(Technicians!$A$2:$A$101=$A326))=1)),"Check ID",IF(OR($B326="",AND($D326&lt;&gt;"",NOT(AND(ISNUMBER($D326),N($D326)&gt;=18264,N($D326)&lt;=73050))),AND($E326&lt;&gt;"",NOT(AND(ISNUMBER($E326),N($E326)&gt;=18264,N($E326)&lt;=73050))),AND(AND(ISNUMBER($D326),N($D326)&gt;=18264,N($D326)&lt;=73050),AND(ISNUMBER($E326),N($E326)&gt;=18264,N($E326)&lt;=73050),N($E326)&lt;N($D326))),"Check inputs","OK")))</f>
        <v/>
      </c>
    </row>
    <row r="327" spans="1:8" x14ac:dyDescent="0.25">
      <c r="A327" s="12"/>
      <c r="B327" s="13"/>
      <c r="C327" s="12"/>
      <c r="D327" s="21"/>
      <c r="E327" s="21"/>
      <c r="F327" s="19" t="str">
        <f>IF(COUNTA($A327:$E327)=0,"",IF($H327&lt;&gt;"OK","n/a",IF($E327="","",IF(AND(ISNUMBER(Dashboard!$B$4),N(Dashboard!$B$4)&gt;=18264,N(Dashboard!$B$4)&lt;=73050),$E327-Dashboard!$B$4,"n/a"))))</f>
        <v/>
      </c>
      <c r="G327" s="14" t="str">
        <f>IF(COUNTA($A327:$E327)=0,"",IF($H327&lt;&gt;"OK","n/a",IF($E327="","No expiry date",IF(Dashboard!$B$19&gt;0,"Check data",IF($F327&lt;0,"Expired",IF($F327&lt;=Dashboard!$B$6,"Expires soon","Current"))))))</f>
        <v/>
      </c>
      <c r="H327" s="14" t="str">
        <f>IF(COUNTA($A327:$E327)=0,"",IF(OR($A327="",NOT(SUMPRODUCT(--(Technicians!$A$2:$A$101=$A327))=1)),"Check ID",IF(OR($B327="",AND($D327&lt;&gt;"",NOT(AND(ISNUMBER($D327),N($D327)&gt;=18264,N($D327)&lt;=73050))),AND($E327&lt;&gt;"",NOT(AND(ISNUMBER($E327),N($E327)&gt;=18264,N($E327)&lt;=73050))),AND(AND(ISNUMBER($D327),N($D327)&gt;=18264,N($D327)&lt;=73050),AND(ISNUMBER($E327),N($E327)&gt;=18264,N($E327)&lt;=73050),N($E327)&lt;N($D327))),"Check inputs","OK")))</f>
        <v/>
      </c>
    </row>
    <row r="328" spans="1:8" x14ac:dyDescent="0.25">
      <c r="A328" s="12"/>
      <c r="B328" s="13"/>
      <c r="C328" s="12"/>
      <c r="D328" s="21"/>
      <c r="E328" s="21"/>
      <c r="F328" s="19" t="str">
        <f>IF(COUNTA($A328:$E328)=0,"",IF($H328&lt;&gt;"OK","n/a",IF($E328="","",IF(AND(ISNUMBER(Dashboard!$B$4),N(Dashboard!$B$4)&gt;=18264,N(Dashboard!$B$4)&lt;=73050),$E328-Dashboard!$B$4,"n/a"))))</f>
        <v/>
      </c>
      <c r="G328" s="14" t="str">
        <f>IF(COUNTA($A328:$E328)=0,"",IF($H328&lt;&gt;"OK","n/a",IF($E328="","No expiry date",IF(Dashboard!$B$19&gt;0,"Check data",IF($F328&lt;0,"Expired",IF($F328&lt;=Dashboard!$B$6,"Expires soon","Current"))))))</f>
        <v/>
      </c>
      <c r="H328" s="14" t="str">
        <f>IF(COUNTA($A328:$E328)=0,"",IF(OR($A328="",NOT(SUMPRODUCT(--(Technicians!$A$2:$A$101=$A328))=1)),"Check ID",IF(OR($B328="",AND($D328&lt;&gt;"",NOT(AND(ISNUMBER($D328),N($D328)&gt;=18264,N($D328)&lt;=73050))),AND($E328&lt;&gt;"",NOT(AND(ISNUMBER($E328),N($E328)&gt;=18264,N($E328)&lt;=73050))),AND(AND(ISNUMBER($D328),N($D328)&gt;=18264,N($D328)&lt;=73050),AND(ISNUMBER($E328),N($E328)&gt;=18264,N($E328)&lt;=73050),N($E328)&lt;N($D328))),"Check inputs","OK")))</f>
        <v/>
      </c>
    </row>
    <row r="329" spans="1:8" x14ac:dyDescent="0.25">
      <c r="A329" s="12"/>
      <c r="B329" s="13"/>
      <c r="C329" s="12"/>
      <c r="D329" s="21"/>
      <c r="E329" s="21"/>
      <c r="F329" s="19" t="str">
        <f>IF(COUNTA($A329:$E329)=0,"",IF($H329&lt;&gt;"OK","n/a",IF($E329="","",IF(AND(ISNUMBER(Dashboard!$B$4),N(Dashboard!$B$4)&gt;=18264,N(Dashboard!$B$4)&lt;=73050),$E329-Dashboard!$B$4,"n/a"))))</f>
        <v/>
      </c>
      <c r="G329" s="14" t="str">
        <f>IF(COUNTA($A329:$E329)=0,"",IF($H329&lt;&gt;"OK","n/a",IF($E329="","No expiry date",IF(Dashboard!$B$19&gt;0,"Check data",IF($F329&lt;0,"Expired",IF($F329&lt;=Dashboard!$B$6,"Expires soon","Current"))))))</f>
        <v/>
      </c>
      <c r="H329" s="14" t="str">
        <f>IF(COUNTA($A329:$E329)=0,"",IF(OR($A329="",NOT(SUMPRODUCT(--(Technicians!$A$2:$A$101=$A329))=1)),"Check ID",IF(OR($B329="",AND($D329&lt;&gt;"",NOT(AND(ISNUMBER($D329),N($D329)&gt;=18264,N($D329)&lt;=73050))),AND($E329&lt;&gt;"",NOT(AND(ISNUMBER($E329),N($E329)&gt;=18264,N($E329)&lt;=73050))),AND(AND(ISNUMBER($D329),N($D329)&gt;=18264,N($D329)&lt;=73050),AND(ISNUMBER($E329),N($E329)&gt;=18264,N($E329)&lt;=73050),N($E329)&lt;N($D329))),"Check inputs","OK")))</f>
        <v/>
      </c>
    </row>
    <row r="330" spans="1:8" x14ac:dyDescent="0.25">
      <c r="A330" s="12"/>
      <c r="B330" s="13"/>
      <c r="C330" s="12"/>
      <c r="D330" s="21"/>
      <c r="E330" s="21"/>
      <c r="F330" s="19" t="str">
        <f>IF(COUNTA($A330:$E330)=0,"",IF($H330&lt;&gt;"OK","n/a",IF($E330="","",IF(AND(ISNUMBER(Dashboard!$B$4),N(Dashboard!$B$4)&gt;=18264,N(Dashboard!$B$4)&lt;=73050),$E330-Dashboard!$B$4,"n/a"))))</f>
        <v/>
      </c>
      <c r="G330" s="14" t="str">
        <f>IF(COUNTA($A330:$E330)=0,"",IF($H330&lt;&gt;"OK","n/a",IF($E330="","No expiry date",IF(Dashboard!$B$19&gt;0,"Check data",IF($F330&lt;0,"Expired",IF($F330&lt;=Dashboard!$B$6,"Expires soon","Current"))))))</f>
        <v/>
      </c>
      <c r="H330" s="14" t="str">
        <f>IF(COUNTA($A330:$E330)=0,"",IF(OR($A330="",NOT(SUMPRODUCT(--(Technicians!$A$2:$A$101=$A330))=1)),"Check ID",IF(OR($B330="",AND($D330&lt;&gt;"",NOT(AND(ISNUMBER($D330),N($D330)&gt;=18264,N($D330)&lt;=73050))),AND($E330&lt;&gt;"",NOT(AND(ISNUMBER($E330),N($E330)&gt;=18264,N($E330)&lt;=73050))),AND(AND(ISNUMBER($D330),N($D330)&gt;=18264,N($D330)&lt;=73050),AND(ISNUMBER($E330),N($E330)&gt;=18264,N($E330)&lt;=73050),N($E330)&lt;N($D330))),"Check inputs","OK")))</f>
        <v/>
      </c>
    </row>
    <row r="331" spans="1:8" x14ac:dyDescent="0.25">
      <c r="A331" s="12"/>
      <c r="B331" s="13"/>
      <c r="C331" s="12"/>
      <c r="D331" s="21"/>
      <c r="E331" s="21"/>
      <c r="F331" s="19" t="str">
        <f>IF(COUNTA($A331:$E331)=0,"",IF($H331&lt;&gt;"OK","n/a",IF($E331="","",IF(AND(ISNUMBER(Dashboard!$B$4),N(Dashboard!$B$4)&gt;=18264,N(Dashboard!$B$4)&lt;=73050),$E331-Dashboard!$B$4,"n/a"))))</f>
        <v/>
      </c>
      <c r="G331" s="14" t="str">
        <f>IF(COUNTA($A331:$E331)=0,"",IF($H331&lt;&gt;"OK","n/a",IF($E331="","No expiry date",IF(Dashboard!$B$19&gt;0,"Check data",IF($F331&lt;0,"Expired",IF($F331&lt;=Dashboard!$B$6,"Expires soon","Current"))))))</f>
        <v/>
      </c>
      <c r="H331" s="14" t="str">
        <f>IF(COUNTA($A331:$E331)=0,"",IF(OR($A331="",NOT(SUMPRODUCT(--(Technicians!$A$2:$A$101=$A331))=1)),"Check ID",IF(OR($B331="",AND($D331&lt;&gt;"",NOT(AND(ISNUMBER($D331),N($D331)&gt;=18264,N($D331)&lt;=73050))),AND($E331&lt;&gt;"",NOT(AND(ISNUMBER($E331),N($E331)&gt;=18264,N($E331)&lt;=73050))),AND(AND(ISNUMBER($D331),N($D331)&gt;=18264,N($D331)&lt;=73050),AND(ISNUMBER($E331),N($E331)&gt;=18264,N($E331)&lt;=73050),N($E331)&lt;N($D331))),"Check inputs","OK")))</f>
        <v/>
      </c>
    </row>
    <row r="332" spans="1:8" x14ac:dyDescent="0.25">
      <c r="A332" s="12"/>
      <c r="B332" s="13"/>
      <c r="C332" s="12"/>
      <c r="D332" s="21"/>
      <c r="E332" s="21"/>
      <c r="F332" s="19" t="str">
        <f>IF(COUNTA($A332:$E332)=0,"",IF($H332&lt;&gt;"OK","n/a",IF($E332="","",IF(AND(ISNUMBER(Dashboard!$B$4),N(Dashboard!$B$4)&gt;=18264,N(Dashboard!$B$4)&lt;=73050),$E332-Dashboard!$B$4,"n/a"))))</f>
        <v/>
      </c>
      <c r="G332" s="14" t="str">
        <f>IF(COUNTA($A332:$E332)=0,"",IF($H332&lt;&gt;"OK","n/a",IF($E332="","No expiry date",IF(Dashboard!$B$19&gt;0,"Check data",IF($F332&lt;0,"Expired",IF($F332&lt;=Dashboard!$B$6,"Expires soon","Current"))))))</f>
        <v/>
      </c>
      <c r="H332" s="14" t="str">
        <f>IF(COUNTA($A332:$E332)=0,"",IF(OR($A332="",NOT(SUMPRODUCT(--(Technicians!$A$2:$A$101=$A332))=1)),"Check ID",IF(OR($B332="",AND($D332&lt;&gt;"",NOT(AND(ISNUMBER($D332),N($D332)&gt;=18264,N($D332)&lt;=73050))),AND($E332&lt;&gt;"",NOT(AND(ISNUMBER($E332),N($E332)&gt;=18264,N($E332)&lt;=73050))),AND(AND(ISNUMBER($D332),N($D332)&gt;=18264,N($D332)&lt;=73050),AND(ISNUMBER($E332),N($E332)&gt;=18264,N($E332)&lt;=73050),N($E332)&lt;N($D332))),"Check inputs","OK")))</f>
        <v/>
      </c>
    </row>
    <row r="333" spans="1:8" x14ac:dyDescent="0.25">
      <c r="A333" s="12"/>
      <c r="B333" s="13"/>
      <c r="C333" s="12"/>
      <c r="D333" s="21"/>
      <c r="E333" s="21"/>
      <c r="F333" s="19" t="str">
        <f>IF(COUNTA($A333:$E333)=0,"",IF($H333&lt;&gt;"OK","n/a",IF($E333="","",IF(AND(ISNUMBER(Dashboard!$B$4),N(Dashboard!$B$4)&gt;=18264,N(Dashboard!$B$4)&lt;=73050),$E333-Dashboard!$B$4,"n/a"))))</f>
        <v/>
      </c>
      <c r="G333" s="14" t="str">
        <f>IF(COUNTA($A333:$E333)=0,"",IF($H333&lt;&gt;"OK","n/a",IF($E333="","No expiry date",IF(Dashboard!$B$19&gt;0,"Check data",IF($F333&lt;0,"Expired",IF($F333&lt;=Dashboard!$B$6,"Expires soon","Current"))))))</f>
        <v/>
      </c>
      <c r="H333" s="14" t="str">
        <f>IF(COUNTA($A333:$E333)=0,"",IF(OR($A333="",NOT(SUMPRODUCT(--(Technicians!$A$2:$A$101=$A333))=1)),"Check ID",IF(OR($B333="",AND($D333&lt;&gt;"",NOT(AND(ISNUMBER($D333),N($D333)&gt;=18264,N($D333)&lt;=73050))),AND($E333&lt;&gt;"",NOT(AND(ISNUMBER($E333),N($E333)&gt;=18264,N($E333)&lt;=73050))),AND(AND(ISNUMBER($D333),N($D333)&gt;=18264,N($D333)&lt;=73050),AND(ISNUMBER($E333),N($E333)&gt;=18264,N($E333)&lt;=73050),N($E333)&lt;N($D333))),"Check inputs","OK")))</f>
        <v/>
      </c>
    </row>
    <row r="334" spans="1:8" x14ac:dyDescent="0.25">
      <c r="A334" s="12"/>
      <c r="B334" s="13"/>
      <c r="C334" s="12"/>
      <c r="D334" s="21"/>
      <c r="E334" s="21"/>
      <c r="F334" s="19" t="str">
        <f>IF(COUNTA($A334:$E334)=0,"",IF($H334&lt;&gt;"OK","n/a",IF($E334="","",IF(AND(ISNUMBER(Dashboard!$B$4),N(Dashboard!$B$4)&gt;=18264,N(Dashboard!$B$4)&lt;=73050),$E334-Dashboard!$B$4,"n/a"))))</f>
        <v/>
      </c>
      <c r="G334" s="14" t="str">
        <f>IF(COUNTA($A334:$E334)=0,"",IF($H334&lt;&gt;"OK","n/a",IF($E334="","No expiry date",IF(Dashboard!$B$19&gt;0,"Check data",IF($F334&lt;0,"Expired",IF($F334&lt;=Dashboard!$B$6,"Expires soon","Current"))))))</f>
        <v/>
      </c>
      <c r="H334" s="14" t="str">
        <f>IF(COUNTA($A334:$E334)=0,"",IF(OR($A334="",NOT(SUMPRODUCT(--(Technicians!$A$2:$A$101=$A334))=1)),"Check ID",IF(OR($B334="",AND($D334&lt;&gt;"",NOT(AND(ISNUMBER($D334),N($D334)&gt;=18264,N($D334)&lt;=73050))),AND($E334&lt;&gt;"",NOT(AND(ISNUMBER($E334),N($E334)&gt;=18264,N($E334)&lt;=73050))),AND(AND(ISNUMBER($D334),N($D334)&gt;=18264,N($D334)&lt;=73050),AND(ISNUMBER($E334),N($E334)&gt;=18264,N($E334)&lt;=73050),N($E334)&lt;N($D334))),"Check inputs","OK")))</f>
        <v/>
      </c>
    </row>
    <row r="335" spans="1:8" x14ac:dyDescent="0.25">
      <c r="A335" s="12"/>
      <c r="B335" s="13"/>
      <c r="C335" s="12"/>
      <c r="D335" s="21"/>
      <c r="E335" s="21"/>
      <c r="F335" s="19" t="str">
        <f>IF(COUNTA($A335:$E335)=0,"",IF($H335&lt;&gt;"OK","n/a",IF($E335="","",IF(AND(ISNUMBER(Dashboard!$B$4),N(Dashboard!$B$4)&gt;=18264,N(Dashboard!$B$4)&lt;=73050),$E335-Dashboard!$B$4,"n/a"))))</f>
        <v/>
      </c>
      <c r="G335" s="14" t="str">
        <f>IF(COUNTA($A335:$E335)=0,"",IF($H335&lt;&gt;"OK","n/a",IF($E335="","No expiry date",IF(Dashboard!$B$19&gt;0,"Check data",IF($F335&lt;0,"Expired",IF($F335&lt;=Dashboard!$B$6,"Expires soon","Current"))))))</f>
        <v/>
      </c>
      <c r="H335" s="14" t="str">
        <f>IF(COUNTA($A335:$E335)=0,"",IF(OR($A335="",NOT(SUMPRODUCT(--(Technicians!$A$2:$A$101=$A335))=1)),"Check ID",IF(OR($B335="",AND($D335&lt;&gt;"",NOT(AND(ISNUMBER($D335),N($D335)&gt;=18264,N($D335)&lt;=73050))),AND($E335&lt;&gt;"",NOT(AND(ISNUMBER($E335),N($E335)&gt;=18264,N($E335)&lt;=73050))),AND(AND(ISNUMBER($D335),N($D335)&gt;=18264,N($D335)&lt;=73050),AND(ISNUMBER($E335),N($E335)&gt;=18264,N($E335)&lt;=73050),N($E335)&lt;N($D335))),"Check inputs","OK")))</f>
        <v/>
      </c>
    </row>
    <row r="336" spans="1:8" x14ac:dyDescent="0.25">
      <c r="A336" s="12"/>
      <c r="B336" s="13"/>
      <c r="C336" s="12"/>
      <c r="D336" s="21"/>
      <c r="E336" s="21"/>
      <c r="F336" s="19" t="str">
        <f>IF(COUNTA($A336:$E336)=0,"",IF($H336&lt;&gt;"OK","n/a",IF($E336="","",IF(AND(ISNUMBER(Dashboard!$B$4),N(Dashboard!$B$4)&gt;=18264,N(Dashboard!$B$4)&lt;=73050),$E336-Dashboard!$B$4,"n/a"))))</f>
        <v/>
      </c>
      <c r="G336" s="14" t="str">
        <f>IF(COUNTA($A336:$E336)=0,"",IF($H336&lt;&gt;"OK","n/a",IF($E336="","No expiry date",IF(Dashboard!$B$19&gt;0,"Check data",IF($F336&lt;0,"Expired",IF($F336&lt;=Dashboard!$B$6,"Expires soon","Current"))))))</f>
        <v/>
      </c>
      <c r="H336" s="14" t="str">
        <f>IF(COUNTA($A336:$E336)=0,"",IF(OR($A336="",NOT(SUMPRODUCT(--(Technicians!$A$2:$A$101=$A336))=1)),"Check ID",IF(OR($B336="",AND($D336&lt;&gt;"",NOT(AND(ISNUMBER($D336),N($D336)&gt;=18264,N($D336)&lt;=73050))),AND($E336&lt;&gt;"",NOT(AND(ISNUMBER($E336),N($E336)&gt;=18264,N($E336)&lt;=73050))),AND(AND(ISNUMBER($D336),N($D336)&gt;=18264,N($D336)&lt;=73050),AND(ISNUMBER($E336),N($E336)&gt;=18264,N($E336)&lt;=73050),N($E336)&lt;N($D336))),"Check inputs","OK")))</f>
        <v/>
      </c>
    </row>
    <row r="337" spans="1:8" x14ac:dyDescent="0.25">
      <c r="A337" s="12"/>
      <c r="B337" s="13"/>
      <c r="C337" s="12"/>
      <c r="D337" s="21"/>
      <c r="E337" s="21"/>
      <c r="F337" s="19" t="str">
        <f>IF(COUNTA($A337:$E337)=0,"",IF($H337&lt;&gt;"OK","n/a",IF($E337="","",IF(AND(ISNUMBER(Dashboard!$B$4),N(Dashboard!$B$4)&gt;=18264,N(Dashboard!$B$4)&lt;=73050),$E337-Dashboard!$B$4,"n/a"))))</f>
        <v/>
      </c>
      <c r="G337" s="14" t="str">
        <f>IF(COUNTA($A337:$E337)=0,"",IF($H337&lt;&gt;"OK","n/a",IF($E337="","No expiry date",IF(Dashboard!$B$19&gt;0,"Check data",IF($F337&lt;0,"Expired",IF($F337&lt;=Dashboard!$B$6,"Expires soon","Current"))))))</f>
        <v/>
      </c>
      <c r="H337" s="14" t="str">
        <f>IF(COUNTA($A337:$E337)=0,"",IF(OR($A337="",NOT(SUMPRODUCT(--(Technicians!$A$2:$A$101=$A337))=1)),"Check ID",IF(OR($B337="",AND($D337&lt;&gt;"",NOT(AND(ISNUMBER($D337),N($D337)&gt;=18264,N($D337)&lt;=73050))),AND($E337&lt;&gt;"",NOT(AND(ISNUMBER($E337),N($E337)&gt;=18264,N($E337)&lt;=73050))),AND(AND(ISNUMBER($D337),N($D337)&gt;=18264,N($D337)&lt;=73050),AND(ISNUMBER($E337),N($E337)&gt;=18264,N($E337)&lt;=73050),N($E337)&lt;N($D337))),"Check inputs","OK")))</f>
        <v/>
      </c>
    </row>
    <row r="338" spans="1:8" x14ac:dyDescent="0.25">
      <c r="A338" s="12"/>
      <c r="B338" s="13"/>
      <c r="C338" s="12"/>
      <c r="D338" s="21"/>
      <c r="E338" s="21"/>
      <c r="F338" s="19" t="str">
        <f>IF(COUNTA($A338:$E338)=0,"",IF($H338&lt;&gt;"OK","n/a",IF($E338="","",IF(AND(ISNUMBER(Dashboard!$B$4),N(Dashboard!$B$4)&gt;=18264,N(Dashboard!$B$4)&lt;=73050),$E338-Dashboard!$B$4,"n/a"))))</f>
        <v/>
      </c>
      <c r="G338" s="14" t="str">
        <f>IF(COUNTA($A338:$E338)=0,"",IF($H338&lt;&gt;"OK","n/a",IF($E338="","No expiry date",IF(Dashboard!$B$19&gt;0,"Check data",IF($F338&lt;0,"Expired",IF($F338&lt;=Dashboard!$B$6,"Expires soon","Current"))))))</f>
        <v/>
      </c>
      <c r="H338" s="14" t="str">
        <f>IF(COUNTA($A338:$E338)=0,"",IF(OR($A338="",NOT(SUMPRODUCT(--(Technicians!$A$2:$A$101=$A338))=1)),"Check ID",IF(OR($B338="",AND($D338&lt;&gt;"",NOT(AND(ISNUMBER($D338),N($D338)&gt;=18264,N($D338)&lt;=73050))),AND($E338&lt;&gt;"",NOT(AND(ISNUMBER($E338),N($E338)&gt;=18264,N($E338)&lt;=73050))),AND(AND(ISNUMBER($D338),N($D338)&gt;=18264,N($D338)&lt;=73050),AND(ISNUMBER($E338),N($E338)&gt;=18264,N($E338)&lt;=73050),N($E338)&lt;N($D338))),"Check inputs","OK")))</f>
        <v/>
      </c>
    </row>
    <row r="339" spans="1:8" x14ac:dyDescent="0.25">
      <c r="A339" s="12"/>
      <c r="B339" s="13"/>
      <c r="C339" s="12"/>
      <c r="D339" s="21"/>
      <c r="E339" s="21"/>
      <c r="F339" s="19" t="str">
        <f>IF(COUNTA($A339:$E339)=0,"",IF($H339&lt;&gt;"OK","n/a",IF($E339="","",IF(AND(ISNUMBER(Dashboard!$B$4),N(Dashboard!$B$4)&gt;=18264,N(Dashboard!$B$4)&lt;=73050),$E339-Dashboard!$B$4,"n/a"))))</f>
        <v/>
      </c>
      <c r="G339" s="14" t="str">
        <f>IF(COUNTA($A339:$E339)=0,"",IF($H339&lt;&gt;"OK","n/a",IF($E339="","No expiry date",IF(Dashboard!$B$19&gt;0,"Check data",IF($F339&lt;0,"Expired",IF($F339&lt;=Dashboard!$B$6,"Expires soon","Current"))))))</f>
        <v/>
      </c>
      <c r="H339" s="14" t="str">
        <f>IF(COUNTA($A339:$E339)=0,"",IF(OR($A339="",NOT(SUMPRODUCT(--(Technicians!$A$2:$A$101=$A339))=1)),"Check ID",IF(OR($B339="",AND($D339&lt;&gt;"",NOT(AND(ISNUMBER($D339),N($D339)&gt;=18264,N($D339)&lt;=73050))),AND($E339&lt;&gt;"",NOT(AND(ISNUMBER($E339),N($E339)&gt;=18264,N($E339)&lt;=73050))),AND(AND(ISNUMBER($D339),N($D339)&gt;=18264,N($D339)&lt;=73050),AND(ISNUMBER($E339),N($E339)&gt;=18264,N($E339)&lt;=73050),N($E339)&lt;N($D339))),"Check inputs","OK")))</f>
        <v/>
      </c>
    </row>
    <row r="340" spans="1:8" x14ac:dyDescent="0.25">
      <c r="A340" s="12"/>
      <c r="B340" s="13"/>
      <c r="C340" s="12"/>
      <c r="D340" s="21"/>
      <c r="E340" s="21"/>
      <c r="F340" s="19" t="str">
        <f>IF(COUNTA($A340:$E340)=0,"",IF($H340&lt;&gt;"OK","n/a",IF($E340="","",IF(AND(ISNUMBER(Dashboard!$B$4),N(Dashboard!$B$4)&gt;=18264,N(Dashboard!$B$4)&lt;=73050),$E340-Dashboard!$B$4,"n/a"))))</f>
        <v/>
      </c>
      <c r="G340" s="14" t="str">
        <f>IF(COUNTA($A340:$E340)=0,"",IF($H340&lt;&gt;"OK","n/a",IF($E340="","No expiry date",IF(Dashboard!$B$19&gt;0,"Check data",IF($F340&lt;0,"Expired",IF($F340&lt;=Dashboard!$B$6,"Expires soon","Current"))))))</f>
        <v/>
      </c>
      <c r="H340" s="14" t="str">
        <f>IF(COUNTA($A340:$E340)=0,"",IF(OR($A340="",NOT(SUMPRODUCT(--(Technicians!$A$2:$A$101=$A340))=1)),"Check ID",IF(OR($B340="",AND($D340&lt;&gt;"",NOT(AND(ISNUMBER($D340),N($D340)&gt;=18264,N($D340)&lt;=73050))),AND($E340&lt;&gt;"",NOT(AND(ISNUMBER($E340),N($E340)&gt;=18264,N($E340)&lt;=73050))),AND(AND(ISNUMBER($D340),N($D340)&gt;=18264,N($D340)&lt;=73050),AND(ISNUMBER($E340),N($E340)&gt;=18264,N($E340)&lt;=73050),N($E340)&lt;N($D340))),"Check inputs","OK")))</f>
        <v/>
      </c>
    </row>
    <row r="341" spans="1:8" x14ac:dyDescent="0.25">
      <c r="A341" s="12"/>
      <c r="B341" s="13"/>
      <c r="C341" s="12"/>
      <c r="D341" s="21"/>
      <c r="E341" s="21"/>
      <c r="F341" s="19" t="str">
        <f>IF(COUNTA($A341:$E341)=0,"",IF($H341&lt;&gt;"OK","n/a",IF($E341="","",IF(AND(ISNUMBER(Dashboard!$B$4),N(Dashboard!$B$4)&gt;=18264,N(Dashboard!$B$4)&lt;=73050),$E341-Dashboard!$B$4,"n/a"))))</f>
        <v/>
      </c>
      <c r="G341" s="14" t="str">
        <f>IF(COUNTA($A341:$E341)=0,"",IF($H341&lt;&gt;"OK","n/a",IF($E341="","No expiry date",IF(Dashboard!$B$19&gt;0,"Check data",IF($F341&lt;0,"Expired",IF($F341&lt;=Dashboard!$B$6,"Expires soon","Current"))))))</f>
        <v/>
      </c>
      <c r="H341" s="14" t="str">
        <f>IF(COUNTA($A341:$E341)=0,"",IF(OR($A341="",NOT(SUMPRODUCT(--(Technicians!$A$2:$A$101=$A341))=1)),"Check ID",IF(OR($B341="",AND($D341&lt;&gt;"",NOT(AND(ISNUMBER($D341),N($D341)&gt;=18264,N($D341)&lt;=73050))),AND($E341&lt;&gt;"",NOT(AND(ISNUMBER($E341),N($E341)&gt;=18264,N($E341)&lt;=73050))),AND(AND(ISNUMBER($D341),N($D341)&gt;=18264,N($D341)&lt;=73050),AND(ISNUMBER($E341),N($E341)&gt;=18264,N($E341)&lt;=73050),N($E341)&lt;N($D341))),"Check inputs","OK")))</f>
        <v/>
      </c>
    </row>
    <row r="342" spans="1:8" x14ac:dyDescent="0.25">
      <c r="A342" s="12"/>
      <c r="B342" s="13"/>
      <c r="C342" s="12"/>
      <c r="D342" s="21"/>
      <c r="E342" s="21"/>
      <c r="F342" s="19" t="str">
        <f>IF(COUNTA($A342:$E342)=0,"",IF($H342&lt;&gt;"OK","n/a",IF($E342="","",IF(AND(ISNUMBER(Dashboard!$B$4),N(Dashboard!$B$4)&gt;=18264,N(Dashboard!$B$4)&lt;=73050),$E342-Dashboard!$B$4,"n/a"))))</f>
        <v/>
      </c>
      <c r="G342" s="14" t="str">
        <f>IF(COUNTA($A342:$E342)=0,"",IF($H342&lt;&gt;"OK","n/a",IF($E342="","No expiry date",IF(Dashboard!$B$19&gt;0,"Check data",IF($F342&lt;0,"Expired",IF($F342&lt;=Dashboard!$B$6,"Expires soon","Current"))))))</f>
        <v/>
      </c>
      <c r="H342" s="14" t="str">
        <f>IF(COUNTA($A342:$E342)=0,"",IF(OR($A342="",NOT(SUMPRODUCT(--(Technicians!$A$2:$A$101=$A342))=1)),"Check ID",IF(OR($B342="",AND($D342&lt;&gt;"",NOT(AND(ISNUMBER($D342),N($D342)&gt;=18264,N($D342)&lt;=73050))),AND($E342&lt;&gt;"",NOT(AND(ISNUMBER($E342),N($E342)&gt;=18264,N($E342)&lt;=73050))),AND(AND(ISNUMBER($D342),N($D342)&gt;=18264,N($D342)&lt;=73050),AND(ISNUMBER($E342),N($E342)&gt;=18264,N($E342)&lt;=73050),N($E342)&lt;N($D342))),"Check inputs","OK")))</f>
        <v/>
      </c>
    </row>
    <row r="343" spans="1:8" x14ac:dyDescent="0.25">
      <c r="A343" s="12"/>
      <c r="B343" s="13"/>
      <c r="C343" s="12"/>
      <c r="D343" s="21"/>
      <c r="E343" s="21"/>
      <c r="F343" s="19" t="str">
        <f>IF(COUNTA($A343:$E343)=0,"",IF($H343&lt;&gt;"OK","n/a",IF($E343="","",IF(AND(ISNUMBER(Dashboard!$B$4),N(Dashboard!$B$4)&gt;=18264,N(Dashboard!$B$4)&lt;=73050),$E343-Dashboard!$B$4,"n/a"))))</f>
        <v/>
      </c>
      <c r="G343" s="14" t="str">
        <f>IF(COUNTA($A343:$E343)=0,"",IF($H343&lt;&gt;"OK","n/a",IF($E343="","No expiry date",IF(Dashboard!$B$19&gt;0,"Check data",IF($F343&lt;0,"Expired",IF($F343&lt;=Dashboard!$B$6,"Expires soon","Current"))))))</f>
        <v/>
      </c>
      <c r="H343" s="14" t="str">
        <f>IF(COUNTA($A343:$E343)=0,"",IF(OR($A343="",NOT(SUMPRODUCT(--(Technicians!$A$2:$A$101=$A343))=1)),"Check ID",IF(OR($B343="",AND($D343&lt;&gt;"",NOT(AND(ISNUMBER($D343),N($D343)&gt;=18264,N($D343)&lt;=73050))),AND($E343&lt;&gt;"",NOT(AND(ISNUMBER($E343),N($E343)&gt;=18264,N($E343)&lt;=73050))),AND(AND(ISNUMBER($D343),N($D343)&gt;=18264,N($D343)&lt;=73050),AND(ISNUMBER($E343),N($E343)&gt;=18264,N($E343)&lt;=73050),N($E343)&lt;N($D343))),"Check inputs","OK")))</f>
        <v/>
      </c>
    </row>
    <row r="344" spans="1:8" x14ac:dyDescent="0.25">
      <c r="A344" s="12"/>
      <c r="B344" s="13"/>
      <c r="C344" s="12"/>
      <c r="D344" s="21"/>
      <c r="E344" s="21"/>
      <c r="F344" s="19" t="str">
        <f>IF(COUNTA($A344:$E344)=0,"",IF($H344&lt;&gt;"OK","n/a",IF($E344="","",IF(AND(ISNUMBER(Dashboard!$B$4),N(Dashboard!$B$4)&gt;=18264,N(Dashboard!$B$4)&lt;=73050),$E344-Dashboard!$B$4,"n/a"))))</f>
        <v/>
      </c>
      <c r="G344" s="14" t="str">
        <f>IF(COUNTA($A344:$E344)=0,"",IF($H344&lt;&gt;"OK","n/a",IF($E344="","No expiry date",IF(Dashboard!$B$19&gt;0,"Check data",IF($F344&lt;0,"Expired",IF($F344&lt;=Dashboard!$B$6,"Expires soon","Current"))))))</f>
        <v/>
      </c>
      <c r="H344" s="14" t="str">
        <f>IF(COUNTA($A344:$E344)=0,"",IF(OR($A344="",NOT(SUMPRODUCT(--(Technicians!$A$2:$A$101=$A344))=1)),"Check ID",IF(OR($B344="",AND($D344&lt;&gt;"",NOT(AND(ISNUMBER($D344),N($D344)&gt;=18264,N($D344)&lt;=73050))),AND($E344&lt;&gt;"",NOT(AND(ISNUMBER($E344),N($E344)&gt;=18264,N($E344)&lt;=73050))),AND(AND(ISNUMBER($D344),N($D344)&gt;=18264,N($D344)&lt;=73050),AND(ISNUMBER($E344),N($E344)&gt;=18264,N($E344)&lt;=73050),N($E344)&lt;N($D344))),"Check inputs","OK")))</f>
        <v/>
      </c>
    </row>
    <row r="345" spans="1:8" x14ac:dyDescent="0.25">
      <c r="A345" s="12"/>
      <c r="B345" s="13"/>
      <c r="C345" s="12"/>
      <c r="D345" s="21"/>
      <c r="E345" s="21"/>
      <c r="F345" s="19" t="str">
        <f>IF(COUNTA($A345:$E345)=0,"",IF($H345&lt;&gt;"OK","n/a",IF($E345="","",IF(AND(ISNUMBER(Dashboard!$B$4),N(Dashboard!$B$4)&gt;=18264,N(Dashboard!$B$4)&lt;=73050),$E345-Dashboard!$B$4,"n/a"))))</f>
        <v/>
      </c>
      <c r="G345" s="14" t="str">
        <f>IF(COUNTA($A345:$E345)=0,"",IF($H345&lt;&gt;"OK","n/a",IF($E345="","No expiry date",IF(Dashboard!$B$19&gt;0,"Check data",IF($F345&lt;0,"Expired",IF($F345&lt;=Dashboard!$B$6,"Expires soon","Current"))))))</f>
        <v/>
      </c>
      <c r="H345" s="14" t="str">
        <f>IF(COUNTA($A345:$E345)=0,"",IF(OR($A345="",NOT(SUMPRODUCT(--(Technicians!$A$2:$A$101=$A345))=1)),"Check ID",IF(OR($B345="",AND($D345&lt;&gt;"",NOT(AND(ISNUMBER($D345),N($D345)&gt;=18264,N($D345)&lt;=73050))),AND($E345&lt;&gt;"",NOT(AND(ISNUMBER($E345),N($E345)&gt;=18264,N($E345)&lt;=73050))),AND(AND(ISNUMBER($D345),N($D345)&gt;=18264,N($D345)&lt;=73050),AND(ISNUMBER($E345),N($E345)&gt;=18264,N($E345)&lt;=73050),N($E345)&lt;N($D345))),"Check inputs","OK")))</f>
        <v/>
      </c>
    </row>
    <row r="346" spans="1:8" x14ac:dyDescent="0.25">
      <c r="A346" s="12"/>
      <c r="B346" s="13"/>
      <c r="C346" s="12"/>
      <c r="D346" s="21"/>
      <c r="E346" s="21"/>
      <c r="F346" s="19" t="str">
        <f>IF(COUNTA($A346:$E346)=0,"",IF($H346&lt;&gt;"OK","n/a",IF($E346="","",IF(AND(ISNUMBER(Dashboard!$B$4),N(Dashboard!$B$4)&gt;=18264,N(Dashboard!$B$4)&lt;=73050),$E346-Dashboard!$B$4,"n/a"))))</f>
        <v/>
      </c>
      <c r="G346" s="14" t="str">
        <f>IF(COUNTA($A346:$E346)=0,"",IF($H346&lt;&gt;"OK","n/a",IF($E346="","No expiry date",IF(Dashboard!$B$19&gt;0,"Check data",IF($F346&lt;0,"Expired",IF($F346&lt;=Dashboard!$B$6,"Expires soon","Current"))))))</f>
        <v/>
      </c>
      <c r="H346" s="14" t="str">
        <f>IF(COUNTA($A346:$E346)=0,"",IF(OR($A346="",NOT(SUMPRODUCT(--(Technicians!$A$2:$A$101=$A346))=1)),"Check ID",IF(OR($B346="",AND($D346&lt;&gt;"",NOT(AND(ISNUMBER($D346),N($D346)&gt;=18264,N($D346)&lt;=73050))),AND($E346&lt;&gt;"",NOT(AND(ISNUMBER($E346),N($E346)&gt;=18264,N($E346)&lt;=73050))),AND(AND(ISNUMBER($D346),N($D346)&gt;=18264,N($D346)&lt;=73050),AND(ISNUMBER($E346),N($E346)&gt;=18264,N($E346)&lt;=73050),N($E346)&lt;N($D346))),"Check inputs","OK")))</f>
        <v/>
      </c>
    </row>
    <row r="347" spans="1:8" x14ac:dyDescent="0.25">
      <c r="A347" s="12"/>
      <c r="B347" s="13"/>
      <c r="C347" s="12"/>
      <c r="D347" s="21"/>
      <c r="E347" s="21"/>
      <c r="F347" s="19" t="str">
        <f>IF(COUNTA($A347:$E347)=0,"",IF($H347&lt;&gt;"OK","n/a",IF($E347="","",IF(AND(ISNUMBER(Dashboard!$B$4),N(Dashboard!$B$4)&gt;=18264,N(Dashboard!$B$4)&lt;=73050),$E347-Dashboard!$B$4,"n/a"))))</f>
        <v/>
      </c>
      <c r="G347" s="14" t="str">
        <f>IF(COUNTA($A347:$E347)=0,"",IF($H347&lt;&gt;"OK","n/a",IF($E347="","No expiry date",IF(Dashboard!$B$19&gt;0,"Check data",IF($F347&lt;0,"Expired",IF($F347&lt;=Dashboard!$B$6,"Expires soon","Current"))))))</f>
        <v/>
      </c>
      <c r="H347" s="14" t="str">
        <f>IF(COUNTA($A347:$E347)=0,"",IF(OR($A347="",NOT(SUMPRODUCT(--(Technicians!$A$2:$A$101=$A347))=1)),"Check ID",IF(OR($B347="",AND($D347&lt;&gt;"",NOT(AND(ISNUMBER($D347),N($D347)&gt;=18264,N($D347)&lt;=73050))),AND($E347&lt;&gt;"",NOT(AND(ISNUMBER($E347),N($E347)&gt;=18264,N($E347)&lt;=73050))),AND(AND(ISNUMBER($D347),N($D347)&gt;=18264,N($D347)&lt;=73050),AND(ISNUMBER($E347),N($E347)&gt;=18264,N($E347)&lt;=73050),N($E347)&lt;N($D347))),"Check inputs","OK")))</f>
        <v/>
      </c>
    </row>
    <row r="348" spans="1:8" x14ac:dyDescent="0.25">
      <c r="A348" s="12"/>
      <c r="B348" s="13"/>
      <c r="C348" s="12"/>
      <c r="D348" s="21"/>
      <c r="E348" s="21"/>
      <c r="F348" s="19" t="str">
        <f>IF(COUNTA($A348:$E348)=0,"",IF($H348&lt;&gt;"OK","n/a",IF($E348="","",IF(AND(ISNUMBER(Dashboard!$B$4),N(Dashboard!$B$4)&gt;=18264,N(Dashboard!$B$4)&lt;=73050),$E348-Dashboard!$B$4,"n/a"))))</f>
        <v/>
      </c>
      <c r="G348" s="14" t="str">
        <f>IF(COUNTA($A348:$E348)=0,"",IF($H348&lt;&gt;"OK","n/a",IF($E348="","No expiry date",IF(Dashboard!$B$19&gt;0,"Check data",IF($F348&lt;0,"Expired",IF($F348&lt;=Dashboard!$B$6,"Expires soon","Current"))))))</f>
        <v/>
      </c>
      <c r="H348" s="14" t="str">
        <f>IF(COUNTA($A348:$E348)=0,"",IF(OR($A348="",NOT(SUMPRODUCT(--(Technicians!$A$2:$A$101=$A348))=1)),"Check ID",IF(OR($B348="",AND($D348&lt;&gt;"",NOT(AND(ISNUMBER($D348),N($D348)&gt;=18264,N($D348)&lt;=73050))),AND($E348&lt;&gt;"",NOT(AND(ISNUMBER($E348),N($E348)&gt;=18264,N($E348)&lt;=73050))),AND(AND(ISNUMBER($D348),N($D348)&gt;=18264,N($D348)&lt;=73050),AND(ISNUMBER($E348),N($E348)&gt;=18264,N($E348)&lt;=73050),N($E348)&lt;N($D348))),"Check inputs","OK")))</f>
        <v/>
      </c>
    </row>
    <row r="349" spans="1:8" x14ac:dyDescent="0.25">
      <c r="A349" s="12"/>
      <c r="B349" s="13"/>
      <c r="C349" s="12"/>
      <c r="D349" s="21"/>
      <c r="E349" s="21"/>
      <c r="F349" s="19" t="str">
        <f>IF(COUNTA($A349:$E349)=0,"",IF($H349&lt;&gt;"OK","n/a",IF($E349="","",IF(AND(ISNUMBER(Dashboard!$B$4),N(Dashboard!$B$4)&gt;=18264,N(Dashboard!$B$4)&lt;=73050),$E349-Dashboard!$B$4,"n/a"))))</f>
        <v/>
      </c>
      <c r="G349" s="14" t="str">
        <f>IF(COUNTA($A349:$E349)=0,"",IF($H349&lt;&gt;"OK","n/a",IF($E349="","No expiry date",IF(Dashboard!$B$19&gt;0,"Check data",IF($F349&lt;0,"Expired",IF($F349&lt;=Dashboard!$B$6,"Expires soon","Current"))))))</f>
        <v/>
      </c>
      <c r="H349" s="14" t="str">
        <f>IF(COUNTA($A349:$E349)=0,"",IF(OR($A349="",NOT(SUMPRODUCT(--(Technicians!$A$2:$A$101=$A349))=1)),"Check ID",IF(OR($B349="",AND($D349&lt;&gt;"",NOT(AND(ISNUMBER($D349),N($D349)&gt;=18264,N($D349)&lt;=73050))),AND($E349&lt;&gt;"",NOT(AND(ISNUMBER($E349),N($E349)&gt;=18264,N($E349)&lt;=73050))),AND(AND(ISNUMBER($D349),N($D349)&gt;=18264,N($D349)&lt;=73050),AND(ISNUMBER($E349),N($E349)&gt;=18264,N($E349)&lt;=73050),N($E349)&lt;N($D349))),"Check inputs","OK")))</f>
        <v/>
      </c>
    </row>
    <row r="350" spans="1:8" x14ac:dyDescent="0.25">
      <c r="A350" s="12"/>
      <c r="B350" s="13"/>
      <c r="C350" s="12"/>
      <c r="D350" s="21"/>
      <c r="E350" s="21"/>
      <c r="F350" s="19" t="str">
        <f>IF(COUNTA($A350:$E350)=0,"",IF($H350&lt;&gt;"OK","n/a",IF($E350="","",IF(AND(ISNUMBER(Dashboard!$B$4),N(Dashboard!$B$4)&gt;=18264,N(Dashboard!$B$4)&lt;=73050),$E350-Dashboard!$B$4,"n/a"))))</f>
        <v/>
      </c>
      <c r="G350" s="14" t="str">
        <f>IF(COUNTA($A350:$E350)=0,"",IF($H350&lt;&gt;"OK","n/a",IF($E350="","No expiry date",IF(Dashboard!$B$19&gt;0,"Check data",IF($F350&lt;0,"Expired",IF($F350&lt;=Dashboard!$B$6,"Expires soon","Current"))))))</f>
        <v/>
      </c>
      <c r="H350" s="14" t="str">
        <f>IF(COUNTA($A350:$E350)=0,"",IF(OR($A350="",NOT(SUMPRODUCT(--(Technicians!$A$2:$A$101=$A350))=1)),"Check ID",IF(OR($B350="",AND($D350&lt;&gt;"",NOT(AND(ISNUMBER($D350),N($D350)&gt;=18264,N($D350)&lt;=73050))),AND($E350&lt;&gt;"",NOT(AND(ISNUMBER($E350),N($E350)&gt;=18264,N($E350)&lt;=73050))),AND(AND(ISNUMBER($D350),N($D350)&gt;=18264,N($D350)&lt;=73050),AND(ISNUMBER($E350),N($E350)&gt;=18264,N($E350)&lt;=73050),N($E350)&lt;N($D350))),"Check inputs","OK")))</f>
        <v/>
      </c>
    </row>
    <row r="351" spans="1:8" x14ac:dyDescent="0.25">
      <c r="A351" s="12"/>
      <c r="B351" s="13"/>
      <c r="C351" s="12"/>
      <c r="D351" s="21"/>
      <c r="E351" s="21"/>
      <c r="F351" s="19" t="str">
        <f>IF(COUNTA($A351:$E351)=0,"",IF($H351&lt;&gt;"OK","n/a",IF($E351="","",IF(AND(ISNUMBER(Dashboard!$B$4),N(Dashboard!$B$4)&gt;=18264,N(Dashboard!$B$4)&lt;=73050),$E351-Dashboard!$B$4,"n/a"))))</f>
        <v/>
      </c>
      <c r="G351" s="14" t="str">
        <f>IF(COUNTA($A351:$E351)=0,"",IF($H351&lt;&gt;"OK","n/a",IF($E351="","No expiry date",IF(Dashboard!$B$19&gt;0,"Check data",IF($F351&lt;0,"Expired",IF($F351&lt;=Dashboard!$B$6,"Expires soon","Current"))))))</f>
        <v/>
      </c>
      <c r="H351" s="14" t="str">
        <f>IF(COUNTA($A351:$E351)=0,"",IF(OR($A351="",NOT(SUMPRODUCT(--(Technicians!$A$2:$A$101=$A351))=1)),"Check ID",IF(OR($B351="",AND($D351&lt;&gt;"",NOT(AND(ISNUMBER($D351),N($D351)&gt;=18264,N($D351)&lt;=73050))),AND($E351&lt;&gt;"",NOT(AND(ISNUMBER($E351),N($E351)&gt;=18264,N($E351)&lt;=73050))),AND(AND(ISNUMBER($D351),N($D351)&gt;=18264,N($D351)&lt;=73050),AND(ISNUMBER($E351),N($E351)&gt;=18264,N($E351)&lt;=73050),N($E351)&lt;N($D351))),"Check inputs","OK")))</f>
        <v/>
      </c>
    </row>
    <row r="352" spans="1:8" x14ac:dyDescent="0.25">
      <c r="A352" s="12"/>
      <c r="B352" s="13"/>
      <c r="C352" s="12"/>
      <c r="D352" s="21"/>
      <c r="E352" s="21"/>
      <c r="F352" s="19" t="str">
        <f>IF(COUNTA($A352:$E352)=0,"",IF($H352&lt;&gt;"OK","n/a",IF($E352="","",IF(AND(ISNUMBER(Dashboard!$B$4),N(Dashboard!$B$4)&gt;=18264,N(Dashboard!$B$4)&lt;=73050),$E352-Dashboard!$B$4,"n/a"))))</f>
        <v/>
      </c>
      <c r="G352" s="14" t="str">
        <f>IF(COUNTA($A352:$E352)=0,"",IF($H352&lt;&gt;"OK","n/a",IF($E352="","No expiry date",IF(Dashboard!$B$19&gt;0,"Check data",IF($F352&lt;0,"Expired",IF($F352&lt;=Dashboard!$B$6,"Expires soon","Current"))))))</f>
        <v/>
      </c>
      <c r="H352" s="14" t="str">
        <f>IF(COUNTA($A352:$E352)=0,"",IF(OR($A352="",NOT(SUMPRODUCT(--(Technicians!$A$2:$A$101=$A352))=1)),"Check ID",IF(OR($B352="",AND($D352&lt;&gt;"",NOT(AND(ISNUMBER($D352),N($D352)&gt;=18264,N($D352)&lt;=73050))),AND($E352&lt;&gt;"",NOT(AND(ISNUMBER($E352),N($E352)&gt;=18264,N($E352)&lt;=73050))),AND(AND(ISNUMBER($D352),N($D352)&gt;=18264,N($D352)&lt;=73050),AND(ISNUMBER($E352),N($E352)&gt;=18264,N($E352)&lt;=73050),N($E352)&lt;N($D352))),"Check inputs","OK")))</f>
        <v/>
      </c>
    </row>
    <row r="353" spans="1:8" x14ac:dyDescent="0.25">
      <c r="A353" s="12"/>
      <c r="B353" s="13"/>
      <c r="C353" s="12"/>
      <c r="D353" s="21"/>
      <c r="E353" s="21"/>
      <c r="F353" s="19" t="str">
        <f>IF(COUNTA($A353:$E353)=0,"",IF($H353&lt;&gt;"OK","n/a",IF($E353="","",IF(AND(ISNUMBER(Dashboard!$B$4),N(Dashboard!$B$4)&gt;=18264,N(Dashboard!$B$4)&lt;=73050),$E353-Dashboard!$B$4,"n/a"))))</f>
        <v/>
      </c>
      <c r="G353" s="14" t="str">
        <f>IF(COUNTA($A353:$E353)=0,"",IF($H353&lt;&gt;"OK","n/a",IF($E353="","No expiry date",IF(Dashboard!$B$19&gt;0,"Check data",IF($F353&lt;0,"Expired",IF($F353&lt;=Dashboard!$B$6,"Expires soon","Current"))))))</f>
        <v/>
      </c>
      <c r="H353" s="14" t="str">
        <f>IF(COUNTA($A353:$E353)=0,"",IF(OR($A353="",NOT(SUMPRODUCT(--(Technicians!$A$2:$A$101=$A353))=1)),"Check ID",IF(OR($B353="",AND($D353&lt;&gt;"",NOT(AND(ISNUMBER($D353),N($D353)&gt;=18264,N($D353)&lt;=73050))),AND($E353&lt;&gt;"",NOT(AND(ISNUMBER($E353),N($E353)&gt;=18264,N($E353)&lt;=73050))),AND(AND(ISNUMBER($D353),N($D353)&gt;=18264,N($D353)&lt;=73050),AND(ISNUMBER($E353),N($E353)&gt;=18264,N($E353)&lt;=73050),N($E353)&lt;N($D353))),"Check inputs","OK")))</f>
        <v/>
      </c>
    </row>
    <row r="354" spans="1:8" x14ac:dyDescent="0.25">
      <c r="A354" s="12"/>
      <c r="B354" s="13"/>
      <c r="C354" s="12"/>
      <c r="D354" s="21"/>
      <c r="E354" s="21"/>
      <c r="F354" s="19" t="str">
        <f>IF(COUNTA($A354:$E354)=0,"",IF($H354&lt;&gt;"OK","n/a",IF($E354="","",IF(AND(ISNUMBER(Dashboard!$B$4),N(Dashboard!$B$4)&gt;=18264,N(Dashboard!$B$4)&lt;=73050),$E354-Dashboard!$B$4,"n/a"))))</f>
        <v/>
      </c>
      <c r="G354" s="14" t="str">
        <f>IF(COUNTA($A354:$E354)=0,"",IF($H354&lt;&gt;"OK","n/a",IF($E354="","No expiry date",IF(Dashboard!$B$19&gt;0,"Check data",IF($F354&lt;0,"Expired",IF($F354&lt;=Dashboard!$B$6,"Expires soon","Current"))))))</f>
        <v/>
      </c>
      <c r="H354" s="14" t="str">
        <f>IF(COUNTA($A354:$E354)=0,"",IF(OR($A354="",NOT(SUMPRODUCT(--(Technicians!$A$2:$A$101=$A354))=1)),"Check ID",IF(OR($B354="",AND($D354&lt;&gt;"",NOT(AND(ISNUMBER($D354),N($D354)&gt;=18264,N($D354)&lt;=73050))),AND($E354&lt;&gt;"",NOT(AND(ISNUMBER($E354),N($E354)&gt;=18264,N($E354)&lt;=73050))),AND(AND(ISNUMBER($D354),N($D354)&gt;=18264,N($D354)&lt;=73050),AND(ISNUMBER($E354),N($E354)&gt;=18264,N($E354)&lt;=73050),N($E354)&lt;N($D354))),"Check inputs","OK")))</f>
        <v/>
      </c>
    </row>
    <row r="355" spans="1:8" x14ac:dyDescent="0.25">
      <c r="A355" s="12"/>
      <c r="B355" s="13"/>
      <c r="C355" s="12"/>
      <c r="D355" s="21"/>
      <c r="E355" s="21"/>
      <c r="F355" s="19" t="str">
        <f>IF(COUNTA($A355:$E355)=0,"",IF($H355&lt;&gt;"OK","n/a",IF($E355="","",IF(AND(ISNUMBER(Dashboard!$B$4),N(Dashboard!$B$4)&gt;=18264,N(Dashboard!$B$4)&lt;=73050),$E355-Dashboard!$B$4,"n/a"))))</f>
        <v/>
      </c>
      <c r="G355" s="14" t="str">
        <f>IF(COUNTA($A355:$E355)=0,"",IF($H355&lt;&gt;"OK","n/a",IF($E355="","No expiry date",IF(Dashboard!$B$19&gt;0,"Check data",IF($F355&lt;0,"Expired",IF($F355&lt;=Dashboard!$B$6,"Expires soon","Current"))))))</f>
        <v/>
      </c>
      <c r="H355" s="14" t="str">
        <f>IF(COUNTA($A355:$E355)=0,"",IF(OR($A355="",NOT(SUMPRODUCT(--(Technicians!$A$2:$A$101=$A355))=1)),"Check ID",IF(OR($B355="",AND($D355&lt;&gt;"",NOT(AND(ISNUMBER($D355),N($D355)&gt;=18264,N($D355)&lt;=73050))),AND($E355&lt;&gt;"",NOT(AND(ISNUMBER($E355),N($E355)&gt;=18264,N($E355)&lt;=73050))),AND(AND(ISNUMBER($D355),N($D355)&gt;=18264,N($D355)&lt;=73050),AND(ISNUMBER($E355),N($E355)&gt;=18264,N($E355)&lt;=73050),N($E355)&lt;N($D355))),"Check inputs","OK")))</f>
        <v/>
      </c>
    </row>
    <row r="356" spans="1:8" x14ac:dyDescent="0.25">
      <c r="A356" s="12"/>
      <c r="B356" s="13"/>
      <c r="C356" s="12"/>
      <c r="D356" s="21"/>
      <c r="E356" s="21"/>
      <c r="F356" s="19" t="str">
        <f>IF(COUNTA($A356:$E356)=0,"",IF($H356&lt;&gt;"OK","n/a",IF($E356="","",IF(AND(ISNUMBER(Dashboard!$B$4),N(Dashboard!$B$4)&gt;=18264,N(Dashboard!$B$4)&lt;=73050),$E356-Dashboard!$B$4,"n/a"))))</f>
        <v/>
      </c>
      <c r="G356" s="14" t="str">
        <f>IF(COUNTA($A356:$E356)=0,"",IF($H356&lt;&gt;"OK","n/a",IF($E356="","No expiry date",IF(Dashboard!$B$19&gt;0,"Check data",IF($F356&lt;0,"Expired",IF($F356&lt;=Dashboard!$B$6,"Expires soon","Current"))))))</f>
        <v/>
      </c>
      <c r="H356" s="14" t="str">
        <f>IF(COUNTA($A356:$E356)=0,"",IF(OR($A356="",NOT(SUMPRODUCT(--(Technicians!$A$2:$A$101=$A356))=1)),"Check ID",IF(OR($B356="",AND($D356&lt;&gt;"",NOT(AND(ISNUMBER($D356),N($D356)&gt;=18264,N($D356)&lt;=73050))),AND($E356&lt;&gt;"",NOT(AND(ISNUMBER($E356),N($E356)&gt;=18264,N($E356)&lt;=73050))),AND(AND(ISNUMBER($D356),N($D356)&gt;=18264,N($D356)&lt;=73050),AND(ISNUMBER($E356),N($E356)&gt;=18264,N($E356)&lt;=73050),N($E356)&lt;N($D356))),"Check inputs","OK")))</f>
        <v/>
      </c>
    </row>
    <row r="357" spans="1:8" x14ac:dyDescent="0.25">
      <c r="A357" s="12"/>
      <c r="B357" s="13"/>
      <c r="C357" s="12"/>
      <c r="D357" s="21"/>
      <c r="E357" s="21"/>
      <c r="F357" s="19" t="str">
        <f>IF(COUNTA($A357:$E357)=0,"",IF($H357&lt;&gt;"OK","n/a",IF($E357="","",IF(AND(ISNUMBER(Dashboard!$B$4),N(Dashboard!$B$4)&gt;=18264,N(Dashboard!$B$4)&lt;=73050),$E357-Dashboard!$B$4,"n/a"))))</f>
        <v/>
      </c>
      <c r="G357" s="14" t="str">
        <f>IF(COUNTA($A357:$E357)=0,"",IF($H357&lt;&gt;"OK","n/a",IF($E357="","No expiry date",IF(Dashboard!$B$19&gt;0,"Check data",IF($F357&lt;0,"Expired",IF($F357&lt;=Dashboard!$B$6,"Expires soon","Current"))))))</f>
        <v/>
      </c>
      <c r="H357" s="14" t="str">
        <f>IF(COUNTA($A357:$E357)=0,"",IF(OR($A357="",NOT(SUMPRODUCT(--(Technicians!$A$2:$A$101=$A357))=1)),"Check ID",IF(OR($B357="",AND($D357&lt;&gt;"",NOT(AND(ISNUMBER($D357),N($D357)&gt;=18264,N($D357)&lt;=73050))),AND($E357&lt;&gt;"",NOT(AND(ISNUMBER($E357),N($E357)&gt;=18264,N($E357)&lt;=73050))),AND(AND(ISNUMBER($D357),N($D357)&gt;=18264,N($D357)&lt;=73050),AND(ISNUMBER($E357),N($E357)&gt;=18264,N($E357)&lt;=73050),N($E357)&lt;N($D357))),"Check inputs","OK")))</f>
        <v/>
      </c>
    </row>
    <row r="358" spans="1:8" x14ac:dyDescent="0.25">
      <c r="A358" s="12"/>
      <c r="B358" s="13"/>
      <c r="C358" s="12"/>
      <c r="D358" s="21"/>
      <c r="E358" s="21"/>
      <c r="F358" s="19" t="str">
        <f>IF(COUNTA($A358:$E358)=0,"",IF($H358&lt;&gt;"OK","n/a",IF($E358="","",IF(AND(ISNUMBER(Dashboard!$B$4),N(Dashboard!$B$4)&gt;=18264,N(Dashboard!$B$4)&lt;=73050),$E358-Dashboard!$B$4,"n/a"))))</f>
        <v/>
      </c>
      <c r="G358" s="14" t="str">
        <f>IF(COUNTA($A358:$E358)=0,"",IF($H358&lt;&gt;"OK","n/a",IF($E358="","No expiry date",IF(Dashboard!$B$19&gt;0,"Check data",IF($F358&lt;0,"Expired",IF($F358&lt;=Dashboard!$B$6,"Expires soon","Current"))))))</f>
        <v/>
      </c>
      <c r="H358" s="14" t="str">
        <f>IF(COUNTA($A358:$E358)=0,"",IF(OR($A358="",NOT(SUMPRODUCT(--(Technicians!$A$2:$A$101=$A358))=1)),"Check ID",IF(OR($B358="",AND($D358&lt;&gt;"",NOT(AND(ISNUMBER($D358),N($D358)&gt;=18264,N($D358)&lt;=73050))),AND($E358&lt;&gt;"",NOT(AND(ISNUMBER($E358),N($E358)&gt;=18264,N($E358)&lt;=73050))),AND(AND(ISNUMBER($D358),N($D358)&gt;=18264,N($D358)&lt;=73050),AND(ISNUMBER($E358),N($E358)&gt;=18264,N($E358)&lt;=73050),N($E358)&lt;N($D358))),"Check inputs","OK")))</f>
        <v/>
      </c>
    </row>
    <row r="359" spans="1:8" x14ac:dyDescent="0.25">
      <c r="A359" s="12"/>
      <c r="B359" s="13"/>
      <c r="C359" s="12"/>
      <c r="D359" s="21"/>
      <c r="E359" s="21"/>
      <c r="F359" s="19" t="str">
        <f>IF(COUNTA($A359:$E359)=0,"",IF($H359&lt;&gt;"OK","n/a",IF($E359="","",IF(AND(ISNUMBER(Dashboard!$B$4),N(Dashboard!$B$4)&gt;=18264,N(Dashboard!$B$4)&lt;=73050),$E359-Dashboard!$B$4,"n/a"))))</f>
        <v/>
      </c>
      <c r="G359" s="14" t="str">
        <f>IF(COUNTA($A359:$E359)=0,"",IF($H359&lt;&gt;"OK","n/a",IF($E359="","No expiry date",IF(Dashboard!$B$19&gt;0,"Check data",IF($F359&lt;0,"Expired",IF($F359&lt;=Dashboard!$B$6,"Expires soon","Current"))))))</f>
        <v/>
      </c>
      <c r="H359" s="14" t="str">
        <f>IF(COUNTA($A359:$E359)=0,"",IF(OR($A359="",NOT(SUMPRODUCT(--(Technicians!$A$2:$A$101=$A359))=1)),"Check ID",IF(OR($B359="",AND($D359&lt;&gt;"",NOT(AND(ISNUMBER($D359),N($D359)&gt;=18264,N($D359)&lt;=73050))),AND($E359&lt;&gt;"",NOT(AND(ISNUMBER($E359),N($E359)&gt;=18264,N($E359)&lt;=73050))),AND(AND(ISNUMBER($D359),N($D359)&gt;=18264,N($D359)&lt;=73050),AND(ISNUMBER($E359),N($E359)&gt;=18264,N($E359)&lt;=73050),N($E359)&lt;N($D359))),"Check inputs","OK")))</f>
        <v/>
      </c>
    </row>
    <row r="360" spans="1:8" x14ac:dyDescent="0.25">
      <c r="A360" s="12"/>
      <c r="B360" s="13"/>
      <c r="C360" s="12"/>
      <c r="D360" s="21"/>
      <c r="E360" s="21"/>
      <c r="F360" s="19" t="str">
        <f>IF(COUNTA($A360:$E360)=0,"",IF($H360&lt;&gt;"OK","n/a",IF($E360="","",IF(AND(ISNUMBER(Dashboard!$B$4),N(Dashboard!$B$4)&gt;=18264,N(Dashboard!$B$4)&lt;=73050),$E360-Dashboard!$B$4,"n/a"))))</f>
        <v/>
      </c>
      <c r="G360" s="14" t="str">
        <f>IF(COUNTA($A360:$E360)=0,"",IF($H360&lt;&gt;"OK","n/a",IF($E360="","No expiry date",IF(Dashboard!$B$19&gt;0,"Check data",IF($F360&lt;0,"Expired",IF($F360&lt;=Dashboard!$B$6,"Expires soon","Current"))))))</f>
        <v/>
      </c>
      <c r="H360" s="14" t="str">
        <f>IF(COUNTA($A360:$E360)=0,"",IF(OR($A360="",NOT(SUMPRODUCT(--(Technicians!$A$2:$A$101=$A360))=1)),"Check ID",IF(OR($B360="",AND($D360&lt;&gt;"",NOT(AND(ISNUMBER($D360),N($D360)&gt;=18264,N($D360)&lt;=73050))),AND($E360&lt;&gt;"",NOT(AND(ISNUMBER($E360),N($E360)&gt;=18264,N($E360)&lt;=73050))),AND(AND(ISNUMBER($D360),N($D360)&gt;=18264,N($D360)&lt;=73050),AND(ISNUMBER($E360),N($E360)&gt;=18264,N($E360)&lt;=73050),N($E360)&lt;N($D360))),"Check inputs","OK")))</f>
        <v/>
      </c>
    </row>
    <row r="361" spans="1:8" x14ac:dyDescent="0.25">
      <c r="A361" s="12"/>
      <c r="B361" s="13"/>
      <c r="C361" s="12"/>
      <c r="D361" s="21"/>
      <c r="E361" s="21"/>
      <c r="F361" s="19" t="str">
        <f>IF(COUNTA($A361:$E361)=0,"",IF($H361&lt;&gt;"OK","n/a",IF($E361="","",IF(AND(ISNUMBER(Dashboard!$B$4),N(Dashboard!$B$4)&gt;=18264,N(Dashboard!$B$4)&lt;=73050),$E361-Dashboard!$B$4,"n/a"))))</f>
        <v/>
      </c>
      <c r="G361" s="14" t="str">
        <f>IF(COUNTA($A361:$E361)=0,"",IF($H361&lt;&gt;"OK","n/a",IF($E361="","No expiry date",IF(Dashboard!$B$19&gt;0,"Check data",IF($F361&lt;0,"Expired",IF($F361&lt;=Dashboard!$B$6,"Expires soon","Current"))))))</f>
        <v/>
      </c>
      <c r="H361" s="14" t="str">
        <f>IF(COUNTA($A361:$E361)=0,"",IF(OR($A361="",NOT(SUMPRODUCT(--(Technicians!$A$2:$A$101=$A361))=1)),"Check ID",IF(OR($B361="",AND($D361&lt;&gt;"",NOT(AND(ISNUMBER($D361),N($D361)&gt;=18264,N($D361)&lt;=73050))),AND($E361&lt;&gt;"",NOT(AND(ISNUMBER($E361),N($E361)&gt;=18264,N($E361)&lt;=73050))),AND(AND(ISNUMBER($D361),N($D361)&gt;=18264,N($D361)&lt;=73050),AND(ISNUMBER($E361),N($E361)&gt;=18264,N($E361)&lt;=73050),N($E361)&lt;N($D361))),"Check inputs","OK")))</f>
        <v/>
      </c>
    </row>
    <row r="362" spans="1:8" x14ac:dyDescent="0.25">
      <c r="A362" s="12"/>
      <c r="B362" s="13"/>
      <c r="C362" s="12"/>
      <c r="D362" s="21"/>
      <c r="E362" s="21"/>
      <c r="F362" s="19" t="str">
        <f>IF(COUNTA($A362:$E362)=0,"",IF($H362&lt;&gt;"OK","n/a",IF($E362="","",IF(AND(ISNUMBER(Dashboard!$B$4),N(Dashboard!$B$4)&gt;=18264,N(Dashboard!$B$4)&lt;=73050),$E362-Dashboard!$B$4,"n/a"))))</f>
        <v/>
      </c>
      <c r="G362" s="14" t="str">
        <f>IF(COUNTA($A362:$E362)=0,"",IF($H362&lt;&gt;"OK","n/a",IF($E362="","No expiry date",IF(Dashboard!$B$19&gt;0,"Check data",IF($F362&lt;0,"Expired",IF($F362&lt;=Dashboard!$B$6,"Expires soon","Current"))))))</f>
        <v/>
      </c>
      <c r="H362" s="14" t="str">
        <f>IF(COUNTA($A362:$E362)=0,"",IF(OR($A362="",NOT(SUMPRODUCT(--(Technicians!$A$2:$A$101=$A362))=1)),"Check ID",IF(OR($B362="",AND($D362&lt;&gt;"",NOT(AND(ISNUMBER($D362),N($D362)&gt;=18264,N($D362)&lt;=73050))),AND($E362&lt;&gt;"",NOT(AND(ISNUMBER($E362),N($E362)&gt;=18264,N($E362)&lt;=73050))),AND(AND(ISNUMBER($D362),N($D362)&gt;=18264,N($D362)&lt;=73050),AND(ISNUMBER($E362),N($E362)&gt;=18264,N($E362)&lt;=73050),N($E362)&lt;N($D362))),"Check inputs","OK")))</f>
        <v/>
      </c>
    </row>
    <row r="363" spans="1:8" x14ac:dyDescent="0.25">
      <c r="A363" s="12"/>
      <c r="B363" s="13"/>
      <c r="C363" s="12"/>
      <c r="D363" s="21"/>
      <c r="E363" s="21"/>
      <c r="F363" s="19" t="str">
        <f>IF(COUNTA($A363:$E363)=0,"",IF($H363&lt;&gt;"OK","n/a",IF($E363="","",IF(AND(ISNUMBER(Dashboard!$B$4),N(Dashboard!$B$4)&gt;=18264,N(Dashboard!$B$4)&lt;=73050),$E363-Dashboard!$B$4,"n/a"))))</f>
        <v/>
      </c>
      <c r="G363" s="14" t="str">
        <f>IF(COUNTA($A363:$E363)=0,"",IF($H363&lt;&gt;"OK","n/a",IF($E363="","No expiry date",IF(Dashboard!$B$19&gt;0,"Check data",IF($F363&lt;0,"Expired",IF($F363&lt;=Dashboard!$B$6,"Expires soon","Current"))))))</f>
        <v/>
      </c>
      <c r="H363" s="14" t="str">
        <f>IF(COUNTA($A363:$E363)=0,"",IF(OR($A363="",NOT(SUMPRODUCT(--(Technicians!$A$2:$A$101=$A363))=1)),"Check ID",IF(OR($B363="",AND($D363&lt;&gt;"",NOT(AND(ISNUMBER($D363),N($D363)&gt;=18264,N($D363)&lt;=73050))),AND($E363&lt;&gt;"",NOT(AND(ISNUMBER($E363),N($E363)&gt;=18264,N($E363)&lt;=73050))),AND(AND(ISNUMBER($D363),N($D363)&gt;=18264,N($D363)&lt;=73050),AND(ISNUMBER($E363),N($E363)&gt;=18264,N($E363)&lt;=73050),N($E363)&lt;N($D363))),"Check inputs","OK")))</f>
        <v/>
      </c>
    </row>
    <row r="364" spans="1:8" x14ac:dyDescent="0.25">
      <c r="A364" s="12"/>
      <c r="B364" s="13"/>
      <c r="C364" s="12"/>
      <c r="D364" s="21"/>
      <c r="E364" s="21"/>
      <c r="F364" s="19" t="str">
        <f>IF(COUNTA($A364:$E364)=0,"",IF($H364&lt;&gt;"OK","n/a",IF($E364="","",IF(AND(ISNUMBER(Dashboard!$B$4),N(Dashboard!$B$4)&gt;=18264,N(Dashboard!$B$4)&lt;=73050),$E364-Dashboard!$B$4,"n/a"))))</f>
        <v/>
      </c>
      <c r="G364" s="14" t="str">
        <f>IF(COUNTA($A364:$E364)=0,"",IF($H364&lt;&gt;"OK","n/a",IF($E364="","No expiry date",IF(Dashboard!$B$19&gt;0,"Check data",IF($F364&lt;0,"Expired",IF($F364&lt;=Dashboard!$B$6,"Expires soon","Current"))))))</f>
        <v/>
      </c>
      <c r="H364" s="14" t="str">
        <f>IF(COUNTA($A364:$E364)=0,"",IF(OR($A364="",NOT(SUMPRODUCT(--(Technicians!$A$2:$A$101=$A364))=1)),"Check ID",IF(OR($B364="",AND($D364&lt;&gt;"",NOT(AND(ISNUMBER($D364),N($D364)&gt;=18264,N($D364)&lt;=73050))),AND($E364&lt;&gt;"",NOT(AND(ISNUMBER($E364),N($E364)&gt;=18264,N($E364)&lt;=73050))),AND(AND(ISNUMBER($D364),N($D364)&gt;=18264,N($D364)&lt;=73050),AND(ISNUMBER($E364),N($E364)&gt;=18264,N($E364)&lt;=73050),N($E364)&lt;N($D364))),"Check inputs","OK")))</f>
        <v/>
      </c>
    </row>
    <row r="365" spans="1:8" x14ac:dyDescent="0.25">
      <c r="A365" s="12"/>
      <c r="B365" s="13"/>
      <c r="C365" s="12"/>
      <c r="D365" s="21"/>
      <c r="E365" s="21"/>
      <c r="F365" s="19" t="str">
        <f>IF(COUNTA($A365:$E365)=0,"",IF($H365&lt;&gt;"OK","n/a",IF($E365="","",IF(AND(ISNUMBER(Dashboard!$B$4),N(Dashboard!$B$4)&gt;=18264,N(Dashboard!$B$4)&lt;=73050),$E365-Dashboard!$B$4,"n/a"))))</f>
        <v/>
      </c>
      <c r="G365" s="14" t="str">
        <f>IF(COUNTA($A365:$E365)=0,"",IF($H365&lt;&gt;"OK","n/a",IF($E365="","No expiry date",IF(Dashboard!$B$19&gt;0,"Check data",IF($F365&lt;0,"Expired",IF($F365&lt;=Dashboard!$B$6,"Expires soon","Current"))))))</f>
        <v/>
      </c>
      <c r="H365" s="14" t="str">
        <f>IF(COUNTA($A365:$E365)=0,"",IF(OR($A365="",NOT(SUMPRODUCT(--(Technicians!$A$2:$A$101=$A365))=1)),"Check ID",IF(OR($B365="",AND($D365&lt;&gt;"",NOT(AND(ISNUMBER($D365),N($D365)&gt;=18264,N($D365)&lt;=73050))),AND($E365&lt;&gt;"",NOT(AND(ISNUMBER($E365),N($E365)&gt;=18264,N($E365)&lt;=73050))),AND(AND(ISNUMBER($D365),N($D365)&gt;=18264,N($D365)&lt;=73050),AND(ISNUMBER($E365),N($E365)&gt;=18264,N($E365)&lt;=73050),N($E365)&lt;N($D365))),"Check inputs","OK")))</f>
        <v/>
      </c>
    </row>
    <row r="366" spans="1:8" x14ac:dyDescent="0.25">
      <c r="A366" s="12"/>
      <c r="B366" s="13"/>
      <c r="C366" s="12"/>
      <c r="D366" s="21"/>
      <c r="E366" s="21"/>
      <c r="F366" s="19" t="str">
        <f>IF(COUNTA($A366:$E366)=0,"",IF($H366&lt;&gt;"OK","n/a",IF($E366="","",IF(AND(ISNUMBER(Dashboard!$B$4),N(Dashboard!$B$4)&gt;=18264,N(Dashboard!$B$4)&lt;=73050),$E366-Dashboard!$B$4,"n/a"))))</f>
        <v/>
      </c>
      <c r="G366" s="14" t="str">
        <f>IF(COUNTA($A366:$E366)=0,"",IF($H366&lt;&gt;"OK","n/a",IF($E366="","No expiry date",IF(Dashboard!$B$19&gt;0,"Check data",IF($F366&lt;0,"Expired",IF($F366&lt;=Dashboard!$B$6,"Expires soon","Current"))))))</f>
        <v/>
      </c>
      <c r="H366" s="14" t="str">
        <f>IF(COUNTA($A366:$E366)=0,"",IF(OR($A366="",NOT(SUMPRODUCT(--(Technicians!$A$2:$A$101=$A366))=1)),"Check ID",IF(OR($B366="",AND($D366&lt;&gt;"",NOT(AND(ISNUMBER($D366),N($D366)&gt;=18264,N($D366)&lt;=73050))),AND($E366&lt;&gt;"",NOT(AND(ISNUMBER($E366),N($E366)&gt;=18264,N($E366)&lt;=73050))),AND(AND(ISNUMBER($D366),N($D366)&gt;=18264,N($D366)&lt;=73050),AND(ISNUMBER($E366),N($E366)&gt;=18264,N($E366)&lt;=73050),N($E366)&lt;N($D366))),"Check inputs","OK")))</f>
        <v/>
      </c>
    </row>
    <row r="367" spans="1:8" x14ac:dyDescent="0.25">
      <c r="A367" s="12"/>
      <c r="B367" s="13"/>
      <c r="C367" s="12"/>
      <c r="D367" s="21"/>
      <c r="E367" s="21"/>
      <c r="F367" s="19" t="str">
        <f>IF(COUNTA($A367:$E367)=0,"",IF($H367&lt;&gt;"OK","n/a",IF($E367="","",IF(AND(ISNUMBER(Dashboard!$B$4),N(Dashboard!$B$4)&gt;=18264,N(Dashboard!$B$4)&lt;=73050),$E367-Dashboard!$B$4,"n/a"))))</f>
        <v/>
      </c>
      <c r="G367" s="14" t="str">
        <f>IF(COUNTA($A367:$E367)=0,"",IF($H367&lt;&gt;"OK","n/a",IF($E367="","No expiry date",IF(Dashboard!$B$19&gt;0,"Check data",IF($F367&lt;0,"Expired",IF($F367&lt;=Dashboard!$B$6,"Expires soon","Current"))))))</f>
        <v/>
      </c>
      <c r="H367" s="14" t="str">
        <f>IF(COUNTA($A367:$E367)=0,"",IF(OR($A367="",NOT(SUMPRODUCT(--(Technicians!$A$2:$A$101=$A367))=1)),"Check ID",IF(OR($B367="",AND($D367&lt;&gt;"",NOT(AND(ISNUMBER($D367),N($D367)&gt;=18264,N($D367)&lt;=73050))),AND($E367&lt;&gt;"",NOT(AND(ISNUMBER($E367),N($E367)&gt;=18264,N($E367)&lt;=73050))),AND(AND(ISNUMBER($D367),N($D367)&gt;=18264,N($D367)&lt;=73050),AND(ISNUMBER($E367),N($E367)&gt;=18264,N($E367)&lt;=73050),N($E367)&lt;N($D367))),"Check inputs","OK")))</f>
        <v/>
      </c>
    </row>
    <row r="368" spans="1:8" x14ac:dyDescent="0.25">
      <c r="A368" s="12"/>
      <c r="B368" s="13"/>
      <c r="C368" s="12"/>
      <c r="D368" s="21"/>
      <c r="E368" s="21"/>
      <c r="F368" s="19" t="str">
        <f>IF(COUNTA($A368:$E368)=0,"",IF($H368&lt;&gt;"OK","n/a",IF($E368="","",IF(AND(ISNUMBER(Dashboard!$B$4),N(Dashboard!$B$4)&gt;=18264,N(Dashboard!$B$4)&lt;=73050),$E368-Dashboard!$B$4,"n/a"))))</f>
        <v/>
      </c>
      <c r="G368" s="14" t="str">
        <f>IF(COUNTA($A368:$E368)=0,"",IF($H368&lt;&gt;"OK","n/a",IF($E368="","No expiry date",IF(Dashboard!$B$19&gt;0,"Check data",IF($F368&lt;0,"Expired",IF($F368&lt;=Dashboard!$B$6,"Expires soon","Current"))))))</f>
        <v/>
      </c>
      <c r="H368" s="14" t="str">
        <f>IF(COUNTA($A368:$E368)=0,"",IF(OR($A368="",NOT(SUMPRODUCT(--(Technicians!$A$2:$A$101=$A368))=1)),"Check ID",IF(OR($B368="",AND($D368&lt;&gt;"",NOT(AND(ISNUMBER($D368),N($D368)&gt;=18264,N($D368)&lt;=73050))),AND($E368&lt;&gt;"",NOT(AND(ISNUMBER($E368),N($E368)&gt;=18264,N($E368)&lt;=73050))),AND(AND(ISNUMBER($D368),N($D368)&gt;=18264,N($D368)&lt;=73050),AND(ISNUMBER($E368),N($E368)&gt;=18264,N($E368)&lt;=73050),N($E368)&lt;N($D368))),"Check inputs","OK")))</f>
        <v/>
      </c>
    </row>
    <row r="369" spans="1:8" x14ac:dyDescent="0.25">
      <c r="A369" s="12"/>
      <c r="B369" s="13"/>
      <c r="C369" s="12"/>
      <c r="D369" s="21"/>
      <c r="E369" s="21"/>
      <c r="F369" s="19" t="str">
        <f>IF(COUNTA($A369:$E369)=0,"",IF($H369&lt;&gt;"OK","n/a",IF($E369="","",IF(AND(ISNUMBER(Dashboard!$B$4),N(Dashboard!$B$4)&gt;=18264,N(Dashboard!$B$4)&lt;=73050),$E369-Dashboard!$B$4,"n/a"))))</f>
        <v/>
      </c>
      <c r="G369" s="14" t="str">
        <f>IF(COUNTA($A369:$E369)=0,"",IF($H369&lt;&gt;"OK","n/a",IF($E369="","No expiry date",IF(Dashboard!$B$19&gt;0,"Check data",IF($F369&lt;0,"Expired",IF($F369&lt;=Dashboard!$B$6,"Expires soon","Current"))))))</f>
        <v/>
      </c>
      <c r="H369" s="14" t="str">
        <f>IF(COUNTA($A369:$E369)=0,"",IF(OR($A369="",NOT(SUMPRODUCT(--(Technicians!$A$2:$A$101=$A369))=1)),"Check ID",IF(OR($B369="",AND($D369&lt;&gt;"",NOT(AND(ISNUMBER($D369),N($D369)&gt;=18264,N($D369)&lt;=73050))),AND($E369&lt;&gt;"",NOT(AND(ISNUMBER($E369),N($E369)&gt;=18264,N($E369)&lt;=73050))),AND(AND(ISNUMBER($D369),N($D369)&gt;=18264,N($D369)&lt;=73050),AND(ISNUMBER($E369),N($E369)&gt;=18264,N($E369)&lt;=73050),N($E369)&lt;N($D369))),"Check inputs","OK")))</f>
        <v/>
      </c>
    </row>
    <row r="370" spans="1:8" x14ac:dyDescent="0.25">
      <c r="A370" s="12"/>
      <c r="B370" s="13"/>
      <c r="C370" s="12"/>
      <c r="D370" s="21"/>
      <c r="E370" s="21"/>
      <c r="F370" s="19" t="str">
        <f>IF(COUNTA($A370:$E370)=0,"",IF($H370&lt;&gt;"OK","n/a",IF($E370="","",IF(AND(ISNUMBER(Dashboard!$B$4),N(Dashboard!$B$4)&gt;=18264,N(Dashboard!$B$4)&lt;=73050),$E370-Dashboard!$B$4,"n/a"))))</f>
        <v/>
      </c>
      <c r="G370" s="14" t="str">
        <f>IF(COUNTA($A370:$E370)=0,"",IF($H370&lt;&gt;"OK","n/a",IF($E370="","No expiry date",IF(Dashboard!$B$19&gt;0,"Check data",IF($F370&lt;0,"Expired",IF($F370&lt;=Dashboard!$B$6,"Expires soon","Current"))))))</f>
        <v/>
      </c>
      <c r="H370" s="14" t="str">
        <f>IF(COUNTA($A370:$E370)=0,"",IF(OR($A370="",NOT(SUMPRODUCT(--(Technicians!$A$2:$A$101=$A370))=1)),"Check ID",IF(OR($B370="",AND($D370&lt;&gt;"",NOT(AND(ISNUMBER($D370),N($D370)&gt;=18264,N($D370)&lt;=73050))),AND($E370&lt;&gt;"",NOT(AND(ISNUMBER($E370),N($E370)&gt;=18264,N($E370)&lt;=73050))),AND(AND(ISNUMBER($D370),N($D370)&gt;=18264,N($D370)&lt;=73050),AND(ISNUMBER($E370),N($E370)&gt;=18264,N($E370)&lt;=73050),N($E370)&lt;N($D370))),"Check inputs","OK")))</f>
        <v/>
      </c>
    </row>
    <row r="371" spans="1:8" x14ac:dyDescent="0.25">
      <c r="A371" s="12"/>
      <c r="B371" s="13"/>
      <c r="C371" s="12"/>
      <c r="D371" s="21"/>
      <c r="E371" s="21"/>
      <c r="F371" s="19" t="str">
        <f>IF(COUNTA($A371:$E371)=0,"",IF($H371&lt;&gt;"OK","n/a",IF($E371="","",IF(AND(ISNUMBER(Dashboard!$B$4),N(Dashboard!$B$4)&gt;=18264,N(Dashboard!$B$4)&lt;=73050),$E371-Dashboard!$B$4,"n/a"))))</f>
        <v/>
      </c>
      <c r="G371" s="14" t="str">
        <f>IF(COUNTA($A371:$E371)=0,"",IF($H371&lt;&gt;"OK","n/a",IF($E371="","No expiry date",IF(Dashboard!$B$19&gt;0,"Check data",IF($F371&lt;0,"Expired",IF($F371&lt;=Dashboard!$B$6,"Expires soon","Current"))))))</f>
        <v/>
      </c>
      <c r="H371" s="14" t="str">
        <f>IF(COUNTA($A371:$E371)=0,"",IF(OR($A371="",NOT(SUMPRODUCT(--(Technicians!$A$2:$A$101=$A371))=1)),"Check ID",IF(OR($B371="",AND($D371&lt;&gt;"",NOT(AND(ISNUMBER($D371),N($D371)&gt;=18264,N($D371)&lt;=73050))),AND($E371&lt;&gt;"",NOT(AND(ISNUMBER($E371),N($E371)&gt;=18264,N($E371)&lt;=73050))),AND(AND(ISNUMBER($D371),N($D371)&gt;=18264,N($D371)&lt;=73050),AND(ISNUMBER($E371),N($E371)&gt;=18264,N($E371)&lt;=73050),N($E371)&lt;N($D371))),"Check inputs","OK")))</f>
        <v/>
      </c>
    </row>
    <row r="372" spans="1:8" x14ac:dyDescent="0.25">
      <c r="A372" s="12"/>
      <c r="B372" s="13"/>
      <c r="C372" s="12"/>
      <c r="D372" s="21"/>
      <c r="E372" s="21"/>
      <c r="F372" s="19" t="str">
        <f>IF(COUNTA($A372:$E372)=0,"",IF($H372&lt;&gt;"OK","n/a",IF($E372="","",IF(AND(ISNUMBER(Dashboard!$B$4),N(Dashboard!$B$4)&gt;=18264,N(Dashboard!$B$4)&lt;=73050),$E372-Dashboard!$B$4,"n/a"))))</f>
        <v/>
      </c>
      <c r="G372" s="14" t="str">
        <f>IF(COUNTA($A372:$E372)=0,"",IF($H372&lt;&gt;"OK","n/a",IF($E372="","No expiry date",IF(Dashboard!$B$19&gt;0,"Check data",IF($F372&lt;0,"Expired",IF($F372&lt;=Dashboard!$B$6,"Expires soon","Current"))))))</f>
        <v/>
      </c>
      <c r="H372" s="14" t="str">
        <f>IF(COUNTA($A372:$E372)=0,"",IF(OR($A372="",NOT(SUMPRODUCT(--(Technicians!$A$2:$A$101=$A372))=1)),"Check ID",IF(OR($B372="",AND($D372&lt;&gt;"",NOT(AND(ISNUMBER($D372),N($D372)&gt;=18264,N($D372)&lt;=73050))),AND($E372&lt;&gt;"",NOT(AND(ISNUMBER($E372),N($E372)&gt;=18264,N($E372)&lt;=73050))),AND(AND(ISNUMBER($D372),N($D372)&gt;=18264,N($D372)&lt;=73050),AND(ISNUMBER($E372),N($E372)&gt;=18264,N($E372)&lt;=73050),N($E372)&lt;N($D372))),"Check inputs","OK")))</f>
        <v/>
      </c>
    </row>
    <row r="373" spans="1:8" x14ac:dyDescent="0.25">
      <c r="A373" s="12"/>
      <c r="B373" s="13"/>
      <c r="C373" s="12"/>
      <c r="D373" s="21"/>
      <c r="E373" s="21"/>
      <c r="F373" s="19" t="str">
        <f>IF(COUNTA($A373:$E373)=0,"",IF($H373&lt;&gt;"OK","n/a",IF($E373="","",IF(AND(ISNUMBER(Dashboard!$B$4),N(Dashboard!$B$4)&gt;=18264,N(Dashboard!$B$4)&lt;=73050),$E373-Dashboard!$B$4,"n/a"))))</f>
        <v/>
      </c>
      <c r="G373" s="14" t="str">
        <f>IF(COUNTA($A373:$E373)=0,"",IF($H373&lt;&gt;"OK","n/a",IF($E373="","No expiry date",IF(Dashboard!$B$19&gt;0,"Check data",IF($F373&lt;0,"Expired",IF($F373&lt;=Dashboard!$B$6,"Expires soon","Current"))))))</f>
        <v/>
      </c>
      <c r="H373" s="14" t="str">
        <f>IF(COUNTA($A373:$E373)=0,"",IF(OR($A373="",NOT(SUMPRODUCT(--(Technicians!$A$2:$A$101=$A373))=1)),"Check ID",IF(OR($B373="",AND($D373&lt;&gt;"",NOT(AND(ISNUMBER($D373),N($D373)&gt;=18264,N($D373)&lt;=73050))),AND($E373&lt;&gt;"",NOT(AND(ISNUMBER($E373),N($E373)&gt;=18264,N($E373)&lt;=73050))),AND(AND(ISNUMBER($D373),N($D373)&gt;=18264,N($D373)&lt;=73050),AND(ISNUMBER($E373),N($E373)&gt;=18264,N($E373)&lt;=73050),N($E373)&lt;N($D373))),"Check inputs","OK")))</f>
        <v/>
      </c>
    </row>
    <row r="374" spans="1:8" x14ac:dyDescent="0.25">
      <c r="A374" s="12"/>
      <c r="B374" s="13"/>
      <c r="C374" s="12"/>
      <c r="D374" s="21"/>
      <c r="E374" s="21"/>
      <c r="F374" s="19" t="str">
        <f>IF(COUNTA($A374:$E374)=0,"",IF($H374&lt;&gt;"OK","n/a",IF($E374="","",IF(AND(ISNUMBER(Dashboard!$B$4),N(Dashboard!$B$4)&gt;=18264,N(Dashboard!$B$4)&lt;=73050),$E374-Dashboard!$B$4,"n/a"))))</f>
        <v/>
      </c>
      <c r="G374" s="14" t="str">
        <f>IF(COUNTA($A374:$E374)=0,"",IF($H374&lt;&gt;"OK","n/a",IF($E374="","No expiry date",IF(Dashboard!$B$19&gt;0,"Check data",IF($F374&lt;0,"Expired",IF($F374&lt;=Dashboard!$B$6,"Expires soon","Current"))))))</f>
        <v/>
      </c>
      <c r="H374" s="14" t="str">
        <f>IF(COUNTA($A374:$E374)=0,"",IF(OR($A374="",NOT(SUMPRODUCT(--(Technicians!$A$2:$A$101=$A374))=1)),"Check ID",IF(OR($B374="",AND($D374&lt;&gt;"",NOT(AND(ISNUMBER($D374),N($D374)&gt;=18264,N($D374)&lt;=73050))),AND($E374&lt;&gt;"",NOT(AND(ISNUMBER($E374),N($E374)&gt;=18264,N($E374)&lt;=73050))),AND(AND(ISNUMBER($D374),N($D374)&gt;=18264,N($D374)&lt;=73050),AND(ISNUMBER($E374),N($E374)&gt;=18264,N($E374)&lt;=73050),N($E374)&lt;N($D374))),"Check inputs","OK")))</f>
        <v/>
      </c>
    </row>
    <row r="375" spans="1:8" x14ac:dyDescent="0.25">
      <c r="A375" s="12"/>
      <c r="B375" s="13"/>
      <c r="C375" s="12"/>
      <c r="D375" s="21"/>
      <c r="E375" s="21"/>
      <c r="F375" s="19" t="str">
        <f>IF(COUNTA($A375:$E375)=0,"",IF($H375&lt;&gt;"OK","n/a",IF($E375="","",IF(AND(ISNUMBER(Dashboard!$B$4),N(Dashboard!$B$4)&gt;=18264,N(Dashboard!$B$4)&lt;=73050),$E375-Dashboard!$B$4,"n/a"))))</f>
        <v/>
      </c>
      <c r="G375" s="14" t="str">
        <f>IF(COUNTA($A375:$E375)=0,"",IF($H375&lt;&gt;"OK","n/a",IF($E375="","No expiry date",IF(Dashboard!$B$19&gt;0,"Check data",IF($F375&lt;0,"Expired",IF($F375&lt;=Dashboard!$B$6,"Expires soon","Current"))))))</f>
        <v/>
      </c>
      <c r="H375" s="14" t="str">
        <f>IF(COUNTA($A375:$E375)=0,"",IF(OR($A375="",NOT(SUMPRODUCT(--(Technicians!$A$2:$A$101=$A375))=1)),"Check ID",IF(OR($B375="",AND($D375&lt;&gt;"",NOT(AND(ISNUMBER($D375),N($D375)&gt;=18264,N($D375)&lt;=73050))),AND($E375&lt;&gt;"",NOT(AND(ISNUMBER($E375),N($E375)&gt;=18264,N($E375)&lt;=73050))),AND(AND(ISNUMBER($D375),N($D375)&gt;=18264,N($D375)&lt;=73050),AND(ISNUMBER($E375),N($E375)&gt;=18264,N($E375)&lt;=73050),N($E375)&lt;N($D375))),"Check inputs","OK")))</f>
        <v/>
      </c>
    </row>
    <row r="376" spans="1:8" x14ac:dyDescent="0.25">
      <c r="A376" s="12"/>
      <c r="B376" s="13"/>
      <c r="C376" s="12"/>
      <c r="D376" s="21"/>
      <c r="E376" s="21"/>
      <c r="F376" s="19" t="str">
        <f>IF(COUNTA($A376:$E376)=0,"",IF($H376&lt;&gt;"OK","n/a",IF($E376="","",IF(AND(ISNUMBER(Dashboard!$B$4),N(Dashboard!$B$4)&gt;=18264,N(Dashboard!$B$4)&lt;=73050),$E376-Dashboard!$B$4,"n/a"))))</f>
        <v/>
      </c>
      <c r="G376" s="14" t="str">
        <f>IF(COUNTA($A376:$E376)=0,"",IF($H376&lt;&gt;"OK","n/a",IF($E376="","No expiry date",IF(Dashboard!$B$19&gt;0,"Check data",IF($F376&lt;0,"Expired",IF($F376&lt;=Dashboard!$B$6,"Expires soon","Current"))))))</f>
        <v/>
      </c>
      <c r="H376" s="14" t="str">
        <f>IF(COUNTA($A376:$E376)=0,"",IF(OR($A376="",NOT(SUMPRODUCT(--(Technicians!$A$2:$A$101=$A376))=1)),"Check ID",IF(OR($B376="",AND($D376&lt;&gt;"",NOT(AND(ISNUMBER($D376),N($D376)&gt;=18264,N($D376)&lt;=73050))),AND($E376&lt;&gt;"",NOT(AND(ISNUMBER($E376),N($E376)&gt;=18264,N($E376)&lt;=73050))),AND(AND(ISNUMBER($D376),N($D376)&gt;=18264,N($D376)&lt;=73050),AND(ISNUMBER($E376),N($E376)&gt;=18264,N($E376)&lt;=73050),N($E376)&lt;N($D376))),"Check inputs","OK")))</f>
        <v/>
      </c>
    </row>
    <row r="377" spans="1:8" x14ac:dyDescent="0.25">
      <c r="A377" s="12"/>
      <c r="B377" s="13"/>
      <c r="C377" s="12"/>
      <c r="D377" s="21"/>
      <c r="E377" s="21"/>
      <c r="F377" s="19" t="str">
        <f>IF(COUNTA($A377:$E377)=0,"",IF($H377&lt;&gt;"OK","n/a",IF($E377="","",IF(AND(ISNUMBER(Dashboard!$B$4),N(Dashboard!$B$4)&gt;=18264,N(Dashboard!$B$4)&lt;=73050),$E377-Dashboard!$B$4,"n/a"))))</f>
        <v/>
      </c>
      <c r="G377" s="14" t="str">
        <f>IF(COUNTA($A377:$E377)=0,"",IF($H377&lt;&gt;"OK","n/a",IF($E377="","No expiry date",IF(Dashboard!$B$19&gt;0,"Check data",IF($F377&lt;0,"Expired",IF($F377&lt;=Dashboard!$B$6,"Expires soon","Current"))))))</f>
        <v/>
      </c>
      <c r="H377" s="14" t="str">
        <f>IF(COUNTA($A377:$E377)=0,"",IF(OR($A377="",NOT(SUMPRODUCT(--(Technicians!$A$2:$A$101=$A377))=1)),"Check ID",IF(OR($B377="",AND($D377&lt;&gt;"",NOT(AND(ISNUMBER($D377),N($D377)&gt;=18264,N($D377)&lt;=73050))),AND($E377&lt;&gt;"",NOT(AND(ISNUMBER($E377),N($E377)&gt;=18264,N($E377)&lt;=73050))),AND(AND(ISNUMBER($D377),N($D377)&gt;=18264,N($D377)&lt;=73050),AND(ISNUMBER($E377),N($E377)&gt;=18264,N($E377)&lt;=73050),N($E377)&lt;N($D377))),"Check inputs","OK")))</f>
        <v/>
      </c>
    </row>
    <row r="378" spans="1:8" x14ac:dyDescent="0.25">
      <c r="A378" s="12"/>
      <c r="B378" s="13"/>
      <c r="C378" s="12"/>
      <c r="D378" s="21"/>
      <c r="E378" s="21"/>
      <c r="F378" s="19" t="str">
        <f>IF(COUNTA($A378:$E378)=0,"",IF($H378&lt;&gt;"OK","n/a",IF($E378="","",IF(AND(ISNUMBER(Dashboard!$B$4),N(Dashboard!$B$4)&gt;=18264,N(Dashboard!$B$4)&lt;=73050),$E378-Dashboard!$B$4,"n/a"))))</f>
        <v/>
      </c>
      <c r="G378" s="14" t="str">
        <f>IF(COUNTA($A378:$E378)=0,"",IF($H378&lt;&gt;"OK","n/a",IF($E378="","No expiry date",IF(Dashboard!$B$19&gt;0,"Check data",IF($F378&lt;0,"Expired",IF($F378&lt;=Dashboard!$B$6,"Expires soon","Current"))))))</f>
        <v/>
      </c>
      <c r="H378" s="14" t="str">
        <f>IF(COUNTA($A378:$E378)=0,"",IF(OR($A378="",NOT(SUMPRODUCT(--(Technicians!$A$2:$A$101=$A378))=1)),"Check ID",IF(OR($B378="",AND($D378&lt;&gt;"",NOT(AND(ISNUMBER($D378),N($D378)&gt;=18264,N($D378)&lt;=73050))),AND($E378&lt;&gt;"",NOT(AND(ISNUMBER($E378),N($E378)&gt;=18264,N($E378)&lt;=73050))),AND(AND(ISNUMBER($D378),N($D378)&gt;=18264,N($D378)&lt;=73050),AND(ISNUMBER($E378),N($E378)&gt;=18264,N($E378)&lt;=73050),N($E378)&lt;N($D378))),"Check inputs","OK")))</f>
        <v/>
      </c>
    </row>
    <row r="379" spans="1:8" x14ac:dyDescent="0.25">
      <c r="A379" s="12"/>
      <c r="B379" s="13"/>
      <c r="C379" s="12"/>
      <c r="D379" s="21"/>
      <c r="E379" s="21"/>
      <c r="F379" s="19" t="str">
        <f>IF(COUNTA($A379:$E379)=0,"",IF($H379&lt;&gt;"OK","n/a",IF($E379="","",IF(AND(ISNUMBER(Dashboard!$B$4),N(Dashboard!$B$4)&gt;=18264,N(Dashboard!$B$4)&lt;=73050),$E379-Dashboard!$B$4,"n/a"))))</f>
        <v/>
      </c>
      <c r="G379" s="14" t="str">
        <f>IF(COUNTA($A379:$E379)=0,"",IF($H379&lt;&gt;"OK","n/a",IF($E379="","No expiry date",IF(Dashboard!$B$19&gt;0,"Check data",IF($F379&lt;0,"Expired",IF($F379&lt;=Dashboard!$B$6,"Expires soon","Current"))))))</f>
        <v/>
      </c>
      <c r="H379" s="14" t="str">
        <f>IF(COUNTA($A379:$E379)=0,"",IF(OR($A379="",NOT(SUMPRODUCT(--(Technicians!$A$2:$A$101=$A379))=1)),"Check ID",IF(OR($B379="",AND($D379&lt;&gt;"",NOT(AND(ISNUMBER($D379),N($D379)&gt;=18264,N($D379)&lt;=73050))),AND($E379&lt;&gt;"",NOT(AND(ISNUMBER($E379),N($E379)&gt;=18264,N($E379)&lt;=73050))),AND(AND(ISNUMBER($D379),N($D379)&gt;=18264,N($D379)&lt;=73050),AND(ISNUMBER($E379),N($E379)&gt;=18264,N($E379)&lt;=73050),N($E379)&lt;N($D379))),"Check inputs","OK")))</f>
        <v/>
      </c>
    </row>
    <row r="380" spans="1:8" x14ac:dyDescent="0.25">
      <c r="A380" s="12"/>
      <c r="B380" s="13"/>
      <c r="C380" s="12"/>
      <c r="D380" s="21"/>
      <c r="E380" s="21"/>
      <c r="F380" s="19" t="str">
        <f>IF(COUNTA($A380:$E380)=0,"",IF($H380&lt;&gt;"OK","n/a",IF($E380="","",IF(AND(ISNUMBER(Dashboard!$B$4),N(Dashboard!$B$4)&gt;=18264,N(Dashboard!$B$4)&lt;=73050),$E380-Dashboard!$B$4,"n/a"))))</f>
        <v/>
      </c>
      <c r="G380" s="14" t="str">
        <f>IF(COUNTA($A380:$E380)=0,"",IF($H380&lt;&gt;"OK","n/a",IF($E380="","No expiry date",IF(Dashboard!$B$19&gt;0,"Check data",IF($F380&lt;0,"Expired",IF($F380&lt;=Dashboard!$B$6,"Expires soon","Current"))))))</f>
        <v/>
      </c>
      <c r="H380" s="14" t="str">
        <f>IF(COUNTA($A380:$E380)=0,"",IF(OR($A380="",NOT(SUMPRODUCT(--(Technicians!$A$2:$A$101=$A380))=1)),"Check ID",IF(OR($B380="",AND($D380&lt;&gt;"",NOT(AND(ISNUMBER($D380),N($D380)&gt;=18264,N($D380)&lt;=73050))),AND($E380&lt;&gt;"",NOT(AND(ISNUMBER($E380),N($E380)&gt;=18264,N($E380)&lt;=73050))),AND(AND(ISNUMBER($D380),N($D380)&gt;=18264,N($D380)&lt;=73050),AND(ISNUMBER($E380),N($E380)&gt;=18264,N($E380)&lt;=73050),N($E380)&lt;N($D380))),"Check inputs","OK")))</f>
        <v/>
      </c>
    </row>
    <row r="381" spans="1:8" x14ac:dyDescent="0.25">
      <c r="A381" s="12"/>
      <c r="B381" s="13"/>
      <c r="C381" s="12"/>
      <c r="D381" s="21"/>
      <c r="E381" s="21"/>
      <c r="F381" s="19" t="str">
        <f>IF(COUNTA($A381:$E381)=0,"",IF($H381&lt;&gt;"OK","n/a",IF($E381="","",IF(AND(ISNUMBER(Dashboard!$B$4),N(Dashboard!$B$4)&gt;=18264,N(Dashboard!$B$4)&lt;=73050),$E381-Dashboard!$B$4,"n/a"))))</f>
        <v/>
      </c>
      <c r="G381" s="14" t="str">
        <f>IF(COUNTA($A381:$E381)=0,"",IF($H381&lt;&gt;"OK","n/a",IF($E381="","No expiry date",IF(Dashboard!$B$19&gt;0,"Check data",IF($F381&lt;0,"Expired",IF($F381&lt;=Dashboard!$B$6,"Expires soon","Current"))))))</f>
        <v/>
      </c>
      <c r="H381" s="14" t="str">
        <f>IF(COUNTA($A381:$E381)=0,"",IF(OR($A381="",NOT(SUMPRODUCT(--(Technicians!$A$2:$A$101=$A381))=1)),"Check ID",IF(OR($B381="",AND($D381&lt;&gt;"",NOT(AND(ISNUMBER($D381),N($D381)&gt;=18264,N($D381)&lt;=73050))),AND($E381&lt;&gt;"",NOT(AND(ISNUMBER($E381),N($E381)&gt;=18264,N($E381)&lt;=73050))),AND(AND(ISNUMBER($D381),N($D381)&gt;=18264,N($D381)&lt;=73050),AND(ISNUMBER($E381),N($E381)&gt;=18264,N($E381)&lt;=73050),N($E381)&lt;N($D381))),"Check inputs","OK")))</f>
        <v/>
      </c>
    </row>
    <row r="382" spans="1:8" x14ac:dyDescent="0.25">
      <c r="A382" s="12"/>
      <c r="B382" s="13"/>
      <c r="C382" s="12"/>
      <c r="D382" s="21"/>
      <c r="E382" s="21"/>
      <c r="F382" s="19" t="str">
        <f>IF(COUNTA($A382:$E382)=0,"",IF($H382&lt;&gt;"OK","n/a",IF($E382="","",IF(AND(ISNUMBER(Dashboard!$B$4),N(Dashboard!$B$4)&gt;=18264,N(Dashboard!$B$4)&lt;=73050),$E382-Dashboard!$B$4,"n/a"))))</f>
        <v/>
      </c>
      <c r="G382" s="14" t="str">
        <f>IF(COUNTA($A382:$E382)=0,"",IF($H382&lt;&gt;"OK","n/a",IF($E382="","No expiry date",IF(Dashboard!$B$19&gt;0,"Check data",IF($F382&lt;0,"Expired",IF($F382&lt;=Dashboard!$B$6,"Expires soon","Current"))))))</f>
        <v/>
      </c>
      <c r="H382" s="14" t="str">
        <f>IF(COUNTA($A382:$E382)=0,"",IF(OR($A382="",NOT(SUMPRODUCT(--(Technicians!$A$2:$A$101=$A382))=1)),"Check ID",IF(OR($B382="",AND($D382&lt;&gt;"",NOT(AND(ISNUMBER($D382),N($D382)&gt;=18264,N($D382)&lt;=73050))),AND($E382&lt;&gt;"",NOT(AND(ISNUMBER($E382),N($E382)&gt;=18264,N($E382)&lt;=73050))),AND(AND(ISNUMBER($D382),N($D382)&gt;=18264,N($D382)&lt;=73050),AND(ISNUMBER($E382),N($E382)&gt;=18264,N($E382)&lt;=73050),N($E382)&lt;N($D382))),"Check inputs","OK")))</f>
        <v/>
      </c>
    </row>
    <row r="383" spans="1:8" x14ac:dyDescent="0.25">
      <c r="A383" s="12"/>
      <c r="B383" s="13"/>
      <c r="C383" s="12"/>
      <c r="D383" s="21"/>
      <c r="E383" s="21"/>
      <c r="F383" s="19" t="str">
        <f>IF(COUNTA($A383:$E383)=0,"",IF($H383&lt;&gt;"OK","n/a",IF($E383="","",IF(AND(ISNUMBER(Dashboard!$B$4),N(Dashboard!$B$4)&gt;=18264,N(Dashboard!$B$4)&lt;=73050),$E383-Dashboard!$B$4,"n/a"))))</f>
        <v/>
      </c>
      <c r="G383" s="14" t="str">
        <f>IF(COUNTA($A383:$E383)=0,"",IF($H383&lt;&gt;"OK","n/a",IF($E383="","No expiry date",IF(Dashboard!$B$19&gt;0,"Check data",IF($F383&lt;0,"Expired",IF($F383&lt;=Dashboard!$B$6,"Expires soon","Current"))))))</f>
        <v/>
      </c>
      <c r="H383" s="14" t="str">
        <f>IF(COUNTA($A383:$E383)=0,"",IF(OR($A383="",NOT(SUMPRODUCT(--(Technicians!$A$2:$A$101=$A383))=1)),"Check ID",IF(OR($B383="",AND($D383&lt;&gt;"",NOT(AND(ISNUMBER($D383),N($D383)&gt;=18264,N($D383)&lt;=73050))),AND($E383&lt;&gt;"",NOT(AND(ISNUMBER($E383),N($E383)&gt;=18264,N($E383)&lt;=73050))),AND(AND(ISNUMBER($D383),N($D383)&gt;=18264,N($D383)&lt;=73050),AND(ISNUMBER($E383),N($E383)&gt;=18264,N($E383)&lt;=73050),N($E383)&lt;N($D383))),"Check inputs","OK")))</f>
        <v/>
      </c>
    </row>
    <row r="384" spans="1:8" x14ac:dyDescent="0.25">
      <c r="A384" s="12"/>
      <c r="B384" s="13"/>
      <c r="C384" s="12"/>
      <c r="D384" s="21"/>
      <c r="E384" s="21"/>
      <c r="F384" s="19" t="str">
        <f>IF(COUNTA($A384:$E384)=0,"",IF($H384&lt;&gt;"OK","n/a",IF($E384="","",IF(AND(ISNUMBER(Dashboard!$B$4),N(Dashboard!$B$4)&gt;=18264,N(Dashboard!$B$4)&lt;=73050),$E384-Dashboard!$B$4,"n/a"))))</f>
        <v/>
      </c>
      <c r="G384" s="14" t="str">
        <f>IF(COUNTA($A384:$E384)=0,"",IF($H384&lt;&gt;"OK","n/a",IF($E384="","No expiry date",IF(Dashboard!$B$19&gt;0,"Check data",IF($F384&lt;0,"Expired",IF($F384&lt;=Dashboard!$B$6,"Expires soon","Current"))))))</f>
        <v/>
      </c>
      <c r="H384" s="14" t="str">
        <f>IF(COUNTA($A384:$E384)=0,"",IF(OR($A384="",NOT(SUMPRODUCT(--(Technicians!$A$2:$A$101=$A384))=1)),"Check ID",IF(OR($B384="",AND($D384&lt;&gt;"",NOT(AND(ISNUMBER($D384),N($D384)&gt;=18264,N($D384)&lt;=73050))),AND($E384&lt;&gt;"",NOT(AND(ISNUMBER($E384),N($E384)&gt;=18264,N($E384)&lt;=73050))),AND(AND(ISNUMBER($D384),N($D384)&gt;=18264,N($D384)&lt;=73050),AND(ISNUMBER($E384),N($E384)&gt;=18264,N($E384)&lt;=73050),N($E384)&lt;N($D384))),"Check inputs","OK")))</f>
        <v/>
      </c>
    </row>
    <row r="385" spans="1:8" x14ac:dyDescent="0.25">
      <c r="A385" s="12"/>
      <c r="B385" s="13"/>
      <c r="C385" s="12"/>
      <c r="D385" s="21"/>
      <c r="E385" s="21"/>
      <c r="F385" s="19" t="str">
        <f>IF(COUNTA($A385:$E385)=0,"",IF($H385&lt;&gt;"OK","n/a",IF($E385="","",IF(AND(ISNUMBER(Dashboard!$B$4),N(Dashboard!$B$4)&gt;=18264,N(Dashboard!$B$4)&lt;=73050),$E385-Dashboard!$B$4,"n/a"))))</f>
        <v/>
      </c>
      <c r="G385" s="14" t="str">
        <f>IF(COUNTA($A385:$E385)=0,"",IF($H385&lt;&gt;"OK","n/a",IF($E385="","No expiry date",IF(Dashboard!$B$19&gt;0,"Check data",IF($F385&lt;0,"Expired",IF($F385&lt;=Dashboard!$B$6,"Expires soon","Current"))))))</f>
        <v/>
      </c>
      <c r="H385" s="14" t="str">
        <f>IF(COUNTA($A385:$E385)=0,"",IF(OR($A385="",NOT(SUMPRODUCT(--(Technicians!$A$2:$A$101=$A385))=1)),"Check ID",IF(OR($B385="",AND($D385&lt;&gt;"",NOT(AND(ISNUMBER($D385),N($D385)&gt;=18264,N($D385)&lt;=73050))),AND($E385&lt;&gt;"",NOT(AND(ISNUMBER($E385),N($E385)&gt;=18264,N($E385)&lt;=73050))),AND(AND(ISNUMBER($D385),N($D385)&gt;=18264,N($D385)&lt;=73050),AND(ISNUMBER($E385),N($E385)&gt;=18264,N($E385)&lt;=73050),N($E385)&lt;N($D385))),"Check inputs","OK")))</f>
        <v/>
      </c>
    </row>
    <row r="386" spans="1:8" x14ac:dyDescent="0.25">
      <c r="A386" s="12"/>
      <c r="B386" s="13"/>
      <c r="C386" s="12"/>
      <c r="D386" s="21"/>
      <c r="E386" s="21"/>
      <c r="F386" s="19" t="str">
        <f>IF(COUNTA($A386:$E386)=0,"",IF($H386&lt;&gt;"OK","n/a",IF($E386="","",IF(AND(ISNUMBER(Dashboard!$B$4),N(Dashboard!$B$4)&gt;=18264,N(Dashboard!$B$4)&lt;=73050),$E386-Dashboard!$B$4,"n/a"))))</f>
        <v/>
      </c>
      <c r="G386" s="14" t="str">
        <f>IF(COUNTA($A386:$E386)=0,"",IF($H386&lt;&gt;"OK","n/a",IF($E386="","No expiry date",IF(Dashboard!$B$19&gt;0,"Check data",IF($F386&lt;0,"Expired",IF($F386&lt;=Dashboard!$B$6,"Expires soon","Current"))))))</f>
        <v/>
      </c>
      <c r="H386" s="14" t="str">
        <f>IF(COUNTA($A386:$E386)=0,"",IF(OR($A386="",NOT(SUMPRODUCT(--(Technicians!$A$2:$A$101=$A386))=1)),"Check ID",IF(OR($B386="",AND($D386&lt;&gt;"",NOT(AND(ISNUMBER($D386),N($D386)&gt;=18264,N($D386)&lt;=73050))),AND($E386&lt;&gt;"",NOT(AND(ISNUMBER($E386),N($E386)&gt;=18264,N($E386)&lt;=73050))),AND(AND(ISNUMBER($D386),N($D386)&gt;=18264,N($D386)&lt;=73050),AND(ISNUMBER($E386),N($E386)&gt;=18264,N($E386)&lt;=73050),N($E386)&lt;N($D386))),"Check inputs","OK")))</f>
        <v/>
      </c>
    </row>
    <row r="387" spans="1:8" x14ac:dyDescent="0.25">
      <c r="A387" s="12"/>
      <c r="B387" s="13"/>
      <c r="C387" s="12"/>
      <c r="D387" s="21"/>
      <c r="E387" s="21"/>
      <c r="F387" s="19" t="str">
        <f>IF(COUNTA($A387:$E387)=0,"",IF($H387&lt;&gt;"OK","n/a",IF($E387="","",IF(AND(ISNUMBER(Dashboard!$B$4),N(Dashboard!$B$4)&gt;=18264,N(Dashboard!$B$4)&lt;=73050),$E387-Dashboard!$B$4,"n/a"))))</f>
        <v/>
      </c>
      <c r="G387" s="14" t="str">
        <f>IF(COUNTA($A387:$E387)=0,"",IF($H387&lt;&gt;"OK","n/a",IF($E387="","No expiry date",IF(Dashboard!$B$19&gt;0,"Check data",IF($F387&lt;0,"Expired",IF($F387&lt;=Dashboard!$B$6,"Expires soon","Current"))))))</f>
        <v/>
      </c>
      <c r="H387" s="14" t="str">
        <f>IF(COUNTA($A387:$E387)=0,"",IF(OR($A387="",NOT(SUMPRODUCT(--(Technicians!$A$2:$A$101=$A387))=1)),"Check ID",IF(OR($B387="",AND($D387&lt;&gt;"",NOT(AND(ISNUMBER($D387),N($D387)&gt;=18264,N($D387)&lt;=73050))),AND($E387&lt;&gt;"",NOT(AND(ISNUMBER($E387),N($E387)&gt;=18264,N($E387)&lt;=73050))),AND(AND(ISNUMBER($D387),N($D387)&gt;=18264,N($D387)&lt;=73050),AND(ISNUMBER($E387),N($E387)&gt;=18264,N($E387)&lt;=73050),N($E387)&lt;N($D387))),"Check inputs","OK")))</f>
        <v/>
      </c>
    </row>
    <row r="388" spans="1:8" x14ac:dyDescent="0.25">
      <c r="A388" s="12"/>
      <c r="B388" s="13"/>
      <c r="C388" s="12"/>
      <c r="D388" s="21"/>
      <c r="E388" s="21"/>
      <c r="F388" s="19" t="str">
        <f>IF(COUNTA($A388:$E388)=0,"",IF($H388&lt;&gt;"OK","n/a",IF($E388="","",IF(AND(ISNUMBER(Dashboard!$B$4),N(Dashboard!$B$4)&gt;=18264,N(Dashboard!$B$4)&lt;=73050),$E388-Dashboard!$B$4,"n/a"))))</f>
        <v/>
      </c>
      <c r="G388" s="14" t="str">
        <f>IF(COUNTA($A388:$E388)=0,"",IF($H388&lt;&gt;"OK","n/a",IF($E388="","No expiry date",IF(Dashboard!$B$19&gt;0,"Check data",IF($F388&lt;0,"Expired",IF($F388&lt;=Dashboard!$B$6,"Expires soon","Current"))))))</f>
        <v/>
      </c>
      <c r="H388" s="14" t="str">
        <f>IF(COUNTA($A388:$E388)=0,"",IF(OR($A388="",NOT(SUMPRODUCT(--(Technicians!$A$2:$A$101=$A388))=1)),"Check ID",IF(OR($B388="",AND($D388&lt;&gt;"",NOT(AND(ISNUMBER($D388),N($D388)&gt;=18264,N($D388)&lt;=73050))),AND($E388&lt;&gt;"",NOT(AND(ISNUMBER($E388),N($E388)&gt;=18264,N($E388)&lt;=73050))),AND(AND(ISNUMBER($D388),N($D388)&gt;=18264,N($D388)&lt;=73050),AND(ISNUMBER($E388),N($E388)&gt;=18264,N($E388)&lt;=73050),N($E388)&lt;N($D388))),"Check inputs","OK")))</f>
        <v/>
      </c>
    </row>
    <row r="389" spans="1:8" x14ac:dyDescent="0.25">
      <c r="A389" s="12"/>
      <c r="B389" s="13"/>
      <c r="C389" s="12"/>
      <c r="D389" s="21"/>
      <c r="E389" s="21"/>
      <c r="F389" s="19" t="str">
        <f>IF(COUNTA($A389:$E389)=0,"",IF($H389&lt;&gt;"OK","n/a",IF($E389="","",IF(AND(ISNUMBER(Dashboard!$B$4),N(Dashboard!$B$4)&gt;=18264,N(Dashboard!$B$4)&lt;=73050),$E389-Dashboard!$B$4,"n/a"))))</f>
        <v/>
      </c>
      <c r="G389" s="14" t="str">
        <f>IF(COUNTA($A389:$E389)=0,"",IF($H389&lt;&gt;"OK","n/a",IF($E389="","No expiry date",IF(Dashboard!$B$19&gt;0,"Check data",IF($F389&lt;0,"Expired",IF($F389&lt;=Dashboard!$B$6,"Expires soon","Current"))))))</f>
        <v/>
      </c>
      <c r="H389" s="14" t="str">
        <f>IF(COUNTA($A389:$E389)=0,"",IF(OR($A389="",NOT(SUMPRODUCT(--(Technicians!$A$2:$A$101=$A389))=1)),"Check ID",IF(OR($B389="",AND($D389&lt;&gt;"",NOT(AND(ISNUMBER($D389),N($D389)&gt;=18264,N($D389)&lt;=73050))),AND($E389&lt;&gt;"",NOT(AND(ISNUMBER($E389),N($E389)&gt;=18264,N($E389)&lt;=73050))),AND(AND(ISNUMBER($D389),N($D389)&gt;=18264,N($D389)&lt;=73050),AND(ISNUMBER($E389),N($E389)&gt;=18264,N($E389)&lt;=73050),N($E389)&lt;N($D389))),"Check inputs","OK")))</f>
        <v/>
      </c>
    </row>
    <row r="390" spans="1:8" x14ac:dyDescent="0.25">
      <c r="A390" s="12"/>
      <c r="B390" s="13"/>
      <c r="C390" s="12"/>
      <c r="D390" s="21"/>
      <c r="E390" s="21"/>
      <c r="F390" s="19" t="str">
        <f>IF(COUNTA($A390:$E390)=0,"",IF($H390&lt;&gt;"OK","n/a",IF($E390="","",IF(AND(ISNUMBER(Dashboard!$B$4),N(Dashboard!$B$4)&gt;=18264,N(Dashboard!$B$4)&lt;=73050),$E390-Dashboard!$B$4,"n/a"))))</f>
        <v/>
      </c>
      <c r="G390" s="14" t="str">
        <f>IF(COUNTA($A390:$E390)=0,"",IF($H390&lt;&gt;"OK","n/a",IF($E390="","No expiry date",IF(Dashboard!$B$19&gt;0,"Check data",IF($F390&lt;0,"Expired",IF($F390&lt;=Dashboard!$B$6,"Expires soon","Current"))))))</f>
        <v/>
      </c>
      <c r="H390" s="14" t="str">
        <f>IF(COUNTA($A390:$E390)=0,"",IF(OR($A390="",NOT(SUMPRODUCT(--(Technicians!$A$2:$A$101=$A390))=1)),"Check ID",IF(OR($B390="",AND($D390&lt;&gt;"",NOT(AND(ISNUMBER($D390),N($D390)&gt;=18264,N($D390)&lt;=73050))),AND($E390&lt;&gt;"",NOT(AND(ISNUMBER($E390),N($E390)&gt;=18264,N($E390)&lt;=73050))),AND(AND(ISNUMBER($D390),N($D390)&gt;=18264,N($D390)&lt;=73050),AND(ISNUMBER($E390),N($E390)&gt;=18264,N($E390)&lt;=73050),N($E390)&lt;N($D390))),"Check inputs","OK")))</f>
        <v/>
      </c>
    </row>
    <row r="391" spans="1:8" x14ac:dyDescent="0.25">
      <c r="A391" s="12"/>
      <c r="B391" s="13"/>
      <c r="C391" s="12"/>
      <c r="D391" s="21"/>
      <c r="E391" s="21"/>
      <c r="F391" s="19" t="str">
        <f>IF(COUNTA($A391:$E391)=0,"",IF($H391&lt;&gt;"OK","n/a",IF($E391="","",IF(AND(ISNUMBER(Dashboard!$B$4),N(Dashboard!$B$4)&gt;=18264,N(Dashboard!$B$4)&lt;=73050),$E391-Dashboard!$B$4,"n/a"))))</f>
        <v/>
      </c>
      <c r="G391" s="14" t="str">
        <f>IF(COUNTA($A391:$E391)=0,"",IF($H391&lt;&gt;"OK","n/a",IF($E391="","No expiry date",IF(Dashboard!$B$19&gt;0,"Check data",IF($F391&lt;0,"Expired",IF($F391&lt;=Dashboard!$B$6,"Expires soon","Current"))))))</f>
        <v/>
      </c>
      <c r="H391" s="14" t="str">
        <f>IF(COUNTA($A391:$E391)=0,"",IF(OR($A391="",NOT(SUMPRODUCT(--(Technicians!$A$2:$A$101=$A391))=1)),"Check ID",IF(OR($B391="",AND($D391&lt;&gt;"",NOT(AND(ISNUMBER($D391),N($D391)&gt;=18264,N($D391)&lt;=73050))),AND($E391&lt;&gt;"",NOT(AND(ISNUMBER($E391),N($E391)&gt;=18264,N($E391)&lt;=73050))),AND(AND(ISNUMBER($D391),N($D391)&gt;=18264,N($D391)&lt;=73050),AND(ISNUMBER($E391),N($E391)&gt;=18264,N($E391)&lt;=73050),N($E391)&lt;N($D391))),"Check inputs","OK")))</f>
        <v/>
      </c>
    </row>
    <row r="392" spans="1:8" x14ac:dyDescent="0.25">
      <c r="A392" s="12"/>
      <c r="B392" s="13"/>
      <c r="C392" s="12"/>
      <c r="D392" s="21"/>
      <c r="E392" s="21"/>
      <c r="F392" s="19" t="str">
        <f>IF(COUNTA($A392:$E392)=0,"",IF($H392&lt;&gt;"OK","n/a",IF($E392="","",IF(AND(ISNUMBER(Dashboard!$B$4),N(Dashboard!$B$4)&gt;=18264,N(Dashboard!$B$4)&lt;=73050),$E392-Dashboard!$B$4,"n/a"))))</f>
        <v/>
      </c>
      <c r="G392" s="14" t="str">
        <f>IF(COUNTA($A392:$E392)=0,"",IF($H392&lt;&gt;"OK","n/a",IF($E392="","No expiry date",IF(Dashboard!$B$19&gt;0,"Check data",IF($F392&lt;0,"Expired",IF($F392&lt;=Dashboard!$B$6,"Expires soon","Current"))))))</f>
        <v/>
      </c>
      <c r="H392" s="14" t="str">
        <f>IF(COUNTA($A392:$E392)=0,"",IF(OR($A392="",NOT(SUMPRODUCT(--(Technicians!$A$2:$A$101=$A392))=1)),"Check ID",IF(OR($B392="",AND($D392&lt;&gt;"",NOT(AND(ISNUMBER($D392),N($D392)&gt;=18264,N($D392)&lt;=73050))),AND($E392&lt;&gt;"",NOT(AND(ISNUMBER($E392),N($E392)&gt;=18264,N($E392)&lt;=73050))),AND(AND(ISNUMBER($D392),N($D392)&gt;=18264,N($D392)&lt;=73050),AND(ISNUMBER($E392),N($E392)&gt;=18264,N($E392)&lt;=73050),N($E392)&lt;N($D392))),"Check inputs","OK")))</f>
        <v/>
      </c>
    </row>
    <row r="393" spans="1:8" x14ac:dyDescent="0.25">
      <c r="A393" s="12"/>
      <c r="B393" s="13"/>
      <c r="C393" s="12"/>
      <c r="D393" s="21"/>
      <c r="E393" s="21"/>
      <c r="F393" s="19" t="str">
        <f>IF(COUNTA($A393:$E393)=0,"",IF($H393&lt;&gt;"OK","n/a",IF($E393="","",IF(AND(ISNUMBER(Dashboard!$B$4),N(Dashboard!$B$4)&gt;=18264,N(Dashboard!$B$4)&lt;=73050),$E393-Dashboard!$B$4,"n/a"))))</f>
        <v/>
      </c>
      <c r="G393" s="14" t="str">
        <f>IF(COUNTA($A393:$E393)=0,"",IF($H393&lt;&gt;"OK","n/a",IF($E393="","No expiry date",IF(Dashboard!$B$19&gt;0,"Check data",IF($F393&lt;0,"Expired",IF($F393&lt;=Dashboard!$B$6,"Expires soon","Current"))))))</f>
        <v/>
      </c>
      <c r="H393" s="14" t="str">
        <f>IF(COUNTA($A393:$E393)=0,"",IF(OR($A393="",NOT(SUMPRODUCT(--(Technicians!$A$2:$A$101=$A393))=1)),"Check ID",IF(OR($B393="",AND($D393&lt;&gt;"",NOT(AND(ISNUMBER($D393),N($D393)&gt;=18264,N($D393)&lt;=73050))),AND($E393&lt;&gt;"",NOT(AND(ISNUMBER($E393),N($E393)&gt;=18264,N($E393)&lt;=73050))),AND(AND(ISNUMBER($D393),N($D393)&gt;=18264,N($D393)&lt;=73050),AND(ISNUMBER($E393),N($E393)&gt;=18264,N($E393)&lt;=73050),N($E393)&lt;N($D393))),"Check inputs","OK")))</f>
        <v/>
      </c>
    </row>
    <row r="394" spans="1:8" x14ac:dyDescent="0.25">
      <c r="A394" s="12"/>
      <c r="B394" s="13"/>
      <c r="C394" s="12"/>
      <c r="D394" s="21"/>
      <c r="E394" s="21"/>
      <c r="F394" s="19" t="str">
        <f>IF(COUNTA($A394:$E394)=0,"",IF($H394&lt;&gt;"OK","n/a",IF($E394="","",IF(AND(ISNUMBER(Dashboard!$B$4),N(Dashboard!$B$4)&gt;=18264,N(Dashboard!$B$4)&lt;=73050),$E394-Dashboard!$B$4,"n/a"))))</f>
        <v/>
      </c>
      <c r="G394" s="14" t="str">
        <f>IF(COUNTA($A394:$E394)=0,"",IF($H394&lt;&gt;"OK","n/a",IF($E394="","No expiry date",IF(Dashboard!$B$19&gt;0,"Check data",IF($F394&lt;0,"Expired",IF($F394&lt;=Dashboard!$B$6,"Expires soon","Current"))))))</f>
        <v/>
      </c>
      <c r="H394" s="14" t="str">
        <f>IF(COUNTA($A394:$E394)=0,"",IF(OR($A394="",NOT(SUMPRODUCT(--(Technicians!$A$2:$A$101=$A394))=1)),"Check ID",IF(OR($B394="",AND($D394&lt;&gt;"",NOT(AND(ISNUMBER($D394),N($D394)&gt;=18264,N($D394)&lt;=73050))),AND($E394&lt;&gt;"",NOT(AND(ISNUMBER($E394),N($E394)&gt;=18264,N($E394)&lt;=73050))),AND(AND(ISNUMBER($D394),N($D394)&gt;=18264,N($D394)&lt;=73050),AND(ISNUMBER($E394),N($E394)&gt;=18264,N($E394)&lt;=73050),N($E394)&lt;N($D394))),"Check inputs","OK")))</f>
        <v/>
      </c>
    </row>
    <row r="395" spans="1:8" x14ac:dyDescent="0.25">
      <c r="A395" s="12"/>
      <c r="B395" s="13"/>
      <c r="C395" s="12"/>
      <c r="D395" s="21"/>
      <c r="E395" s="21"/>
      <c r="F395" s="19" t="str">
        <f>IF(COUNTA($A395:$E395)=0,"",IF($H395&lt;&gt;"OK","n/a",IF($E395="","",IF(AND(ISNUMBER(Dashboard!$B$4),N(Dashboard!$B$4)&gt;=18264,N(Dashboard!$B$4)&lt;=73050),$E395-Dashboard!$B$4,"n/a"))))</f>
        <v/>
      </c>
      <c r="G395" s="14" t="str">
        <f>IF(COUNTA($A395:$E395)=0,"",IF($H395&lt;&gt;"OK","n/a",IF($E395="","No expiry date",IF(Dashboard!$B$19&gt;0,"Check data",IF($F395&lt;0,"Expired",IF($F395&lt;=Dashboard!$B$6,"Expires soon","Current"))))))</f>
        <v/>
      </c>
      <c r="H395" s="14" t="str">
        <f>IF(COUNTA($A395:$E395)=0,"",IF(OR($A395="",NOT(SUMPRODUCT(--(Technicians!$A$2:$A$101=$A395))=1)),"Check ID",IF(OR($B395="",AND($D395&lt;&gt;"",NOT(AND(ISNUMBER($D395),N($D395)&gt;=18264,N($D395)&lt;=73050))),AND($E395&lt;&gt;"",NOT(AND(ISNUMBER($E395),N($E395)&gt;=18264,N($E395)&lt;=73050))),AND(AND(ISNUMBER($D395),N($D395)&gt;=18264,N($D395)&lt;=73050),AND(ISNUMBER($E395),N($E395)&gt;=18264,N($E395)&lt;=73050),N($E395)&lt;N($D395))),"Check inputs","OK")))</f>
        <v/>
      </c>
    </row>
    <row r="396" spans="1:8" x14ac:dyDescent="0.25">
      <c r="A396" s="12"/>
      <c r="B396" s="13"/>
      <c r="C396" s="12"/>
      <c r="D396" s="21"/>
      <c r="E396" s="21"/>
      <c r="F396" s="19" t="str">
        <f>IF(COUNTA($A396:$E396)=0,"",IF($H396&lt;&gt;"OK","n/a",IF($E396="","",IF(AND(ISNUMBER(Dashboard!$B$4),N(Dashboard!$B$4)&gt;=18264,N(Dashboard!$B$4)&lt;=73050),$E396-Dashboard!$B$4,"n/a"))))</f>
        <v/>
      </c>
      <c r="G396" s="14" t="str">
        <f>IF(COUNTA($A396:$E396)=0,"",IF($H396&lt;&gt;"OK","n/a",IF($E396="","No expiry date",IF(Dashboard!$B$19&gt;0,"Check data",IF($F396&lt;0,"Expired",IF($F396&lt;=Dashboard!$B$6,"Expires soon","Current"))))))</f>
        <v/>
      </c>
      <c r="H396" s="14" t="str">
        <f>IF(COUNTA($A396:$E396)=0,"",IF(OR($A396="",NOT(SUMPRODUCT(--(Technicians!$A$2:$A$101=$A396))=1)),"Check ID",IF(OR($B396="",AND($D396&lt;&gt;"",NOT(AND(ISNUMBER($D396),N($D396)&gt;=18264,N($D396)&lt;=73050))),AND($E396&lt;&gt;"",NOT(AND(ISNUMBER($E396),N($E396)&gt;=18264,N($E396)&lt;=73050))),AND(AND(ISNUMBER($D396),N($D396)&gt;=18264,N($D396)&lt;=73050),AND(ISNUMBER($E396),N($E396)&gt;=18264,N($E396)&lt;=73050),N($E396)&lt;N($D396))),"Check inputs","OK")))</f>
        <v/>
      </c>
    </row>
    <row r="397" spans="1:8" x14ac:dyDescent="0.25">
      <c r="A397" s="12"/>
      <c r="B397" s="13"/>
      <c r="C397" s="12"/>
      <c r="D397" s="21"/>
      <c r="E397" s="21"/>
      <c r="F397" s="19" t="str">
        <f>IF(COUNTA($A397:$E397)=0,"",IF($H397&lt;&gt;"OK","n/a",IF($E397="","",IF(AND(ISNUMBER(Dashboard!$B$4),N(Dashboard!$B$4)&gt;=18264,N(Dashboard!$B$4)&lt;=73050),$E397-Dashboard!$B$4,"n/a"))))</f>
        <v/>
      </c>
      <c r="G397" s="14" t="str">
        <f>IF(COUNTA($A397:$E397)=0,"",IF($H397&lt;&gt;"OK","n/a",IF($E397="","No expiry date",IF(Dashboard!$B$19&gt;0,"Check data",IF($F397&lt;0,"Expired",IF($F397&lt;=Dashboard!$B$6,"Expires soon","Current"))))))</f>
        <v/>
      </c>
      <c r="H397" s="14" t="str">
        <f>IF(COUNTA($A397:$E397)=0,"",IF(OR($A397="",NOT(SUMPRODUCT(--(Technicians!$A$2:$A$101=$A397))=1)),"Check ID",IF(OR($B397="",AND($D397&lt;&gt;"",NOT(AND(ISNUMBER($D397),N($D397)&gt;=18264,N($D397)&lt;=73050))),AND($E397&lt;&gt;"",NOT(AND(ISNUMBER($E397),N($E397)&gt;=18264,N($E397)&lt;=73050))),AND(AND(ISNUMBER($D397),N($D397)&gt;=18264,N($D397)&lt;=73050),AND(ISNUMBER($E397),N($E397)&gt;=18264,N($E397)&lt;=73050),N($E397)&lt;N($D397))),"Check inputs","OK")))</f>
        <v/>
      </c>
    </row>
    <row r="398" spans="1:8" x14ac:dyDescent="0.25">
      <c r="A398" s="12"/>
      <c r="B398" s="13"/>
      <c r="C398" s="12"/>
      <c r="D398" s="21"/>
      <c r="E398" s="21"/>
      <c r="F398" s="19" t="str">
        <f>IF(COUNTA($A398:$E398)=0,"",IF($H398&lt;&gt;"OK","n/a",IF($E398="","",IF(AND(ISNUMBER(Dashboard!$B$4),N(Dashboard!$B$4)&gt;=18264,N(Dashboard!$B$4)&lt;=73050),$E398-Dashboard!$B$4,"n/a"))))</f>
        <v/>
      </c>
      <c r="G398" s="14" t="str">
        <f>IF(COUNTA($A398:$E398)=0,"",IF($H398&lt;&gt;"OK","n/a",IF($E398="","No expiry date",IF(Dashboard!$B$19&gt;0,"Check data",IF($F398&lt;0,"Expired",IF($F398&lt;=Dashboard!$B$6,"Expires soon","Current"))))))</f>
        <v/>
      </c>
      <c r="H398" s="14" t="str">
        <f>IF(COUNTA($A398:$E398)=0,"",IF(OR($A398="",NOT(SUMPRODUCT(--(Technicians!$A$2:$A$101=$A398))=1)),"Check ID",IF(OR($B398="",AND($D398&lt;&gt;"",NOT(AND(ISNUMBER($D398),N($D398)&gt;=18264,N($D398)&lt;=73050))),AND($E398&lt;&gt;"",NOT(AND(ISNUMBER($E398),N($E398)&gt;=18264,N($E398)&lt;=73050))),AND(AND(ISNUMBER($D398),N($D398)&gt;=18264,N($D398)&lt;=73050),AND(ISNUMBER($E398),N($E398)&gt;=18264,N($E398)&lt;=73050),N($E398)&lt;N($D398))),"Check inputs","OK")))</f>
        <v/>
      </c>
    </row>
    <row r="399" spans="1:8" x14ac:dyDescent="0.25">
      <c r="A399" s="12"/>
      <c r="B399" s="13"/>
      <c r="C399" s="12"/>
      <c r="D399" s="21"/>
      <c r="E399" s="21"/>
      <c r="F399" s="19" t="str">
        <f>IF(COUNTA($A399:$E399)=0,"",IF($H399&lt;&gt;"OK","n/a",IF($E399="","",IF(AND(ISNUMBER(Dashboard!$B$4),N(Dashboard!$B$4)&gt;=18264,N(Dashboard!$B$4)&lt;=73050),$E399-Dashboard!$B$4,"n/a"))))</f>
        <v/>
      </c>
      <c r="G399" s="14" t="str">
        <f>IF(COUNTA($A399:$E399)=0,"",IF($H399&lt;&gt;"OK","n/a",IF($E399="","No expiry date",IF(Dashboard!$B$19&gt;0,"Check data",IF($F399&lt;0,"Expired",IF($F399&lt;=Dashboard!$B$6,"Expires soon","Current"))))))</f>
        <v/>
      </c>
      <c r="H399" s="14" t="str">
        <f>IF(COUNTA($A399:$E399)=0,"",IF(OR($A399="",NOT(SUMPRODUCT(--(Technicians!$A$2:$A$101=$A399))=1)),"Check ID",IF(OR($B399="",AND($D399&lt;&gt;"",NOT(AND(ISNUMBER($D399),N($D399)&gt;=18264,N($D399)&lt;=73050))),AND($E399&lt;&gt;"",NOT(AND(ISNUMBER($E399),N($E399)&gt;=18264,N($E399)&lt;=73050))),AND(AND(ISNUMBER($D399),N($D399)&gt;=18264,N($D399)&lt;=73050),AND(ISNUMBER($E399),N($E399)&gt;=18264,N($E399)&lt;=73050),N($E399)&lt;N($D399))),"Check inputs","OK")))</f>
        <v/>
      </c>
    </row>
    <row r="400" spans="1:8" x14ac:dyDescent="0.25">
      <c r="A400" s="12"/>
      <c r="B400" s="13"/>
      <c r="C400" s="12"/>
      <c r="D400" s="21"/>
      <c r="E400" s="21"/>
      <c r="F400" s="19" t="str">
        <f>IF(COUNTA($A400:$E400)=0,"",IF($H400&lt;&gt;"OK","n/a",IF($E400="","",IF(AND(ISNUMBER(Dashboard!$B$4),N(Dashboard!$B$4)&gt;=18264,N(Dashboard!$B$4)&lt;=73050),$E400-Dashboard!$B$4,"n/a"))))</f>
        <v/>
      </c>
      <c r="G400" s="14" t="str">
        <f>IF(COUNTA($A400:$E400)=0,"",IF($H400&lt;&gt;"OK","n/a",IF($E400="","No expiry date",IF(Dashboard!$B$19&gt;0,"Check data",IF($F400&lt;0,"Expired",IF($F400&lt;=Dashboard!$B$6,"Expires soon","Current"))))))</f>
        <v/>
      </c>
      <c r="H400" s="14" t="str">
        <f>IF(COUNTA($A400:$E400)=0,"",IF(OR($A400="",NOT(SUMPRODUCT(--(Technicians!$A$2:$A$101=$A400))=1)),"Check ID",IF(OR($B400="",AND($D400&lt;&gt;"",NOT(AND(ISNUMBER($D400),N($D400)&gt;=18264,N($D400)&lt;=73050))),AND($E400&lt;&gt;"",NOT(AND(ISNUMBER($E400),N($E400)&gt;=18264,N($E400)&lt;=73050))),AND(AND(ISNUMBER($D400),N($D400)&gt;=18264,N($D400)&lt;=73050),AND(ISNUMBER($E400),N($E400)&gt;=18264,N($E400)&lt;=73050),N($E400)&lt;N($D400))),"Check inputs","OK")))</f>
        <v/>
      </c>
    </row>
    <row r="401" spans="1:8" x14ac:dyDescent="0.25">
      <c r="A401" s="12"/>
      <c r="B401" s="13"/>
      <c r="C401" s="12"/>
      <c r="D401" s="21"/>
      <c r="E401" s="21"/>
      <c r="F401" s="19" t="str">
        <f>IF(COUNTA($A401:$E401)=0,"",IF($H401&lt;&gt;"OK","n/a",IF($E401="","",IF(AND(ISNUMBER(Dashboard!$B$4),N(Dashboard!$B$4)&gt;=18264,N(Dashboard!$B$4)&lt;=73050),$E401-Dashboard!$B$4,"n/a"))))</f>
        <v/>
      </c>
      <c r="G401" s="14" t="str">
        <f>IF(COUNTA($A401:$E401)=0,"",IF($H401&lt;&gt;"OK","n/a",IF($E401="","No expiry date",IF(Dashboard!$B$19&gt;0,"Check data",IF($F401&lt;0,"Expired",IF($F401&lt;=Dashboard!$B$6,"Expires soon","Current"))))))</f>
        <v/>
      </c>
      <c r="H401" s="14" t="str">
        <f>IF(COUNTA($A401:$E401)=0,"",IF(OR($A401="",NOT(SUMPRODUCT(--(Technicians!$A$2:$A$101=$A401))=1)),"Check ID",IF(OR($B401="",AND($D401&lt;&gt;"",NOT(AND(ISNUMBER($D401),N($D401)&gt;=18264,N($D401)&lt;=73050))),AND($E401&lt;&gt;"",NOT(AND(ISNUMBER($E401),N($E401)&gt;=18264,N($E401)&lt;=73050))),AND(AND(ISNUMBER($D401),N($D401)&gt;=18264,N($D401)&lt;=73050),AND(ISNUMBER($E401),N($E401)&gt;=18264,N($E401)&lt;=73050),N($E401)&lt;N($D401))),"Check inputs","OK")))</f>
        <v/>
      </c>
    </row>
    <row r="402" spans="1:8" x14ac:dyDescent="0.25">
      <c r="A402" s="12"/>
      <c r="B402" s="13"/>
      <c r="C402" s="12"/>
      <c r="D402" s="21"/>
      <c r="E402" s="21"/>
      <c r="F402" s="19" t="str">
        <f>IF(COUNTA($A402:$E402)=0,"",IF($H402&lt;&gt;"OK","n/a",IF($E402="","",IF(AND(ISNUMBER(Dashboard!$B$4),N(Dashboard!$B$4)&gt;=18264,N(Dashboard!$B$4)&lt;=73050),$E402-Dashboard!$B$4,"n/a"))))</f>
        <v/>
      </c>
      <c r="G402" s="14" t="str">
        <f>IF(COUNTA($A402:$E402)=0,"",IF($H402&lt;&gt;"OK","n/a",IF($E402="","No expiry date",IF(Dashboard!$B$19&gt;0,"Check data",IF($F402&lt;0,"Expired",IF($F402&lt;=Dashboard!$B$6,"Expires soon","Current"))))))</f>
        <v/>
      </c>
      <c r="H402" s="14" t="str">
        <f>IF(COUNTA($A402:$E402)=0,"",IF(OR($A402="",NOT(SUMPRODUCT(--(Technicians!$A$2:$A$101=$A402))=1)),"Check ID",IF(OR($B402="",AND($D402&lt;&gt;"",NOT(AND(ISNUMBER($D402),N($D402)&gt;=18264,N($D402)&lt;=73050))),AND($E402&lt;&gt;"",NOT(AND(ISNUMBER($E402),N($E402)&gt;=18264,N($E402)&lt;=73050))),AND(AND(ISNUMBER($D402),N($D402)&gt;=18264,N($D402)&lt;=73050),AND(ISNUMBER($E402),N($E402)&gt;=18264,N($E402)&lt;=73050),N($E402)&lt;N($D402))),"Check inputs","OK")))</f>
        <v/>
      </c>
    </row>
    <row r="403" spans="1:8" x14ac:dyDescent="0.25">
      <c r="A403" s="12"/>
      <c r="B403" s="13"/>
      <c r="C403" s="12"/>
      <c r="D403" s="21"/>
      <c r="E403" s="21"/>
      <c r="F403" s="19" t="str">
        <f>IF(COUNTA($A403:$E403)=0,"",IF($H403&lt;&gt;"OK","n/a",IF($E403="","",IF(AND(ISNUMBER(Dashboard!$B$4),N(Dashboard!$B$4)&gt;=18264,N(Dashboard!$B$4)&lt;=73050),$E403-Dashboard!$B$4,"n/a"))))</f>
        <v/>
      </c>
      <c r="G403" s="14" t="str">
        <f>IF(COUNTA($A403:$E403)=0,"",IF($H403&lt;&gt;"OK","n/a",IF($E403="","No expiry date",IF(Dashboard!$B$19&gt;0,"Check data",IF($F403&lt;0,"Expired",IF($F403&lt;=Dashboard!$B$6,"Expires soon","Current"))))))</f>
        <v/>
      </c>
      <c r="H403" s="14" t="str">
        <f>IF(COUNTA($A403:$E403)=0,"",IF(OR($A403="",NOT(SUMPRODUCT(--(Technicians!$A$2:$A$101=$A403))=1)),"Check ID",IF(OR($B403="",AND($D403&lt;&gt;"",NOT(AND(ISNUMBER($D403),N($D403)&gt;=18264,N($D403)&lt;=73050))),AND($E403&lt;&gt;"",NOT(AND(ISNUMBER($E403),N($E403)&gt;=18264,N($E403)&lt;=73050))),AND(AND(ISNUMBER($D403),N($D403)&gt;=18264,N($D403)&lt;=73050),AND(ISNUMBER($E403),N($E403)&gt;=18264,N($E403)&lt;=73050),N($E403)&lt;N($D403))),"Check inputs","OK")))</f>
        <v/>
      </c>
    </row>
    <row r="404" spans="1:8" x14ac:dyDescent="0.25">
      <c r="A404" s="12"/>
      <c r="B404" s="13"/>
      <c r="C404" s="12"/>
      <c r="D404" s="21"/>
      <c r="E404" s="21"/>
      <c r="F404" s="19" t="str">
        <f>IF(COUNTA($A404:$E404)=0,"",IF($H404&lt;&gt;"OK","n/a",IF($E404="","",IF(AND(ISNUMBER(Dashboard!$B$4),N(Dashboard!$B$4)&gt;=18264,N(Dashboard!$B$4)&lt;=73050),$E404-Dashboard!$B$4,"n/a"))))</f>
        <v/>
      </c>
      <c r="G404" s="14" t="str">
        <f>IF(COUNTA($A404:$E404)=0,"",IF($H404&lt;&gt;"OK","n/a",IF($E404="","No expiry date",IF(Dashboard!$B$19&gt;0,"Check data",IF($F404&lt;0,"Expired",IF($F404&lt;=Dashboard!$B$6,"Expires soon","Current"))))))</f>
        <v/>
      </c>
      <c r="H404" s="14" t="str">
        <f>IF(COUNTA($A404:$E404)=0,"",IF(OR($A404="",NOT(SUMPRODUCT(--(Technicians!$A$2:$A$101=$A404))=1)),"Check ID",IF(OR($B404="",AND($D404&lt;&gt;"",NOT(AND(ISNUMBER($D404),N($D404)&gt;=18264,N($D404)&lt;=73050))),AND($E404&lt;&gt;"",NOT(AND(ISNUMBER($E404),N($E404)&gt;=18264,N($E404)&lt;=73050))),AND(AND(ISNUMBER($D404),N($D404)&gt;=18264,N($D404)&lt;=73050),AND(ISNUMBER($E404),N($E404)&gt;=18264,N($E404)&lt;=73050),N($E404)&lt;N($D404))),"Check inputs","OK")))</f>
        <v/>
      </c>
    </row>
    <row r="405" spans="1:8" x14ac:dyDescent="0.25">
      <c r="A405" s="12"/>
      <c r="B405" s="13"/>
      <c r="C405" s="12"/>
      <c r="D405" s="21"/>
      <c r="E405" s="21"/>
      <c r="F405" s="19" t="str">
        <f>IF(COUNTA($A405:$E405)=0,"",IF($H405&lt;&gt;"OK","n/a",IF($E405="","",IF(AND(ISNUMBER(Dashboard!$B$4),N(Dashboard!$B$4)&gt;=18264,N(Dashboard!$B$4)&lt;=73050),$E405-Dashboard!$B$4,"n/a"))))</f>
        <v/>
      </c>
      <c r="G405" s="14" t="str">
        <f>IF(COUNTA($A405:$E405)=0,"",IF($H405&lt;&gt;"OK","n/a",IF($E405="","No expiry date",IF(Dashboard!$B$19&gt;0,"Check data",IF($F405&lt;0,"Expired",IF($F405&lt;=Dashboard!$B$6,"Expires soon","Current"))))))</f>
        <v/>
      </c>
      <c r="H405" s="14" t="str">
        <f>IF(COUNTA($A405:$E405)=0,"",IF(OR($A405="",NOT(SUMPRODUCT(--(Technicians!$A$2:$A$101=$A405))=1)),"Check ID",IF(OR($B405="",AND($D405&lt;&gt;"",NOT(AND(ISNUMBER($D405),N($D405)&gt;=18264,N($D405)&lt;=73050))),AND($E405&lt;&gt;"",NOT(AND(ISNUMBER($E405),N($E405)&gt;=18264,N($E405)&lt;=73050))),AND(AND(ISNUMBER($D405),N($D405)&gt;=18264,N($D405)&lt;=73050),AND(ISNUMBER($E405),N($E405)&gt;=18264,N($E405)&lt;=73050),N($E405)&lt;N($D405))),"Check inputs","OK")))</f>
        <v/>
      </c>
    </row>
    <row r="406" spans="1:8" x14ac:dyDescent="0.25">
      <c r="A406" s="12"/>
      <c r="B406" s="13"/>
      <c r="C406" s="12"/>
      <c r="D406" s="21"/>
      <c r="E406" s="21"/>
      <c r="F406" s="19" t="str">
        <f>IF(COUNTA($A406:$E406)=0,"",IF($H406&lt;&gt;"OK","n/a",IF($E406="","",IF(AND(ISNUMBER(Dashboard!$B$4),N(Dashboard!$B$4)&gt;=18264,N(Dashboard!$B$4)&lt;=73050),$E406-Dashboard!$B$4,"n/a"))))</f>
        <v/>
      </c>
      <c r="G406" s="14" t="str">
        <f>IF(COUNTA($A406:$E406)=0,"",IF($H406&lt;&gt;"OK","n/a",IF($E406="","No expiry date",IF(Dashboard!$B$19&gt;0,"Check data",IF($F406&lt;0,"Expired",IF($F406&lt;=Dashboard!$B$6,"Expires soon","Current"))))))</f>
        <v/>
      </c>
      <c r="H406" s="14" t="str">
        <f>IF(COUNTA($A406:$E406)=0,"",IF(OR($A406="",NOT(SUMPRODUCT(--(Technicians!$A$2:$A$101=$A406))=1)),"Check ID",IF(OR($B406="",AND($D406&lt;&gt;"",NOT(AND(ISNUMBER($D406),N($D406)&gt;=18264,N($D406)&lt;=73050))),AND($E406&lt;&gt;"",NOT(AND(ISNUMBER($E406),N($E406)&gt;=18264,N($E406)&lt;=73050))),AND(AND(ISNUMBER($D406),N($D406)&gt;=18264,N($D406)&lt;=73050),AND(ISNUMBER($E406),N($E406)&gt;=18264,N($E406)&lt;=73050),N($E406)&lt;N($D406))),"Check inputs","OK")))</f>
        <v/>
      </c>
    </row>
    <row r="407" spans="1:8" x14ac:dyDescent="0.25">
      <c r="A407" s="12"/>
      <c r="B407" s="13"/>
      <c r="C407" s="12"/>
      <c r="D407" s="21"/>
      <c r="E407" s="21"/>
      <c r="F407" s="19" t="str">
        <f>IF(COUNTA($A407:$E407)=0,"",IF($H407&lt;&gt;"OK","n/a",IF($E407="","",IF(AND(ISNUMBER(Dashboard!$B$4),N(Dashboard!$B$4)&gt;=18264,N(Dashboard!$B$4)&lt;=73050),$E407-Dashboard!$B$4,"n/a"))))</f>
        <v/>
      </c>
      <c r="G407" s="14" t="str">
        <f>IF(COUNTA($A407:$E407)=0,"",IF($H407&lt;&gt;"OK","n/a",IF($E407="","No expiry date",IF(Dashboard!$B$19&gt;0,"Check data",IF($F407&lt;0,"Expired",IF($F407&lt;=Dashboard!$B$6,"Expires soon","Current"))))))</f>
        <v/>
      </c>
      <c r="H407" s="14" t="str">
        <f>IF(COUNTA($A407:$E407)=0,"",IF(OR($A407="",NOT(SUMPRODUCT(--(Technicians!$A$2:$A$101=$A407))=1)),"Check ID",IF(OR($B407="",AND($D407&lt;&gt;"",NOT(AND(ISNUMBER($D407),N($D407)&gt;=18264,N($D407)&lt;=73050))),AND($E407&lt;&gt;"",NOT(AND(ISNUMBER($E407),N($E407)&gt;=18264,N($E407)&lt;=73050))),AND(AND(ISNUMBER($D407),N($D407)&gt;=18264,N($D407)&lt;=73050),AND(ISNUMBER($E407),N($E407)&gt;=18264,N($E407)&lt;=73050),N($E407)&lt;N($D407))),"Check inputs","OK")))</f>
        <v/>
      </c>
    </row>
    <row r="408" spans="1:8" x14ac:dyDescent="0.25">
      <c r="A408" s="12"/>
      <c r="B408" s="13"/>
      <c r="C408" s="12"/>
      <c r="D408" s="21"/>
      <c r="E408" s="21"/>
      <c r="F408" s="19" t="str">
        <f>IF(COUNTA($A408:$E408)=0,"",IF($H408&lt;&gt;"OK","n/a",IF($E408="","",IF(AND(ISNUMBER(Dashboard!$B$4),N(Dashboard!$B$4)&gt;=18264,N(Dashboard!$B$4)&lt;=73050),$E408-Dashboard!$B$4,"n/a"))))</f>
        <v/>
      </c>
      <c r="G408" s="14" t="str">
        <f>IF(COUNTA($A408:$E408)=0,"",IF($H408&lt;&gt;"OK","n/a",IF($E408="","No expiry date",IF(Dashboard!$B$19&gt;0,"Check data",IF($F408&lt;0,"Expired",IF($F408&lt;=Dashboard!$B$6,"Expires soon","Current"))))))</f>
        <v/>
      </c>
      <c r="H408" s="14" t="str">
        <f>IF(COUNTA($A408:$E408)=0,"",IF(OR($A408="",NOT(SUMPRODUCT(--(Technicians!$A$2:$A$101=$A408))=1)),"Check ID",IF(OR($B408="",AND($D408&lt;&gt;"",NOT(AND(ISNUMBER($D408),N($D408)&gt;=18264,N($D408)&lt;=73050))),AND($E408&lt;&gt;"",NOT(AND(ISNUMBER($E408),N($E408)&gt;=18264,N($E408)&lt;=73050))),AND(AND(ISNUMBER($D408),N($D408)&gt;=18264,N($D408)&lt;=73050),AND(ISNUMBER($E408),N($E408)&gt;=18264,N($E408)&lt;=73050),N($E408)&lt;N($D408))),"Check inputs","OK")))</f>
        <v/>
      </c>
    </row>
    <row r="409" spans="1:8" x14ac:dyDescent="0.25">
      <c r="A409" s="12"/>
      <c r="B409" s="13"/>
      <c r="C409" s="12"/>
      <c r="D409" s="21"/>
      <c r="E409" s="21"/>
      <c r="F409" s="19" t="str">
        <f>IF(COUNTA($A409:$E409)=0,"",IF($H409&lt;&gt;"OK","n/a",IF($E409="","",IF(AND(ISNUMBER(Dashboard!$B$4),N(Dashboard!$B$4)&gt;=18264,N(Dashboard!$B$4)&lt;=73050),$E409-Dashboard!$B$4,"n/a"))))</f>
        <v/>
      </c>
      <c r="G409" s="14" t="str">
        <f>IF(COUNTA($A409:$E409)=0,"",IF($H409&lt;&gt;"OK","n/a",IF($E409="","No expiry date",IF(Dashboard!$B$19&gt;0,"Check data",IF($F409&lt;0,"Expired",IF($F409&lt;=Dashboard!$B$6,"Expires soon","Current"))))))</f>
        <v/>
      </c>
      <c r="H409" s="14" t="str">
        <f>IF(COUNTA($A409:$E409)=0,"",IF(OR($A409="",NOT(SUMPRODUCT(--(Technicians!$A$2:$A$101=$A409))=1)),"Check ID",IF(OR($B409="",AND($D409&lt;&gt;"",NOT(AND(ISNUMBER($D409),N($D409)&gt;=18264,N($D409)&lt;=73050))),AND($E409&lt;&gt;"",NOT(AND(ISNUMBER($E409),N($E409)&gt;=18264,N($E409)&lt;=73050))),AND(AND(ISNUMBER($D409),N($D409)&gt;=18264,N($D409)&lt;=73050),AND(ISNUMBER($E409),N($E409)&gt;=18264,N($E409)&lt;=73050),N($E409)&lt;N($D409))),"Check inputs","OK")))</f>
        <v/>
      </c>
    </row>
    <row r="410" spans="1:8" x14ac:dyDescent="0.25">
      <c r="A410" s="12"/>
      <c r="B410" s="13"/>
      <c r="C410" s="12"/>
      <c r="D410" s="21"/>
      <c r="E410" s="21"/>
      <c r="F410" s="19" t="str">
        <f>IF(COUNTA($A410:$E410)=0,"",IF($H410&lt;&gt;"OK","n/a",IF($E410="","",IF(AND(ISNUMBER(Dashboard!$B$4),N(Dashboard!$B$4)&gt;=18264,N(Dashboard!$B$4)&lt;=73050),$E410-Dashboard!$B$4,"n/a"))))</f>
        <v/>
      </c>
      <c r="G410" s="14" t="str">
        <f>IF(COUNTA($A410:$E410)=0,"",IF($H410&lt;&gt;"OK","n/a",IF($E410="","No expiry date",IF(Dashboard!$B$19&gt;0,"Check data",IF($F410&lt;0,"Expired",IF($F410&lt;=Dashboard!$B$6,"Expires soon","Current"))))))</f>
        <v/>
      </c>
      <c r="H410" s="14" t="str">
        <f>IF(COUNTA($A410:$E410)=0,"",IF(OR($A410="",NOT(SUMPRODUCT(--(Technicians!$A$2:$A$101=$A410))=1)),"Check ID",IF(OR($B410="",AND($D410&lt;&gt;"",NOT(AND(ISNUMBER($D410),N($D410)&gt;=18264,N($D410)&lt;=73050))),AND($E410&lt;&gt;"",NOT(AND(ISNUMBER($E410),N($E410)&gt;=18264,N($E410)&lt;=73050))),AND(AND(ISNUMBER($D410),N($D410)&gt;=18264,N($D410)&lt;=73050),AND(ISNUMBER($E410),N($E410)&gt;=18264,N($E410)&lt;=73050),N($E410)&lt;N($D410))),"Check inputs","OK")))</f>
        <v/>
      </c>
    </row>
    <row r="411" spans="1:8" x14ac:dyDescent="0.25">
      <c r="A411" s="12"/>
      <c r="B411" s="13"/>
      <c r="C411" s="12"/>
      <c r="D411" s="21"/>
      <c r="E411" s="21"/>
      <c r="F411" s="19" t="str">
        <f>IF(COUNTA($A411:$E411)=0,"",IF($H411&lt;&gt;"OK","n/a",IF($E411="","",IF(AND(ISNUMBER(Dashboard!$B$4),N(Dashboard!$B$4)&gt;=18264,N(Dashboard!$B$4)&lt;=73050),$E411-Dashboard!$B$4,"n/a"))))</f>
        <v/>
      </c>
      <c r="G411" s="14" t="str">
        <f>IF(COUNTA($A411:$E411)=0,"",IF($H411&lt;&gt;"OK","n/a",IF($E411="","No expiry date",IF(Dashboard!$B$19&gt;0,"Check data",IF($F411&lt;0,"Expired",IF($F411&lt;=Dashboard!$B$6,"Expires soon","Current"))))))</f>
        <v/>
      </c>
      <c r="H411" s="14" t="str">
        <f>IF(COUNTA($A411:$E411)=0,"",IF(OR($A411="",NOT(SUMPRODUCT(--(Technicians!$A$2:$A$101=$A411))=1)),"Check ID",IF(OR($B411="",AND($D411&lt;&gt;"",NOT(AND(ISNUMBER($D411),N($D411)&gt;=18264,N($D411)&lt;=73050))),AND($E411&lt;&gt;"",NOT(AND(ISNUMBER($E411),N($E411)&gt;=18264,N($E411)&lt;=73050))),AND(AND(ISNUMBER($D411),N($D411)&gt;=18264,N($D411)&lt;=73050),AND(ISNUMBER($E411),N($E411)&gt;=18264,N($E411)&lt;=73050),N($E411)&lt;N($D411))),"Check inputs","OK")))</f>
        <v/>
      </c>
    </row>
    <row r="412" spans="1:8" x14ac:dyDescent="0.25">
      <c r="A412" s="12"/>
      <c r="B412" s="13"/>
      <c r="C412" s="12"/>
      <c r="D412" s="21"/>
      <c r="E412" s="21"/>
      <c r="F412" s="19" t="str">
        <f>IF(COUNTA($A412:$E412)=0,"",IF($H412&lt;&gt;"OK","n/a",IF($E412="","",IF(AND(ISNUMBER(Dashboard!$B$4),N(Dashboard!$B$4)&gt;=18264,N(Dashboard!$B$4)&lt;=73050),$E412-Dashboard!$B$4,"n/a"))))</f>
        <v/>
      </c>
      <c r="G412" s="14" t="str">
        <f>IF(COUNTA($A412:$E412)=0,"",IF($H412&lt;&gt;"OK","n/a",IF($E412="","No expiry date",IF(Dashboard!$B$19&gt;0,"Check data",IF($F412&lt;0,"Expired",IF($F412&lt;=Dashboard!$B$6,"Expires soon","Current"))))))</f>
        <v/>
      </c>
      <c r="H412" s="14" t="str">
        <f>IF(COUNTA($A412:$E412)=0,"",IF(OR($A412="",NOT(SUMPRODUCT(--(Technicians!$A$2:$A$101=$A412))=1)),"Check ID",IF(OR($B412="",AND($D412&lt;&gt;"",NOT(AND(ISNUMBER($D412),N($D412)&gt;=18264,N($D412)&lt;=73050))),AND($E412&lt;&gt;"",NOT(AND(ISNUMBER($E412),N($E412)&gt;=18264,N($E412)&lt;=73050))),AND(AND(ISNUMBER($D412),N($D412)&gt;=18264,N($D412)&lt;=73050),AND(ISNUMBER($E412),N($E412)&gt;=18264,N($E412)&lt;=73050),N($E412)&lt;N($D412))),"Check inputs","OK")))</f>
        <v/>
      </c>
    </row>
    <row r="413" spans="1:8" x14ac:dyDescent="0.25">
      <c r="A413" s="12"/>
      <c r="B413" s="13"/>
      <c r="C413" s="12"/>
      <c r="D413" s="21"/>
      <c r="E413" s="21"/>
      <c r="F413" s="19" t="str">
        <f>IF(COUNTA($A413:$E413)=0,"",IF($H413&lt;&gt;"OK","n/a",IF($E413="","",IF(AND(ISNUMBER(Dashboard!$B$4),N(Dashboard!$B$4)&gt;=18264,N(Dashboard!$B$4)&lt;=73050),$E413-Dashboard!$B$4,"n/a"))))</f>
        <v/>
      </c>
      <c r="G413" s="14" t="str">
        <f>IF(COUNTA($A413:$E413)=0,"",IF($H413&lt;&gt;"OK","n/a",IF($E413="","No expiry date",IF(Dashboard!$B$19&gt;0,"Check data",IF($F413&lt;0,"Expired",IF($F413&lt;=Dashboard!$B$6,"Expires soon","Current"))))))</f>
        <v/>
      </c>
      <c r="H413" s="14" t="str">
        <f>IF(COUNTA($A413:$E413)=0,"",IF(OR($A413="",NOT(SUMPRODUCT(--(Technicians!$A$2:$A$101=$A413))=1)),"Check ID",IF(OR($B413="",AND($D413&lt;&gt;"",NOT(AND(ISNUMBER($D413),N($D413)&gt;=18264,N($D413)&lt;=73050))),AND($E413&lt;&gt;"",NOT(AND(ISNUMBER($E413),N($E413)&gt;=18264,N($E413)&lt;=73050))),AND(AND(ISNUMBER($D413),N($D413)&gt;=18264,N($D413)&lt;=73050),AND(ISNUMBER($E413),N($E413)&gt;=18264,N($E413)&lt;=73050),N($E413)&lt;N($D413))),"Check inputs","OK")))</f>
        <v/>
      </c>
    </row>
    <row r="414" spans="1:8" x14ac:dyDescent="0.25">
      <c r="A414" s="12"/>
      <c r="B414" s="13"/>
      <c r="C414" s="12"/>
      <c r="D414" s="21"/>
      <c r="E414" s="21"/>
      <c r="F414" s="19" t="str">
        <f>IF(COUNTA($A414:$E414)=0,"",IF($H414&lt;&gt;"OK","n/a",IF($E414="","",IF(AND(ISNUMBER(Dashboard!$B$4),N(Dashboard!$B$4)&gt;=18264,N(Dashboard!$B$4)&lt;=73050),$E414-Dashboard!$B$4,"n/a"))))</f>
        <v/>
      </c>
      <c r="G414" s="14" t="str">
        <f>IF(COUNTA($A414:$E414)=0,"",IF($H414&lt;&gt;"OK","n/a",IF($E414="","No expiry date",IF(Dashboard!$B$19&gt;0,"Check data",IF($F414&lt;0,"Expired",IF($F414&lt;=Dashboard!$B$6,"Expires soon","Current"))))))</f>
        <v/>
      </c>
      <c r="H414" s="14" t="str">
        <f>IF(COUNTA($A414:$E414)=0,"",IF(OR($A414="",NOT(SUMPRODUCT(--(Technicians!$A$2:$A$101=$A414))=1)),"Check ID",IF(OR($B414="",AND($D414&lt;&gt;"",NOT(AND(ISNUMBER($D414),N($D414)&gt;=18264,N($D414)&lt;=73050))),AND($E414&lt;&gt;"",NOT(AND(ISNUMBER($E414),N($E414)&gt;=18264,N($E414)&lt;=73050))),AND(AND(ISNUMBER($D414),N($D414)&gt;=18264,N($D414)&lt;=73050),AND(ISNUMBER($E414),N($E414)&gt;=18264,N($E414)&lt;=73050),N($E414)&lt;N($D414))),"Check inputs","OK")))</f>
        <v/>
      </c>
    </row>
    <row r="415" spans="1:8" x14ac:dyDescent="0.25">
      <c r="A415" s="12"/>
      <c r="B415" s="13"/>
      <c r="C415" s="12"/>
      <c r="D415" s="21"/>
      <c r="E415" s="21"/>
      <c r="F415" s="19" t="str">
        <f>IF(COUNTA($A415:$E415)=0,"",IF($H415&lt;&gt;"OK","n/a",IF($E415="","",IF(AND(ISNUMBER(Dashboard!$B$4),N(Dashboard!$B$4)&gt;=18264,N(Dashboard!$B$4)&lt;=73050),$E415-Dashboard!$B$4,"n/a"))))</f>
        <v/>
      </c>
      <c r="G415" s="14" t="str">
        <f>IF(COUNTA($A415:$E415)=0,"",IF($H415&lt;&gt;"OK","n/a",IF($E415="","No expiry date",IF(Dashboard!$B$19&gt;0,"Check data",IF($F415&lt;0,"Expired",IF($F415&lt;=Dashboard!$B$6,"Expires soon","Current"))))))</f>
        <v/>
      </c>
      <c r="H415" s="14" t="str">
        <f>IF(COUNTA($A415:$E415)=0,"",IF(OR($A415="",NOT(SUMPRODUCT(--(Technicians!$A$2:$A$101=$A415))=1)),"Check ID",IF(OR($B415="",AND($D415&lt;&gt;"",NOT(AND(ISNUMBER($D415),N($D415)&gt;=18264,N($D415)&lt;=73050))),AND($E415&lt;&gt;"",NOT(AND(ISNUMBER($E415),N($E415)&gt;=18264,N($E415)&lt;=73050))),AND(AND(ISNUMBER($D415),N($D415)&gt;=18264,N($D415)&lt;=73050),AND(ISNUMBER($E415),N($E415)&gt;=18264,N($E415)&lt;=73050),N($E415)&lt;N($D415))),"Check inputs","OK")))</f>
        <v/>
      </c>
    </row>
    <row r="416" spans="1:8" x14ac:dyDescent="0.25">
      <c r="A416" s="12"/>
      <c r="B416" s="13"/>
      <c r="C416" s="12"/>
      <c r="D416" s="21"/>
      <c r="E416" s="21"/>
      <c r="F416" s="19" t="str">
        <f>IF(COUNTA($A416:$E416)=0,"",IF($H416&lt;&gt;"OK","n/a",IF($E416="","",IF(AND(ISNUMBER(Dashboard!$B$4),N(Dashboard!$B$4)&gt;=18264,N(Dashboard!$B$4)&lt;=73050),$E416-Dashboard!$B$4,"n/a"))))</f>
        <v/>
      </c>
      <c r="G416" s="14" t="str">
        <f>IF(COUNTA($A416:$E416)=0,"",IF($H416&lt;&gt;"OK","n/a",IF($E416="","No expiry date",IF(Dashboard!$B$19&gt;0,"Check data",IF($F416&lt;0,"Expired",IF($F416&lt;=Dashboard!$B$6,"Expires soon","Current"))))))</f>
        <v/>
      </c>
      <c r="H416" s="14" t="str">
        <f>IF(COUNTA($A416:$E416)=0,"",IF(OR($A416="",NOT(SUMPRODUCT(--(Technicians!$A$2:$A$101=$A416))=1)),"Check ID",IF(OR($B416="",AND($D416&lt;&gt;"",NOT(AND(ISNUMBER($D416),N($D416)&gt;=18264,N($D416)&lt;=73050))),AND($E416&lt;&gt;"",NOT(AND(ISNUMBER($E416),N($E416)&gt;=18264,N($E416)&lt;=73050))),AND(AND(ISNUMBER($D416),N($D416)&gt;=18264,N($D416)&lt;=73050),AND(ISNUMBER($E416),N($E416)&gt;=18264,N($E416)&lt;=73050),N($E416)&lt;N($D416))),"Check inputs","OK")))</f>
        <v/>
      </c>
    </row>
    <row r="417" spans="1:8" x14ac:dyDescent="0.25">
      <c r="A417" s="12"/>
      <c r="B417" s="13"/>
      <c r="C417" s="12"/>
      <c r="D417" s="21"/>
      <c r="E417" s="21"/>
      <c r="F417" s="19" t="str">
        <f>IF(COUNTA($A417:$E417)=0,"",IF($H417&lt;&gt;"OK","n/a",IF($E417="","",IF(AND(ISNUMBER(Dashboard!$B$4),N(Dashboard!$B$4)&gt;=18264,N(Dashboard!$B$4)&lt;=73050),$E417-Dashboard!$B$4,"n/a"))))</f>
        <v/>
      </c>
      <c r="G417" s="14" t="str">
        <f>IF(COUNTA($A417:$E417)=0,"",IF($H417&lt;&gt;"OK","n/a",IF($E417="","No expiry date",IF(Dashboard!$B$19&gt;0,"Check data",IF($F417&lt;0,"Expired",IF($F417&lt;=Dashboard!$B$6,"Expires soon","Current"))))))</f>
        <v/>
      </c>
      <c r="H417" s="14" t="str">
        <f>IF(COUNTA($A417:$E417)=0,"",IF(OR($A417="",NOT(SUMPRODUCT(--(Technicians!$A$2:$A$101=$A417))=1)),"Check ID",IF(OR($B417="",AND($D417&lt;&gt;"",NOT(AND(ISNUMBER($D417),N($D417)&gt;=18264,N($D417)&lt;=73050))),AND($E417&lt;&gt;"",NOT(AND(ISNUMBER($E417),N($E417)&gt;=18264,N($E417)&lt;=73050))),AND(AND(ISNUMBER($D417),N($D417)&gt;=18264,N($D417)&lt;=73050),AND(ISNUMBER($E417),N($E417)&gt;=18264,N($E417)&lt;=73050),N($E417)&lt;N($D417))),"Check inputs","OK")))</f>
        <v/>
      </c>
    </row>
    <row r="418" spans="1:8" x14ac:dyDescent="0.25">
      <c r="A418" s="12"/>
      <c r="B418" s="13"/>
      <c r="C418" s="12"/>
      <c r="D418" s="21"/>
      <c r="E418" s="21"/>
      <c r="F418" s="19" t="str">
        <f>IF(COUNTA($A418:$E418)=0,"",IF($H418&lt;&gt;"OK","n/a",IF($E418="","",IF(AND(ISNUMBER(Dashboard!$B$4),N(Dashboard!$B$4)&gt;=18264,N(Dashboard!$B$4)&lt;=73050),$E418-Dashboard!$B$4,"n/a"))))</f>
        <v/>
      </c>
      <c r="G418" s="14" t="str">
        <f>IF(COUNTA($A418:$E418)=0,"",IF($H418&lt;&gt;"OK","n/a",IF($E418="","No expiry date",IF(Dashboard!$B$19&gt;0,"Check data",IF($F418&lt;0,"Expired",IF($F418&lt;=Dashboard!$B$6,"Expires soon","Current"))))))</f>
        <v/>
      </c>
      <c r="H418" s="14" t="str">
        <f>IF(COUNTA($A418:$E418)=0,"",IF(OR($A418="",NOT(SUMPRODUCT(--(Technicians!$A$2:$A$101=$A418))=1)),"Check ID",IF(OR($B418="",AND($D418&lt;&gt;"",NOT(AND(ISNUMBER($D418),N($D418)&gt;=18264,N($D418)&lt;=73050))),AND($E418&lt;&gt;"",NOT(AND(ISNUMBER($E418),N($E418)&gt;=18264,N($E418)&lt;=73050))),AND(AND(ISNUMBER($D418),N($D418)&gt;=18264,N($D418)&lt;=73050),AND(ISNUMBER($E418),N($E418)&gt;=18264,N($E418)&lt;=73050),N($E418)&lt;N($D418))),"Check inputs","OK")))</f>
        <v/>
      </c>
    </row>
    <row r="419" spans="1:8" x14ac:dyDescent="0.25">
      <c r="A419" s="12"/>
      <c r="B419" s="13"/>
      <c r="C419" s="12"/>
      <c r="D419" s="21"/>
      <c r="E419" s="21"/>
      <c r="F419" s="19" t="str">
        <f>IF(COUNTA($A419:$E419)=0,"",IF($H419&lt;&gt;"OK","n/a",IF($E419="","",IF(AND(ISNUMBER(Dashboard!$B$4),N(Dashboard!$B$4)&gt;=18264,N(Dashboard!$B$4)&lt;=73050),$E419-Dashboard!$B$4,"n/a"))))</f>
        <v/>
      </c>
      <c r="G419" s="14" t="str">
        <f>IF(COUNTA($A419:$E419)=0,"",IF($H419&lt;&gt;"OK","n/a",IF($E419="","No expiry date",IF(Dashboard!$B$19&gt;0,"Check data",IF($F419&lt;0,"Expired",IF($F419&lt;=Dashboard!$B$6,"Expires soon","Current"))))))</f>
        <v/>
      </c>
      <c r="H419" s="14" t="str">
        <f>IF(COUNTA($A419:$E419)=0,"",IF(OR($A419="",NOT(SUMPRODUCT(--(Technicians!$A$2:$A$101=$A419))=1)),"Check ID",IF(OR($B419="",AND($D419&lt;&gt;"",NOT(AND(ISNUMBER($D419),N($D419)&gt;=18264,N($D419)&lt;=73050))),AND($E419&lt;&gt;"",NOT(AND(ISNUMBER($E419),N($E419)&gt;=18264,N($E419)&lt;=73050))),AND(AND(ISNUMBER($D419),N($D419)&gt;=18264,N($D419)&lt;=73050),AND(ISNUMBER($E419),N($E419)&gt;=18264,N($E419)&lt;=73050),N($E419)&lt;N($D419))),"Check inputs","OK")))</f>
        <v/>
      </c>
    </row>
    <row r="420" spans="1:8" x14ac:dyDescent="0.25">
      <c r="A420" s="12"/>
      <c r="B420" s="13"/>
      <c r="C420" s="12"/>
      <c r="D420" s="21"/>
      <c r="E420" s="21"/>
      <c r="F420" s="19" t="str">
        <f>IF(COUNTA($A420:$E420)=0,"",IF($H420&lt;&gt;"OK","n/a",IF($E420="","",IF(AND(ISNUMBER(Dashboard!$B$4),N(Dashboard!$B$4)&gt;=18264,N(Dashboard!$B$4)&lt;=73050),$E420-Dashboard!$B$4,"n/a"))))</f>
        <v/>
      </c>
      <c r="G420" s="14" t="str">
        <f>IF(COUNTA($A420:$E420)=0,"",IF($H420&lt;&gt;"OK","n/a",IF($E420="","No expiry date",IF(Dashboard!$B$19&gt;0,"Check data",IF($F420&lt;0,"Expired",IF($F420&lt;=Dashboard!$B$6,"Expires soon","Current"))))))</f>
        <v/>
      </c>
      <c r="H420" s="14" t="str">
        <f>IF(COUNTA($A420:$E420)=0,"",IF(OR($A420="",NOT(SUMPRODUCT(--(Technicians!$A$2:$A$101=$A420))=1)),"Check ID",IF(OR($B420="",AND($D420&lt;&gt;"",NOT(AND(ISNUMBER($D420),N($D420)&gt;=18264,N($D420)&lt;=73050))),AND($E420&lt;&gt;"",NOT(AND(ISNUMBER($E420),N($E420)&gt;=18264,N($E420)&lt;=73050))),AND(AND(ISNUMBER($D420),N($D420)&gt;=18264,N($D420)&lt;=73050),AND(ISNUMBER($E420),N($E420)&gt;=18264,N($E420)&lt;=73050),N($E420)&lt;N($D420))),"Check inputs","OK")))</f>
        <v/>
      </c>
    </row>
    <row r="421" spans="1:8" x14ac:dyDescent="0.25">
      <c r="A421" s="12"/>
      <c r="B421" s="13"/>
      <c r="C421" s="12"/>
      <c r="D421" s="21"/>
      <c r="E421" s="21"/>
      <c r="F421" s="19" t="str">
        <f>IF(COUNTA($A421:$E421)=0,"",IF($H421&lt;&gt;"OK","n/a",IF($E421="","",IF(AND(ISNUMBER(Dashboard!$B$4),N(Dashboard!$B$4)&gt;=18264,N(Dashboard!$B$4)&lt;=73050),$E421-Dashboard!$B$4,"n/a"))))</f>
        <v/>
      </c>
      <c r="G421" s="14" t="str">
        <f>IF(COUNTA($A421:$E421)=0,"",IF($H421&lt;&gt;"OK","n/a",IF($E421="","No expiry date",IF(Dashboard!$B$19&gt;0,"Check data",IF($F421&lt;0,"Expired",IF($F421&lt;=Dashboard!$B$6,"Expires soon","Current"))))))</f>
        <v/>
      </c>
      <c r="H421" s="14" t="str">
        <f>IF(COUNTA($A421:$E421)=0,"",IF(OR($A421="",NOT(SUMPRODUCT(--(Technicians!$A$2:$A$101=$A421))=1)),"Check ID",IF(OR($B421="",AND($D421&lt;&gt;"",NOT(AND(ISNUMBER($D421),N($D421)&gt;=18264,N($D421)&lt;=73050))),AND($E421&lt;&gt;"",NOT(AND(ISNUMBER($E421),N($E421)&gt;=18264,N($E421)&lt;=73050))),AND(AND(ISNUMBER($D421),N($D421)&gt;=18264,N($D421)&lt;=73050),AND(ISNUMBER($E421),N($E421)&gt;=18264,N($E421)&lt;=73050),N($E421)&lt;N($D421))),"Check inputs","OK")))</f>
        <v/>
      </c>
    </row>
    <row r="422" spans="1:8" x14ac:dyDescent="0.25">
      <c r="A422" s="12"/>
      <c r="B422" s="13"/>
      <c r="C422" s="12"/>
      <c r="D422" s="21"/>
      <c r="E422" s="21"/>
      <c r="F422" s="19" t="str">
        <f>IF(COUNTA($A422:$E422)=0,"",IF($H422&lt;&gt;"OK","n/a",IF($E422="","",IF(AND(ISNUMBER(Dashboard!$B$4),N(Dashboard!$B$4)&gt;=18264,N(Dashboard!$B$4)&lt;=73050),$E422-Dashboard!$B$4,"n/a"))))</f>
        <v/>
      </c>
      <c r="G422" s="14" t="str">
        <f>IF(COUNTA($A422:$E422)=0,"",IF($H422&lt;&gt;"OK","n/a",IF($E422="","No expiry date",IF(Dashboard!$B$19&gt;0,"Check data",IF($F422&lt;0,"Expired",IF($F422&lt;=Dashboard!$B$6,"Expires soon","Current"))))))</f>
        <v/>
      </c>
      <c r="H422" s="14" t="str">
        <f>IF(COUNTA($A422:$E422)=0,"",IF(OR($A422="",NOT(SUMPRODUCT(--(Technicians!$A$2:$A$101=$A422))=1)),"Check ID",IF(OR($B422="",AND($D422&lt;&gt;"",NOT(AND(ISNUMBER($D422),N($D422)&gt;=18264,N($D422)&lt;=73050))),AND($E422&lt;&gt;"",NOT(AND(ISNUMBER($E422),N($E422)&gt;=18264,N($E422)&lt;=73050))),AND(AND(ISNUMBER($D422),N($D422)&gt;=18264,N($D422)&lt;=73050),AND(ISNUMBER($E422),N($E422)&gt;=18264,N($E422)&lt;=73050),N($E422)&lt;N($D422))),"Check inputs","OK")))</f>
        <v/>
      </c>
    </row>
    <row r="423" spans="1:8" x14ac:dyDescent="0.25">
      <c r="A423" s="12"/>
      <c r="B423" s="13"/>
      <c r="C423" s="12"/>
      <c r="D423" s="21"/>
      <c r="E423" s="21"/>
      <c r="F423" s="19" t="str">
        <f>IF(COUNTA($A423:$E423)=0,"",IF($H423&lt;&gt;"OK","n/a",IF($E423="","",IF(AND(ISNUMBER(Dashboard!$B$4),N(Dashboard!$B$4)&gt;=18264,N(Dashboard!$B$4)&lt;=73050),$E423-Dashboard!$B$4,"n/a"))))</f>
        <v/>
      </c>
      <c r="G423" s="14" t="str">
        <f>IF(COUNTA($A423:$E423)=0,"",IF($H423&lt;&gt;"OK","n/a",IF($E423="","No expiry date",IF(Dashboard!$B$19&gt;0,"Check data",IF($F423&lt;0,"Expired",IF($F423&lt;=Dashboard!$B$6,"Expires soon","Current"))))))</f>
        <v/>
      </c>
      <c r="H423" s="14" t="str">
        <f>IF(COUNTA($A423:$E423)=0,"",IF(OR($A423="",NOT(SUMPRODUCT(--(Technicians!$A$2:$A$101=$A423))=1)),"Check ID",IF(OR($B423="",AND($D423&lt;&gt;"",NOT(AND(ISNUMBER($D423),N($D423)&gt;=18264,N($D423)&lt;=73050))),AND($E423&lt;&gt;"",NOT(AND(ISNUMBER($E423),N($E423)&gt;=18264,N($E423)&lt;=73050))),AND(AND(ISNUMBER($D423),N($D423)&gt;=18264,N($D423)&lt;=73050),AND(ISNUMBER($E423),N($E423)&gt;=18264,N($E423)&lt;=73050),N($E423)&lt;N($D423))),"Check inputs","OK")))</f>
        <v/>
      </c>
    </row>
    <row r="424" spans="1:8" x14ac:dyDescent="0.25">
      <c r="A424" s="12"/>
      <c r="B424" s="13"/>
      <c r="C424" s="12"/>
      <c r="D424" s="21"/>
      <c r="E424" s="21"/>
      <c r="F424" s="19" t="str">
        <f>IF(COUNTA($A424:$E424)=0,"",IF($H424&lt;&gt;"OK","n/a",IF($E424="","",IF(AND(ISNUMBER(Dashboard!$B$4),N(Dashboard!$B$4)&gt;=18264,N(Dashboard!$B$4)&lt;=73050),$E424-Dashboard!$B$4,"n/a"))))</f>
        <v/>
      </c>
      <c r="G424" s="14" t="str">
        <f>IF(COUNTA($A424:$E424)=0,"",IF($H424&lt;&gt;"OK","n/a",IF($E424="","No expiry date",IF(Dashboard!$B$19&gt;0,"Check data",IF($F424&lt;0,"Expired",IF($F424&lt;=Dashboard!$B$6,"Expires soon","Current"))))))</f>
        <v/>
      </c>
      <c r="H424" s="14" t="str">
        <f>IF(COUNTA($A424:$E424)=0,"",IF(OR($A424="",NOT(SUMPRODUCT(--(Technicians!$A$2:$A$101=$A424))=1)),"Check ID",IF(OR($B424="",AND($D424&lt;&gt;"",NOT(AND(ISNUMBER($D424),N($D424)&gt;=18264,N($D424)&lt;=73050))),AND($E424&lt;&gt;"",NOT(AND(ISNUMBER($E424),N($E424)&gt;=18264,N($E424)&lt;=73050))),AND(AND(ISNUMBER($D424),N($D424)&gt;=18264,N($D424)&lt;=73050),AND(ISNUMBER($E424),N($E424)&gt;=18264,N($E424)&lt;=73050),N($E424)&lt;N($D424))),"Check inputs","OK")))</f>
        <v/>
      </c>
    </row>
    <row r="425" spans="1:8" x14ac:dyDescent="0.25">
      <c r="A425" s="12"/>
      <c r="B425" s="13"/>
      <c r="C425" s="12"/>
      <c r="D425" s="21"/>
      <c r="E425" s="21"/>
      <c r="F425" s="19" t="str">
        <f>IF(COUNTA($A425:$E425)=0,"",IF($H425&lt;&gt;"OK","n/a",IF($E425="","",IF(AND(ISNUMBER(Dashboard!$B$4),N(Dashboard!$B$4)&gt;=18264,N(Dashboard!$B$4)&lt;=73050),$E425-Dashboard!$B$4,"n/a"))))</f>
        <v/>
      </c>
      <c r="G425" s="14" t="str">
        <f>IF(COUNTA($A425:$E425)=0,"",IF($H425&lt;&gt;"OK","n/a",IF($E425="","No expiry date",IF(Dashboard!$B$19&gt;0,"Check data",IF($F425&lt;0,"Expired",IF($F425&lt;=Dashboard!$B$6,"Expires soon","Current"))))))</f>
        <v/>
      </c>
      <c r="H425" s="14" t="str">
        <f>IF(COUNTA($A425:$E425)=0,"",IF(OR($A425="",NOT(SUMPRODUCT(--(Technicians!$A$2:$A$101=$A425))=1)),"Check ID",IF(OR($B425="",AND($D425&lt;&gt;"",NOT(AND(ISNUMBER($D425),N($D425)&gt;=18264,N($D425)&lt;=73050))),AND($E425&lt;&gt;"",NOT(AND(ISNUMBER($E425),N($E425)&gt;=18264,N($E425)&lt;=73050))),AND(AND(ISNUMBER($D425),N($D425)&gt;=18264,N($D425)&lt;=73050),AND(ISNUMBER($E425),N($E425)&gt;=18264,N($E425)&lt;=73050),N($E425)&lt;N($D425))),"Check inputs","OK")))</f>
        <v/>
      </c>
    </row>
    <row r="426" spans="1:8" x14ac:dyDescent="0.25">
      <c r="A426" s="12"/>
      <c r="B426" s="13"/>
      <c r="C426" s="12"/>
      <c r="D426" s="21"/>
      <c r="E426" s="21"/>
      <c r="F426" s="19" t="str">
        <f>IF(COUNTA($A426:$E426)=0,"",IF($H426&lt;&gt;"OK","n/a",IF($E426="","",IF(AND(ISNUMBER(Dashboard!$B$4),N(Dashboard!$B$4)&gt;=18264,N(Dashboard!$B$4)&lt;=73050),$E426-Dashboard!$B$4,"n/a"))))</f>
        <v/>
      </c>
      <c r="G426" s="14" t="str">
        <f>IF(COUNTA($A426:$E426)=0,"",IF($H426&lt;&gt;"OK","n/a",IF($E426="","No expiry date",IF(Dashboard!$B$19&gt;0,"Check data",IF($F426&lt;0,"Expired",IF($F426&lt;=Dashboard!$B$6,"Expires soon","Current"))))))</f>
        <v/>
      </c>
      <c r="H426" s="14" t="str">
        <f>IF(COUNTA($A426:$E426)=0,"",IF(OR($A426="",NOT(SUMPRODUCT(--(Technicians!$A$2:$A$101=$A426))=1)),"Check ID",IF(OR($B426="",AND($D426&lt;&gt;"",NOT(AND(ISNUMBER($D426),N($D426)&gt;=18264,N($D426)&lt;=73050))),AND($E426&lt;&gt;"",NOT(AND(ISNUMBER($E426),N($E426)&gt;=18264,N($E426)&lt;=73050))),AND(AND(ISNUMBER($D426),N($D426)&gt;=18264,N($D426)&lt;=73050),AND(ISNUMBER($E426),N($E426)&gt;=18264,N($E426)&lt;=73050),N($E426)&lt;N($D426))),"Check inputs","OK")))</f>
        <v/>
      </c>
    </row>
    <row r="427" spans="1:8" x14ac:dyDescent="0.25">
      <c r="A427" s="12"/>
      <c r="B427" s="13"/>
      <c r="C427" s="12"/>
      <c r="D427" s="21"/>
      <c r="E427" s="21"/>
      <c r="F427" s="19" t="str">
        <f>IF(COUNTA($A427:$E427)=0,"",IF($H427&lt;&gt;"OK","n/a",IF($E427="","",IF(AND(ISNUMBER(Dashboard!$B$4),N(Dashboard!$B$4)&gt;=18264,N(Dashboard!$B$4)&lt;=73050),$E427-Dashboard!$B$4,"n/a"))))</f>
        <v/>
      </c>
      <c r="G427" s="14" t="str">
        <f>IF(COUNTA($A427:$E427)=0,"",IF($H427&lt;&gt;"OK","n/a",IF($E427="","No expiry date",IF(Dashboard!$B$19&gt;0,"Check data",IF($F427&lt;0,"Expired",IF($F427&lt;=Dashboard!$B$6,"Expires soon","Current"))))))</f>
        <v/>
      </c>
      <c r="H427" s="14" t="str">
        <f>IF(COUNTA($A427:$E427)=0,"",IF(OR($A427="",NOT(SUMPRODUCT(--(Technicians!$A$2:$A$101=$A427))=1)),"Check ID",IF(OR($B427="",AND($D427&lt;&gt;"",NOT(AND(ISNUMBER($D427),N($D427)&gt;=18264,N($D427)&lt;=73050))),AND($E427&lt;&gt;"",NOT(AND(ISNUMBER($E427),N($E427)&gt;=18264,N($E427)&lt;=73050))),AND(AND(ISNUMBER($D427),N($D427)&gt;=18264,N($D427)&lt;=73050),AND(ISNUMBER($E427),N($E427)&gt;=18264,N($E427)&lt;=73050),N($E427)&lt;N($D427))),"Check inputs","OK")))</f>
        <v/>
      </c>
    </row>
    <row r="428" spans="1:8" x14ac:dyDescent="0.25">
      <c r="A428" s="12"/>
      <c r="B428" s="13"/>
      <c r="C428" s="12"/>
      <c r="D428" s="21"/>
      <c r="E428" s="21"/>
      <c r="F428" s="19" t="str">
        <f>IF(COUNTA($A428:$E428)=0,"",IF($H428&lt;&gt;"OK","n/a",IF($E428="","",IF(AND(ISNUMBER(Dashboard!$B$4),N(Dashboard!$B$4)&gt;=18264,N(Dashboard!$B$4)&lt;=73050),$E428-Dashboard!$B$4,"n/a"))))</f>
        <v/>
      </c>
      <c r="G428" s="14" t="str">
        <f>IF(COUNTA($A428:$E428)=0,"",IF($H428&lt;&gt;"OK","n/a",IF($E428="","No expiry date",IF(Dashboard!$B$19&gt;0,"Check data",IF($F428&lt;0,"Expired",IF($F428&lt;=Dashboard!$B$6,"Expires soon","Current"))))))</f>
        <v/>
      </c>
      <c r="H428" s="14" t="str">
        <f>IF(COUNTA($A428:$E428)=0,"",IF(OR($A428="",NOT(SUMPRODUCT(--(Technicians!$A$2:$A$101=$A428))=1)),"Check ID",IF(OR($B428="",AND($D428&lt;&gt;"",NOT(AND(ISNUMBER($D428),N($D428)&gt;=18264,N($D428)&lt;=73050))),AND($E428&lt;&gt;"",NOT(AND(ISNUMBER($E428),N($E428)&gt;=18264,N($E428)&lt;=73050))),AND(AND(ISNUMBER($D428),N($D428)&gt;=18264,N($D428)&lt;=73050),AND(ISNUMBER($E428),N($E428)&gt;=18264,N($E428)&lt;=73050),N($E428)&lt;N($D428))),"Check inputs","OK")))</f>
        <v/>
      </c>
    </row>
    <row r="429" spans="1:8" x14ac:dyDescent="0.25">
      <c r="A429" s="12"/>
      <c r="B429" s="13"/>
      <c r="C429" s="12"/>
      <c r="D429" s="21"/>
      <c r="E429" s="21"/>
      <c r="F429" s="19" t="str">
        <f>IF(COUNTA($A429:$E429)=0,"",IF($H429&lt;&gt;"OK","n/a",IF($E429="","",IF(AND(ISNUMBER(Dashboard!$B$4),N(Dashboard!$B$4)&gt;=18264,N(Dashboard!$B$4)&lt;=73050),$E429-Dashboard!$B$4,"n/a"))))</f>
        <v/>
      </c>
      <c r="G429" s="14" t="str">
        <f>IF(COUNTA($A429:$E429)=0,"",IF($H429&lt;&gt;"OK","n/a",IF($E429="","No expiry date",IF(Dashboard!$B$19&gt;0,"Check data",IF($F429&lt;0,"Expired",IF($F429&lt;=Dashboard!$B$6,"Expires soon","Current"))))))</f>
        <v/>
      </c>
      <c r="H429" s="14" t="str">
        <f>IF(COUNTA($A429:$E429)=0,"",IF(OR($A429="",NOT(SUMPRODUCT(--(Technicians!$A$2:$A$101=$A429))=1)),"Check ID",IF(OR($B429="",AND($D429&lt;&gt;"",NOT(AND(ISNUMBER($D429),N($D429)&gt;=18264,N($D429)&lt;=73050))),AND($E429&lt;&gt;"",NOT(AND(ISNUMBER($E429),N($E429)&gt;=18264,N($E429)&lt;=73050))),AND(AND(ISNUMBER($D429),N($D429)&gt;=18264,N($D429)&lt;=73050),AND(ISNUMBER($E429),N($E429)&gt;=18264,N($E429)&lt;=73050),N($E429)&lt;N($D429))),"Check inputs","OK")))</f>
        <v/>
      </c>
    </row>
    <row r="430" spans="1:8" x14ac:dyDescent="0.25">
      <c r="A430" s="12"/>
      <c r="B430" s="13"/>
      <c r="C430" s="12"/>
      <c r="D430" s="21"/>
      <c r="E430" s="21"/>
      <c r="F430" s="19" t="str">
        <f>IF(COUNTA($A430:$E430)=0,"",IF($H430&lt;&gt;"OK","n/a",IF($E430="","",IF(AND(ISNUMBER(Dashboard!$B$4),N(Dashboard!$B$4)&gt;=18264,N(Dashboard!$B$4)&lt;=73050),$E430-Dashboard!$B$4,"n/a"))))</f>
        <v/>
      </c>
      <c r="G430" s="14" t="str">
        <f>IF(COUNTA($A430:$E430)=0,"",IF($H430&lt;&gt;"OK","n/a",IF($E430="","No expiry date",IF(Dashboard!$B$19&gt;0,"Check data",IF($F430&lt;0,"Expired",IF($F430&lt;=Dashboard!$B$6,"Expires soon","Current"))))))</f>
        <v/>
      </c>
      <c r="H430" s="14" t="str">
        <f>IF(COUNTA($A430:$E430)=0,"",IF(OR($A430="",NOT(SUMPRODUCT(--(Technicians!$A$2:$A$101=$A430))=1)),"Check ID",IF(OR($B430="",AND($D430&lt;&gt;"",NOT(AND(ISNUMBER($D430),N($D430)&gt;=18264,N($D430)&lt;=73050))),AND($E430&lt;&gt;"",NOT(AND(ISNUMBER($E430),N($E430)&gt;=18264,N($E430)&lt;=73050))),AND(AND(ISNUMBER($D430),N($D430)&gt;=18264,N($D430)&lt;=73050),AND(ISNUMBER($E430),N($E430)&gt;=18264,N($E430)&lt;=73050),N($E430)&lt;N($D430))),"Check inputs","OK")))</f>
        <v/>
      </c>
    </row>
    <row r="431" spans="1:8" x14ac:dyDescent="0.25">
      <c r="A431" s="12"/>
      <c r="B431" s="13"/>
      <c r="C431" s="12"/>
      <c r="D431" s="21"/>
      <c r="E431" s="21"/>
      <c r="F431" s="19" t="str">
        <f>IF(COUNTA($A431:$E431)=0,"",IF($H431&lt;&gt;"OK","n/a",IF($E431="","",IF(AND(ISNUMBER(Dashboard!$B$4),N(Dashboard!$B$4)&gt;=18264,N(Dashboard!$B$4)&lt;=73050),$E431-Dashboard!$B$4,"n/a"))))</f>
        <v/>
      </c>
      <c r="G431" s="14" t="str">
        <f>IF(COUNTA($A431:$E431)=0,"",IF($H431&lt;&gt;"OK","n/a",IF($E431="","No expiry date",IF(Dashboard!$B$19&gt;0,"Check data",IF($F431&lt;0,"Expired",IF($F431&lt;=Dashboard!$B$6,"Expires soon","Current"))))))</f>
        <v/>
      </c>
      <c r="H431" s="14" t="str">
        <f>IF(COUNTA($A431:$E431)=0,"",IF(OR($A431="",NOT(SUMPRODUCT(--(Technicians!$A$2:$A$101=$A431))=1)),"Check ID",IF(OR($B431="",AND($D431&lt;&gt;"",NOT(AND(ISNUMBER($D431),N($D431)&gt;=18264,N($D431)&lt;=73050))),AND($E431&lt;&gt;"",NOT(AND(ISNUMBER($E431),N($E431)&gt;=18264,N($E431)&lt;=73050))),AND(AND(ISNUMBER($D431),N($D431)&gt;=18264,N($D431)&lt;=73050),AND(ISNUMBER($E431),N($E431)&gt;=18264,N($E431)&lt;=73050),N($E431)&lt;N($D431))),"Check inputs","OK")))</f>
        <v/>
      </c>
    </row>
    <row r="432" spans="1:8" x14ac:dyDescent="0.25">
      <c r="A432" s="12"/>
      <c r="B432" s="13"/>
      <c r="C432" s="12"/>
      <c r="D432" s="21"/>
      <c r="E432" s="21"/>
      <c r="F432" s="19" t="str">
        <f>IF(COUNTA($A432:$E432)=0,"",IF($H432&lt;&gt;"OK","n/a",IF($E432="","",IF(AND(ISNUMBER(Dashboard!$B$4),N(Dashboard!$B$4)&gt;=18264,N(Dashboard!$B$4)&lt;=73050),$E432-Dashboard!$B$4,"n/a"))))</f>
        <v/>
      </c>
      <c r="G432" s="14" t="str">
        <f>IF(COUNTA($A432:$E432)=0,"",IF($H432&lt;&gt;"OK","n/a",IF($E432="","No expiry date",IF(Dashboard!$B$19&gt;0,"Check data",IF($F432&lt;0,"Expired",IF($F432&lt;=Dashboard!$B$6,"Expires soon","Current"))))))</f>
        <v/>
      </c>
      <c r="H432" s="14" t="str">
        <f>IF(COUNTA($A432:$E432)=0,"",IF(OR($A432="",NOT(SUMPRODUCT(--(Technicians!$A$2:$A$101=$A432))=1)),"Check ID",IF(OR($B432="",AND($D432&lt;&gt;"",NOT(AND(ISNUMBER($D432),N($D432)&gt;=18264,N($D432)&lt;=73050))),AND($E432&lt;&gt;"",NOT(AND(ISNUMBER($E432),N($E432)&gt;=18264,N($E432)&lt;=73050))),AND(AND(ISNUMBER($D432),N($D432)&gt;=18264,N($D432)&lt;=73050),AND(ISNUMBER($E432),N($E432)&gt;=18264,N($E432)&lt;=73050),N($E432)&lt;N($D432))),"Check inputs","OK")))</f>
        <v/>
      </c>
    </row>
    <row r="433" spans="1:8" x14ac:dyDescent="0.25">
      <c r="A433" s="12"/>
      <c r="B433" s="13"/>
      <c r="C433" s="12"/>
      <c r="D433" s="21"/>
      <c r="E433" s="21"/>
      <c r="F433" s="19" t="str">
        <f>IF(COUNTA($A433:$E433)=0,"",IF($H433&lt;&gt;"OK","n/a",IF($E433="","",IF(AND(ISNUMBER(Dashboard!$B$4),N(Dashboard!$B$4)&gt;=18264,N(Dashboard!$B$4)&lt;=73050),$E433-Dashboard!$B$4,"n/a"))))</f>
        <v/>
      </c>
      <c r="G433" s="14" t="str">
        <f>IF(COUNTA($A433:$E433)=0,"",IF($H433&lt;&gt;"OK","n/a",IF($E433="","No expiry date",IF(Dashboard!$B$19&gt;0,"Check data",IF($F433&lt;0,"Expired",IF($F433&lt;=Dashboard!$B$6,"Expires soon","Current"))))))</f>
        <v/>
      </c>
      <c r="H433" s="14" t="str">
        <f>IF(COUNTA($A433:$E433)=0,"",IF(OR($A433="",NOT(SUMPRODUCT(--(Technicians!$A$2:$A$101=$A433))=1)),"Check ID",IF(OR($B433="",AND($D433&lt;&gt;"",NOT(AND(ISNUMBER($D433),N($D433)&gt;=18264,N($D433)&lt;=73050))),AND($E433&lt;&gt;"",NOT(AND(ISNUMBER($E433),N($E433)&gt;=18264,N($E433)&lt;=73050))),AND(AND(ISNUMBER($D433),N($D433)&gt;=18264,N($D433)&lt;=73050),AND(ISNUMBER($E433),N($E433)&gt;=18264,N($E433)&lt;=73050),N($E433)&lt;N($D433))),"Check inputs","OK")))</f>
        <v/>
      </c>
    </row>
    <row r="434" spans="1:8" x14ac:dyDescent="0.25">
      <c r="A434" s="12"/>
      <c r="B434" s="13"/>
      <c r="C434" s="12"/>
      <c r="D434" s="21"/>
      <c r="E434" s="21"/>
      <c r="F434" s="19" t="str">
        <f>IF(COUNTA($A434:$E434)=0,"",IF($H434&lt;&gt;"OK","n/a",IF($E434="","",IF(AND(ISNUMBER(Dashboard!$B$4),N(Dashboard!$B$4)&gt;=18264,N(Dashboard!$B$4)&lt;=73050),$E434-Dashboard!$B$4,"n/a"))))</f>
        <v/>
      </c>
      <c r="G434" s="14" t="str">
        <f>IF(COUNTA($A434:$E434)=0,"",IF($H434&lt;&gt;"OK","n/a",IF($E434="","No expiry date",IF(Dashboard!$B$19&gt;0,"Check data",IF($F434&lt;0,"Expired",IF($F434&lt;=Dashboard!$B$6,"Expires soon","Current"))))))</f>
        <v/>
      </c>
      <c r="H434" s="14" t="str">
        <f>IF(COUNTA($A434:$E434)=0,"",IF(OR($A434="",NOT(SUMPRODUCT(--(Technicians!$A$2:$A$101=$A434))=1)),"Check ID",IF(OR($B434="",AND($D434&lt;&gt;"",NOT(AND(ISNUMBER($D434),N($D434)&gt;=18264,N($D434)&lt;=73050))),AND($E434&lt;&gt;"",NOT(AND(ISNUMBER($E434),N($E434)&gt;=18264,N($E434)&lt;=73050))),AND(AND(ISNUMBER($D434),N($D434)&gt;=18264,N($D434)&lt;=73050),AND(ISNUMBER($E434),N($E434)&gt;=18264,N($E434)&lt;=73050),N($E434)&lt;N($D434))),"Check inputs","OK")))</f>
        <v/>
      </c>
    </row>
    <row r="435" spans="1:8" x14ac:dyDescent="0.25">
      <c r="A435" s="12"/>
      <c r="B435" s="13"/>
      <c r="C435" s="12"/>
      <c r="D435" s="21"/>
      <c r="E435" s="21"/>
      <c r="F435" s="19" t="str">
        <f>IF(COUNTA($A435:$E435)=0,"",IF($H435&lt;&gt;"OK","n/a",IF($E435="","",IF(AND(ISNUMBER(Dashboard!$B$4),N(Dashboard!$B$4)&gt;=18264,N(Dashboard!$B$4)&lt;=73050),$E435-Dashboard!$B$4,"n/a"))))</f>
        <v/>
      </c>
      <c r="G435" s="14" t="str">
        <f>IF(COUNTA($A435:$E435)=0,"",IF($H435&lt;&gt;"OK","n/a",IF($E435="","No expiry date",IF(Dashboard!$B$19&gt;0,"Check data",IF($F435&lt;0,"Expired",IF($F435&lt;=Dashboard!$B$6,"Expires soon","Current"))))))</f>
        <v/>
      </c>
      <c r="H435" s="14" t="str">
        <f>IF(COUNTA($A435:$E435)=0,"",IF(OR($A435="",NOT(SUMPRODUCT(--(Technicians!$A$2:$A$101=$A435))=1)),"Check ID",IF(OR($B435="",AND($D435&lt;&gt;"",NOT(AND(ISNUMBER($D435),N($D435)&gt;=18264,N($D435)&lt;=73050))),AND($E435&lt;&gt;"",NOT(AND(ISNUMBER($E435),N($E435)&gt;=18264,N($E435)&lt;=73050))),AND(AND(ISNUMBER($D435),N($D435)&gt;=18264,N($D435)&lt;=73050),AND(ISNUMBER($E435),N($E435)&gt;=18264,N($E435)&lt;=73050),N($E435)&lt;N($D435))),"Check inputs","OK")))</f>
        <v/>
      </c>
    </row>
    <row r="436" spans="1:8" x14ac:dyDescent="0.25">
      <c r="A436" s="12"/>
      <c r="B436" s="13"/>
      <c r="C436" s="12"/>
      <c r="D436" s="21"/>
      <c r="E436" s="21"/>
      <c r="F436" s="19" t="str">
        <f>IF(COUNTA($A436:$E436)=0,"",IF($H436&lt;&gt;"OK","n/a",IF($E436="","",IF(AND(ISNUMBER(Dashboard!$B$4),N(Dashboard!$B$4)&gt;=18264,N(Dashboard!$B$4)&lt;=73050),$E436-Dashboard!$B$4,"n/a"))))</f>
        <v/>
      </c>
      <c r="G436" s="14" t="str">
        <f>IF(COUNTA($A436:$E436)=0,"",IF($H436&lt;&gt;"OK","n/a",IF($E436="","No expiry date",IF(Dashboard!$B$19&gt;0,"Check data",IF($F436&lt;0,"Expired",IF($F436&lt;=Dashboard!$B$6,"Expires soon","Current"))))))</f>
        <v/>
      </c>
      <c r="H436" s="14" t="str">
        <f>IF(COUNTA($A436:$E436)=0,"",IF(OR($A436="",NOT(SUMPRODUCT(--(Technicians!$A$2:$A$101=$A436))=1)),"Check ID",IF(OR($B436="",AND($D436&lt;&gt;"",NOT(AND(ISNUMBER($D436),N($D436)&gt;=18264,N($D436)&lt;=73050))),AND($E436&lt;&gt;"",NOT(AND(ISNUMBER($E436),N($E436)&gt;=18264,N($E436)&lt;=73050))),AND(AND(ISNUMBER($D436),N($D436)&gt;=18264,N($D436)&lt;=73050),AND(ISNUMBER($E436),N($E436)&gt;=18264,N($E436)&lt;=73050),N($E436)&lt;N($D436))),"Check inputs","OK")))</f>
        <v/>
      </c>
    </row>
    <row r="437" spans="1:8" x14ac:dyDescent="0.25">
      <c r="A437" s="12"/>
      <c r="B437" s="13"/>
      <c r="C437" s="12"/>
      <c r="D437" s="21"/>
      <c r="E437" s="21"/>
      <c r="F437" s="19" t="str">
        <f>IF(COUNTA($A437:$E437)=0,"",IF($H437&lt;&gt;"OK","n/a",IF($E437="","",IF(AND(ISNUMBER(Dashboard!$B$4),N(Dashboard!$B$4)&gt;=18264,N(Dashboard!$B$4)&lt;=73050),$E437-Dashboard!$B$4,"n/a"))))</f>
        <v/>
      </c>
      <c r="G437" s="14" t="str">
        <f>IF(COUNTA($A437:$E437)=0,"",IF($H437&lt;&gt;"OK","n/a",IF($E437="","No expiry date",IF(Dashboard!$B$19&gt;0,"Check data",IF($F437&lt;0,"Expired",IF($F437&lt;=Dashboard!$B$6,"Expires soon","Current"))))))</f>
        <v/>
      </c>
      <c r="H437" s="14" t="str">
        <f>IF(COUNTA($A437:$E437)=0,"",IF(OR($A437="",NOT(SUMPRODUCT(--(Technicians!$A$2:$A$101=$A437))=1)),"Check ID",IF(OR($B437="",AND($D437&lt;&gt;"",NOT(AND(ISNUMBER($D437),N($D437)&gt;=18264,N($D437)&lt;=73050))),AND($E437&lt;&gt;"",NOT(AND(ISNUMBER($E437),N($E437)&gt;=18264,N($E437)&lt;=73050))),AND(AND(ISNUMBER($D437),N($D437)&gt;=18264,N($D437)&lt;=73050),AND(ISNUMBER($E437),N($E437)&gt;=18264,N($E437)&lt;=73050),N($E437)&lt;N($D437))),"Check inputs","OK")))</f>
        <v/>
      </c>
    </row>
    <row r="438" spans="1:8" x14ac:dyDescent="0.25">
      <c r="A438" s="12"/>
      <c r="B438" s="13"/>
      <c r="C438" s="12"/>
      <c r="D438" s="21"/>
      <c r="E438" s="21"/>
      <c r="F438" s="19" t="str">
        <f>IF(COUNTA($A438:$E438)=0,"",IF($H438&lt;&gt;"OK","n/a",IF($E438="","",IF(AND(ISNUMBER(Dashboard!$B$4),N(Dashboard!$B$4)&gt;=18264,N(Dashboard!$B$4)&lt;=73050),$E438-Dashboard!$B$4,"n/a"))))</f>
        <v/>
      </c>
      <c r="G438" s="14" t="str">
        <f>IF(COUNTA($A438:$E438)=0,"",IF($H438&lt;&gt;"OK","n/a",IF($E438="","No expiry date",IF(Dashboard!$B$19&gt;0,"Check data",IF($F438&lt;0,"Expired",IF($F438&lt;=Dashboard!$B$6,"Expires soon","Current"))))))</f>
        <v/>
      </c>
      <c r="H438" s="14" t="str">
        <f>IF(COUNTA($A438:$E438)=0,"",IF(OR($A438="",NOT(SUMPRODUCT(--(Technicians!$A$2:$A$101=$A438))=1)),"Check ID",IF(OR($B438="",AND($D438&lt;&gt;"",NOT(AND(ISNUMBER($D438),N($D438)&gt;=18264,N($D438)&lt;=73050))),AND($E438&lt;&gt;"",NOT(AND(ISNUMBER($E438),N($E438)&gt;=18264,N($E438)&lt;=73050))),AND(AND(ISNUMBER($D438),N($D438)&gt;=18264,N($D438)&lt;=73050),AND(ISNUMBER($E438),N($E438)&gt;=18264,N($E438)&lt;=73050),N($E438)&lt;N($D438))),"Check inputs","OK")))</f>
        <v/>
      </c>
    </row>
    <row r="439" spans="1:8" x14ac:dyDescent="0.25">
      <c r="A439" s="12"/>
      <c r="B439" s="13"/>
      <c r="C439" s="12"/>
      <c r="D439" s="21"/>
      <c r="E439" s="21"/>
      <c r="F439" s="19" t="str">
        <f>IF(COUNTA($A439:$E439)=0,"",IF($H439&lt;&gt;"OK","n/a",IF($E439="","",IF(AND(ISNUMBER(Dashboard!$B$4),N(Dashboard!$B$4)&gt;=18264,N(Dashboard!$B$4)&lt;=73050),$E439-Dashboard!$B$4,"n/a"))))</f>
        <v/>
      </c>
      <c r="G439" s="14" t="str">
        <f>IF(COUNTA($A439:$E439)=0,"",IF($H439&lt;&gt;"OK","n/a",IF($E439="","No expiry date",IF(Dashboard!$B$19&gt;0,"Check data",IF($F439&lt;0,"Expired",IF($F439&lt;=Dashboard!$B$6,"Expires soon","Current"))))))</f>
        <v/>
      </c>
      <c r="H439" s="14" t="str">
        <f>IF(COUNTA($A439:$E439)=0,"",IF(OR($A439="",NOT(SUMPRODUCT(--(Technicians!$A$2:$A$101=$A439))=1)),"Check ID",IF(OR($B439="",AND($D439&lt;&gt;"",NOT(AND(ISNUMBER($D439),N($D439)&gt;=18264,N($D439)&lt;=73050))),AND($E439&lt;&gt;"",NOT(AND(ISNUMBER($E439),N($E439)&gt;=18264,N($E439)&lt;=73050))),AND(AND(ISNUMBER($D439),N($D439)&gt;=18264,N($D439)&lt;=73050),AND(ISNUMBER($E439),N($E439)&gt;=18264,N($E439)&lt;=73050),N($E439)&lt;N($D439))),"Check inputs","OK")))</f>
        <v/>
      </c>
    </row>
    <row r="440" spans="1:8" x14ac:dyDescent="0.25">
      <c r="A440" s="12"/>
      <c r="B440" s="13"/>
      <c r="C440" s="12"/>
      <c r="D440" s="21"/>
      <c r="E440" s="21"/>
      <c r="F440" s="19" t="str">
        <f>IF(COUNTA($A440:$E440)=0,"",IF($H440&lt;&gt;"OK","n/a",IF($E440="","",IF(AND(ISNUMBER(Dashboard!$B$4),N(Dashboard!$B$4)&gt;=18264,N(Dashboard!$B$4)&lt;=73050),$E440-Dashboard!$B$4,"n/a"))))</f>
        <v/>
      </c>
      <c r="G440" s="14" t="str">
        <f>IF(COUNTA($A440:$E440)=0,"",IF($H440&lt;&gt;"OK","n/a",IF($E440="","No expiry date",IF(Dashboard!$B$19&gt;0,"Check data",IF($F440&lt;0,"Expired",IF($F440&lt;=Dashboard!$B$6,"Expires soon","Current"))))))</f>
        <v/>
      </c>
      <c r="H440" s="14" t="str">
        <f>IF(COUNTA($A440:$E440)=0,"",IF(OR($A440="",NOT(SUMPRODUCT(--(Technicians!$A$2:$A$101=$A440))=1)),"Check ID",IF(OR($B440="",AND($D440&lt;&gt;"",NOT(AND(ISNUMBER($D440),N($D440)&gt;=18264,N($D440)&lt;=73050))),AND($E440&lt;&gt;"",NOT(AND(ISNUMBER($E440),N($E440)&gt;=18264,N($E440)&lt;=73050))),AND(AND(ISNUMBER($D440),N($D440)&gt;=18264,N($D440)&lt;=73050),AND(ISNUMBER($E440),N($E440)&gt;=18264,N($E440)&lt;=73050),N($E440)&lt;N($D440))),"Check inputs","OK")))</f>
        <v/>
      </c>
    </row>
    <row r="441" spans="1:8" x14ac:dyDescent="0.25">
      <c r="A441" s="12"/>
      <c r="B441" s="13"/>
      <c r="C441" s="12"/>
      <c r="D441" s="21"/>
      <c r="E441" s="21"/>
      <c r="F441" s="19" t="str">
        <f>IF(COUNTA($A441:$E441)=0,"",IF($H441&lt;&gt;"OK","n/a",IF($E441="","",IF(AND(ISNUMBER(Dashboard!$B$4),N(Dashboard!$B$4)&gt;=18264,N(Dashboard!$B$4)&lt;=73050),$E441-Dashboard!$B$4,"n/a"))))</f>
        <v/>
      </c>
      <c r="G441" s="14" t="str">
        <f>IF(COUNTA($A441:$E441)=0,"",IF($H441&lt;&gt;"OK","n/a",IF($E441="","No expiry date",IF(Dashboard!$B$19&gt;0,"Check data",IF($F441&lt;0,"Expired",IF($F441&lt;=Dashboard!$B$6,"Expires soon","Current"))))))</f>
        <v/>
      </c>
      <c r="H441" s="14" t="str">
        <f>IF(COUNTA($A441:$E441)=0,"",IF(OR($A441="",NOT(SUMPRODUCT(--(Technicians!$A$2:$A$101=$A441))=1)),"Check ID",IF(OR($B441="",AND($D441&lt;&gt;"",NOT(AND(ISNUMBER($D441),N($D441)&gt;=18264,N($D441)&lt;=73050))),AND($E441&lt;&gt;"",NOT(AND(ISNUMBER($E441),N($E441)&gt;=18264,N($E441)&lt;=73050))),AND(AND(ISNUMBER($D441),N($D441)&gt;=18264,N($D441)&lt;=73050),AND(ISNUMBER($E441),N($E441)&gt;=18264,N($E441)&lt;=73050),N($E441)&lt;N($D441))),"Check inputs","OK")))</f>
        <v/>
      </c>
    </row>
    <row r="442" spans="1:8" x14ac:dyDescent="0.25">
      <c r="A442" s="12"/>
      <c r="B442" s="13"/>
      <c r="C442" s="12"/>
      <c r="D442" s="21"/>
      <c r="E442" s="21"/>
      <c r="F442" s="19" t="str">
        <f>IF(COUNTA($A442:$E442)=0,"",IF($H442&lt;&gt;"OK","n/a",IF($E442="","",IF(AND(ISNUMBER(Dashboard!$B$4),N(Dashboard!$B$4)&gt;=18264,N(Dashboard!$B$4)&lt;=73050),$E442-Dashboard!$B$4,"n/a"))))</f>
        <v/>
      </c>
      <c r="G442" s="14" t="str">
        <f>IF(COUNTA($A442:$E442)=0,"",IF($H442&lt;&gt;"OK","n/a",IF($E442="","No expiry date",IF(Dashboard!$B$19&gt;0,"Check data",IF($F442&lt;0,"Expired",IF($F442&lt;=Dashboard!$B$6,"Expires soon","Current"))))))</f>
        <v/>
      </c>
      <c r="H442" s="14" t="str">
        <f>IF(COUNTA($A442:$E442)=0,"",IF(OR($A442="",NOT(SUMPRODUCT(--(Technicians!$A$2:$A$101=$A442))=1)),"Check ID",IF(OR($B442="",AND($D442&lt;&gt;"",NOT(AND(ISNUMBER($D442),N($D442)&gt;=18264,N($D442)&lt;=73050))),AND($E442&lt;&gt;"",NOT(AND(ISNUMBER($E442),N($E442)&gt;=18264,N($E442)&lt;=73050))),AND(AND(ISNUMBER($D442),N($D442)&gt;=18264,N($D442)&lt;=73050),AND(ISNUMBER($E442),N($E442)&gt;=18264,N($E442)&lt;=73050),N($E442)&lt;N($D442))),"Check inputs","OK")))</f>
        <v/>
      </c>
    </row>
    <row r="443" spans="1:8" x14ac:dyDescent="0.25">
      <c r="A443" s="12"/>
      <c r="B443" s="13"/>
      <c r="C443" s="12"/>
      <c r="D443" s="21"/>
      <c r="E443" s="21"/>
      <c r="F443" s="19" t="str">
        <f>IF(COUNTA($A443:$E443)=0,"",IF($H443&lt;&gt;"OK","n/a",IF($E443="","",IF(AND(ISNUMBER(Dashboard!$B$4),N(Dashboard!$B$4)&gt;=18264,N(Dashboard!$B$4)&lt;=73050),$E443-Dashboard!$B$4,"n/a"))))</f>
        <v/>
      </c>
      <c r="G443" s="14" t="str">
        <f>IF(COUNTA($A443:$E443)=0,"",IF($H443&lt;&gt;"OK","n/a",IF($E443="","No expiry date",IF(Dashboard!$B$19&gt;0,"Check data",IF($F443&lt;0,"Expired",IF($F443&lt;=Dashboard!$B$6,"Expires soon","Current"))))))</f>
        <v/>
      </c>
      <c r="H443" s="14" t="str">
        <f>IF(COUNTA($A443:$E443)=0,"",IF(OR($A443="",NOT(SUMPRODUCT(--(Technicians!$A$2:$A$101=$A443))=1)),"Check ID",IF(OR($B443="",AND($D443&lt;&gt;"",NOT(AND(ISNUMBER($D443),N($D443)&gt;=18264,N($D443)&lt;=73050))),AND($E443&lt;&gt;"",NOT(AND(ISNUMBER($E443),N($E443)&gt;=18264,N($E443)&lt;=73050))),AND(AND(ISNUMBER($D443),N($D443)&gt;=18264,N($D443)&lt;=73050),AND(ISNUMBER($E443),N($E443)&gt;=18264,N($E443)&lt;=73050),N($E443)&lt;N($D443))),"Check inputs","OK")))</f>
        <v/>
      </c>
    </row>
    <row r="444" spans="1:8" x14ac:dyDescent="0.25">
      <c r="A444" s="12"/>
      <c r="B444" s="13"/>
      <c r="C444" s="12"/>
      <c r="D444" s="21"/>
      <c r="E444" s="21"/>
      <c r="F444" s="19" t="str">
        <f>IF(COUNTA($A444:$E444)=0,"",IF($H444&lt;&gt;"OK","n/a",IF($E444="","",IF(AND(ISNUMBER(Dashboard!$B$4),N(Dashboard!$B$4)&gt;=18264,N(Dashboard!$B$4)&lt;=73050),$E444-Dashboard!$B$4,"n/a"))))</f>
        <v/>
      </c>
      <c r="G444" s="14" t="str">
        <f>IF(COUNTA($A444:$E444)=0,"",IF($H444&lt;&gt;"OK","n/a",IF($E444="","No expiry date",IF(Dashboard!$B$19&gt;0,"Check data",IF($F444&lt;0,"Expired",IF($F444&lt;=Dashboard!$B$6,"Expires soon","Current"))))))</f>
        <v/>
      </c>
      <c r="H444" s="14" t="str">
        <f>IF(COUNTA($A444:$E444)=0,"",IF(OR($A444="",NOT(SUMPRODUCT(--(Technicians!$A$2:$A$101=$A444))=1)),"Check ID",IF(OR($B444="",AND($D444&lt;&gt;"",NOT(AND(ISNUMBER($D444),N($D444)&gt;=18264,N($D444)&lt;=73050))),AND($E444&lt;&gt;"",NOT(AND(ISNUMBER($E444),N($E444)&gt;=18264,N($E444)&lt;=73050))),AND(AND(ISNUMBER($D444),N($D444)&gt;=18264,N($D444)&lt;=73050),AND(ISNUMBER($E444),N($E444)&gt;=18264,N($E444)&lt;=73050),N($E444)&lt;N($D444))),"Check inputs","OK")))</f>
        <v/>
      </c>
    </row>
    <row r="445" spans="1:8" x14ac:dyDescent="0.25">
      <c r="A445" s="12"/>
      <c r="B445" s="13"/>
      <c r="C445" s="12"/>
      <c r="D445" s="21"/>
      <c r="E445" s="21"/>
      <c r="F445" s="19" t="str">
        <f>IF(COUNTA($A445:$E445)=0,"",IF($H445&lt;&gt;"OK","n/a",IF($E445="","",IF(AND(ISNUMBER(Dashboard!$B$4),N(Dashboard!$B$4)&gt;=18264,N(Dashboard!$B$4)&lt;=73050),$E445-Dashboard!$B$4,"n/a"))))</f>
        <v/>
      </c>
      <c r="G445" s="14" t="str">
        <f>IF(COUNTA($A445:$E445)=0,"",IF($H445&lt;&gt;"OK","n/a",IF($E445="","No expiry date",IF(Dashboard!$B$19&gt;0,"Check data",IF($F445&lt;0,"Expired",IF($F445&lt;=Dashboard!$B$6,"Expires soon","Current"))))))</f>
        <v/>
      </c>
      <c r="H445" s="14" t="str">
        <f>IF(COUNTA($A445:$E445)=0,"",IF(OR($A445="",NOT(SUMPRODUCT(--(Technicians!$A$2:$A$101=$A445))=1)),"Check ID",IF(OR($B445="",AND($D445&lt;&gt;"",NOT(AND(ISNUMBER($D445),N($D445)&gt;=18264,N($D445)&lt;=73050))),AND($E445&lt;&gt;"",NOT(AND(ISNUMBER($E445),N($E445)&gt;=18264,N($E445)&lt;=73050))),AND(AND(ISNUMBER($D445),N($D445)&gt;=18264,N($D445)&lt;=73050),AND(ISNUMBER($E445),N($E445)&gt;=18264,N($E445)&lt;=73050),N($E445)&lt;N($D445))),"Check inputs","OK")))</f>
        <v/>
      </c>
    </row>
    <row r="446" spans="1:8" x14ac:dyDescent="0.25">
      <c r="A446" s="12"/>
      <c r="B446" s="13"/>
      <c r="C446" s="12"/>
      <c r="D446" s="21"/>
      <c r="E446" s="21"/>
      <c r="F446" s="19" t="str">
        <f>IF(COUNTA($A446:$E446)=0,"",IF($H446&lt;&gt;"OK","n/a",IF($E446="","",IF(AND(ISNUMBER(Dashboard!$B$4),N(Dashboard!$B$4)&gt;=18264,N(Dashboard!$B$4)&lt;=73050),$E446-Dashboard!$B$4,"n/a"))))</f>
        <v/>
      </c>
      <c r="G446" s="14" t="str">
        <f>IF(COUNTA($A446:$E446)=0,"",IF($H446&lt;&gt;"OK","n/a",IF($E446="","No expiry date",IF(Dashboard!$B$19&gt;0,"Check data",IF($F446&lt;0,"Expired",IF($F446&lt;=Dashboard!$B$6,"Expires soon","Current"))))))</f>
        <v/>
      </c>
      <c r="H446" s="14" t="str">
        <f>IF(COUNTA($A446:$E446)=0,"",IF(OR($A446="",NOT(SUMPRODUCT(--(Technicians!$A$2:$A$101=$A446))=1)),"Check ID",IF(OR($B446="",AND($D446&lt;&gt;"",NOT(AND(ISNUMBER($D446),N($D446)&gt;=18264,N($D446)&lt;=73050))),AND($E446&lt;&gt;"",NOT(AND(ISNUMBER($E446),N($E446)&gt;=18264,N($E446)&lt;=73050))),AND(AND(ISNUMBER($D446),N($D446)&gt;=18264,N($D446)&lt;=73050),AND(ISNUMBER($E446),N($E446)&gt;=18264,N($E446)&lt;=73050),N($E446)&lt;N($D446))),"Check inputs","OK")))</f>
        <v/>
      </c>
    </row>
    <row r="447" spans="1:8" x14ac:dyDescent="0.25">
      <c r="A447" s="12"/>
      <c r="B447" s="13"/>
      <c r="C447" s="12"/>
      <c r="D447" s="21"/>
      <c r="E447" s="21"/>
      <c r="F447" s="19" t="str">
        <f>IF(COUNTA($A447:$E447)=0,"",IF($H447&lt;&gt;"OK","n/a",IF($E447="","",IF(AND(ISNUMBER(Dashboard!$B$4),N(Dashboard!$B$4)&gt;=18264,N(Dashboard!$B$4)&lt;=73050),$E447-Dashboard!$B$4,"n/a"))))</f>
        <v/>
      </c>
      <c r="G447" s="14" t="str">
        <f>IF(COUNTA($A447:$E447)=0,"",IF($H447&lt;&gt;"OK","n/a",IF($E447="","No expiry date",IF(Dashboard!$B$19&gt;0,"Check data",IF($F447&lt;0,"Expired",IF($F447&lt;=Dashboard!$B$6,"Expires soon","Current"))))))</f>
        <v/>
      </c>
      <c r="H447" s="14" t="str">
        <f>IF(COUNTA($A447:$E447)=0,"",IF(OR($A447="",NOT(SUMPRODUCT(--(Technicians!$A$2:$A$101=$A447))=1)),"Check ID",IF(OR($B447="",AND($D447&lt;&gt;"",NOT(AND(ISNUMBER($D447),N($D447)&gt;=18264,N($D447)&lt;=73050))),AND($E447&lt;&gt;"",NOT(AND(ISNUMBER($E447),N($E447)&gt;=18264,N($E447)&lt;=73050))),AND(AND(ISNUMBER($D447),N($D447)&gt;=18264,N($D447)&lt;=73050),AND(ISNUMBER($E447),N($E447)&gt;=18264,N($E447)&lt;=73050),N($E447)&lt;N($D447))),"Check inputs","OK")))</f>
        <v/>
      </c>
    </row>
    <row r="448" spans="1:8" x14ac:dyDescent="0.25">
      <c r="A448" s="12"/>
      <c r="B448" s="13"/>
      <c r="C448" s="12"/>
      <c r="D448" s="21"/>
      <c r="E448" s="21"/>
      <c r="F448" s="19" t="str">
        <f>IF(COUNTA($A448:$E448)=0,"",IF($H448&lt;&gt;"OK","n/a",IF($E448="","",IF(AND(ISNUMBER(Dashboard!$B$4),N(Dashboard!$B$4)&gt;=18264,N(Dashboard!$B$4)&lt;=73050),$E448-Dashboard!$B$4,"n/a"))))</f>
        <v/>
      </c>
      <c r="G448" s="14" t="str">
        <f>IF(COUNTA($A448:$E448)=0,"",IF($H448&lt;&gt;"OK","n/a",IF($E448="","No expiry date",IF(Dashboard!$B$19&gt;0,"Check data",IF($F448&lt;0,"Expired",IF($F448&lt;=Dashboard!$B$6,"Expires soon","Current"))))))</f>
        <v/>
      </c>
      <c r="H448" s="14" t="str">
        <f>IF(COUNTA($A448:$E448)=0,"",IF(OR($A448="",NOT(SUMPRODUCT(--(Technicians!$A$2:$A$101=$A448))=1)),"Check ID",IF(OR($B448="",AND($D448&lt;&gt;"",NOT(AND(ISNUMBER($D448),N($D448)&gt;=18264,N($D448)&lt;=73050))),AND($E448&lt;&gt;"",NOT(AND(ISNUMBER($E448),N($E448)&gt;=18264,N($E448)&lt;=73050))),AND(AND(ISNUMBER($D448),N($D448)&gt;=18264,N($D448)&lt;=73050),AND(ISNUMBER($E448),N($E448)&gt;=18264,N($E448)&lt;=73050),N($E448)&lt;N($D448))),"Check inputs","OK")))</f>
        <v/>
      </c>
    </row>
    <row r="449" spans="1:8" x14ac:dyDescent="0.25">
      <c r="A449" s="12"/>
      <c r="B449" s="13"/>
      <c r="C449" s="12"/>
      <c r="D449" s="21"/>
      <c r="E449" s="21"/>
      <c r="F449" s="19" t="str">
        <f>IF(COUNTA($A449:$E449)=0,"",IF($H449&lt;&gt;"OK","n/a",IF($E449="","",IF(AND(ISNUMBER(Dashboard!$B$4),N(Dashboard!$B$4)&gt;=18264,N(Dashboard!$B$4)&lt;=73050),$E449-Dashboard!$B$4,"n/a"))))</f>
        <v/>
      </c>
      <c r="G449" s="14" t="str">
        <f>IF(COUNTA($A449:$E449)=0,"",IF($H449&lt;&gt;"OK","n/a",IF($E449="","No expiry date",IF(Dashboard!$B$19&gt;0,"Check data",IF($F449&lt;0,"Expired",IF($F449&lt;=Dashboard!$B$6,"Expires soon","Current"))))))</f>
        <v/>
      </c>
      <c r="H449" s="14" t="str">
        <f>IF(COUNTA($A449:$E449)=0,"",IF(OR($A449="",NOT(SUMPRODUCT(--(Technicians!$A$2:$A$101=$A449))=1)),"Check ID",IF(OR($B449="",AND($D449&lt;&gt;"",NOT(AND(ISNUMBER($D449),N($D449)&gt;=18264,N($D449)&lt;=73050))),AND($E449&lt;&gt;"",NOT(AND(ISNUMBER($E449),N($E449)&gt;=18264,N($E449)&lt;=73050))),AND(AND(ISNUMBER($D449),N($D449)&gt;=18264,N($D449)&lt;=73050),AND(ISNUMBER($E449),N($E449)&gt;=18264,N($E449)&lt;=73050),N($E449)&lt;N($D449))),"Check inputs","OK")))</f>
        <v/>
      </c>
    </row>
    <row r="450" spans="1:8" x14ac:dyDescent="0.25">
      <c r="A450" s="12"/>
      <c r="B450" s="13"/>
      <c r="C450" s="12"/>
      <c r="D450" s="21"/>
      <c r="E450" s="21"/>
      <c r="F450" s="19" t="str">
        <f>IF(COUNTA($A450:$E450)=0,"",IF($H450&lt;&gt;"OK","n/a",IF($E450="","",IF(AND(ISNUMBER(Dashboard!$B$4),N(Dashboard!$B$4)&gt;=18264,N(Dashboard!$B$4)&lt;=73050),$E450-Dashboard!$B$4,"n/a"))))</f>
        <v/>
      </c>
      <c r="G450" s="14" t="str">
        <f>IF(COUNTA($A450:$E450)=0,"",IF($H450&lt;&gt;"OK","n/a",IF($E450="","No expiry date",IF(Dashboard!$B$19&gt;0,"Check data",IF($F450&lt;0,"Expired",IF($F450&lt;=Dashboard!$B$6,"Expires soon","Current"))))))</f>
        <v/>
      </c>
      <c r="H450" s="14" t="str">
        <f>IF(COUNTA($A450:$E450)=0,"",IF(OR($A450="",NOT(SUMPRODUCT(--(Technicians!$A$2:$A$101=$A450))=1)),"Check ID",IF(OR($B450="",AND($D450&lt;&gt;"",NOT(AND(ISNUMBER($D450),N($D450)&gt;=18264,N($D450)&lt;=73050))),AND($E450&lt;&gt;"",NOT(AND(ISNUMBER($E450),N($E450)&gt;=18264,N($E450)&lt;=73050))),AND(AND(ISNUMBER($D450),N($D450)&gt;=18264,N($D450)&lt;=73050),AND(ISNUMBER($E450),N($E450)&gt;=18264,N($E450)&lt;=73050),N($E450)&lt;N($D450))),"Check inputs","OK")))</f>
        <v/>
      </c>
    </row>
    <row r="451" spans="1:8" x14ac:dyDescent="0.25">
      <c r="A451" s="12"/>
      <c r="B451" s="13"/>
      <c r="C451" s="12"/>
      <c r="D451" s="21"/>
      <c r="E451" s="21"/>
      <c r="F451" s="19" t="str">
        <f>IF(COUNTA($A451:$E451)=0,"",IF($H451&lt;&gt;"OK","n/a",IF($E451="","",IF(AND(ISNUMBER(Dashboard!$B$4),N(Dashboard!$B$4)&gt;=18264,N(Dashboard!$B$4)&lt;=73050),$E451-Dashboard!$B$4,"n/a"))))</f>
        <v/>
      </c>
      <c r="G451" s="14" t="str">
        <f>IF(COUNTA($A451:$E451)=0,"",IF($H451&lt;&gt;"OK","n/a",IF($E451="","No expiry date",IF(Dashboard!$B$19&gt;0,"Check data",IF($F451&lt;0,"Expired",IF($F451&lt;=Dashboard!$B$6,"Expires soon","Current"))))))</f>
        <v/>
      </c>
      <c r="H451" s="14" t="str">
        <f>IF(COUNTA($A451:$E451)=0,"",IF(OR($A451="",NOT(SUMPRODUCT(--(Technicians!$A$2:$A$101=$A451))=1)),"Check ID",IF(OR($B451="",AND($D451&lt;&gt;"",NOT(AND(ISNUMBER($D451),N($D451)&gt;=18264,N($D451)&lt;=73050))),AND($E451&lt;&gt;"",NOT(AND(ISNUMBER($E451),N($E451)&gt;=18264,N($E451)&lt;=73050))),AND(AND(ISNUMBER($D451),N($D451)&gt;=18264,N($D451)&lt;=73050),AND(ISNUMBER($E451),N($E451)&gt;=18264,N($E451)&lt;=73050),N($E451)&lt;N($D451))),"Check inputs","OK")))</f>
        <v/>
      </c>
    </row>
    <row r="452" spans="1:8" x14ac:dyDescent="0.25">
      <c r="A452" s="12"/>
      <c r="B452" s="13"/>
      <c r="C452" s="12"/>
      <c r="D452" s="21"/>
      <c r="E452" s="21"/>
      <c r="F452" s="19" t="str">
        <f>IF(COUNTA($A452:$E452)=0,"",IF($H452&lt;&gt;"OK","n/a",IF($E452="","",IF(AND(ISNUMBER(Dashboard!$B$4),N(Dashboard!$B$4)&gt;=18264,N(Dashboard!$B$4)&lt;=73050),$E452-Dashboard!$B$4,"n/a"))))</f>
        <v/>
      </c>
      <c r="G452" s="14" t="str">
        <f>IF(COUNTA($A452:$E452)=0,"",IF($H452&lt;&gt;"OK","n/a",IF($E452="","No expiry date",IF(Dashboard!$B$19&gt;0,"Check data",IF($F452&lt;0,"Expired",IF($F452&lt;=Dashboard!$B$6,"Expires soon","Current"))))))</f>
        <v/>
      </c>
      <c r="H452" s="14" t="str">
        <f>IF(COUNTA($A452:$E452)=0,"",IF(OR($A452="",NOT(SUMPRODUCT(--(Technicians!$A$2:$A$101=$A452))=1)),"Check ID",IF(OR($B452="",AND($D452&lt;&gt;"",NOT(AND(ISNUMBER($D452),N($D452)&gt;=18264,N($D452)&lt;=73050))),AND($E452&lt;&gt;"",NOT(AND(ISNUMBER($E452),N($E452)&gt;=18264,N($E452)&lt;=73050))),AND(AND(ISNUMBER($D452),N($D452)&gt;=18264,N($D452)&lt;=73050),AND(ISNUMBER($E452),N($E452)&gt;=18264,N($E452)&lt;=73050),N($E452)&lt;N($D452))),"Check inputs","OK")))</f>
        <v/>
      </c>
    </row>
    <row r="453" spans="1:8" x14ac:dyDescent="0.25">
      <c r="A453" s="12"/>
      <c r="B453" s="13"/>
      <c r="C453" s="12"/>
      <c r="D453" s="21"/>
      <c r="E453" s="21"/>
      <c r="F453" s="19" t="str">
        <f>IF(COUNTA($A453:$E453)=0,"",IF($H453&lt;&gt;"OK","n/a",IF($E453="","",IF(AND(ISNUMBER(Dashboard!$B$4),N(Dashboard!$B$4)&gt;=18264,N(Dashboard!$B$4)&lt;=73050),$E453-Dashboard!$B$4,"n/a"))))</f>
        <v/>
      </c>
      <c r="G453" s="14" t="str">
        <f>IF(COUNTA($A453:$E453)=0,"",IF($H453&lt;&gt;"OK","n/a",IF($E453="","No expiry date",IF(Dashboard!$B$19&gt;0,"Check data",IF($F453&lt;0,"Expired",IF($F453&lt;=Dashboard!$B$6,"Expires soon","Current"))))))</f>
        <v/>
      </c>
      <c r="H453" s="14" t="str">
        <f>IF(COUNTA($A453:$E453)=0,"",IF(OR($A453="",NOT(SUMPRODUCT(--(Technicians!$A$2:$A$101=$A453))=1)),"Check ID",IF(OR($B453="",AND($D453&lt;&gt;"",NOT(AND(ISNUMBER($D453),N($D453)&gt;=18264,N($D453)&lt;=73050))),AND($E453&lt;&gt;"",NOT(AND(ISNUMBER($E453),N($E453)&gt;=18264,N($E453)&lt;=73050))),AND(AND(ISNUMBER($D453),N($D453)&gt;=18264,N($D453)&lt;=73050),AND(ISNUMBER($E453),N($E453)&gt;=18264,N($E453)&lt;=73050),N($E453)&lt;N($D453))),"Check inputs","OK")))</f>
        <v/>
      </c>
    </row>
    <row r="454" spans="1:8" x14ac:dyDescent="0.25">
      <c r="A454" s="12"/>
      <c r="B454" s="13"/>
      <c r="C454" s="12"/>
      <c r="D454" s="21"/>
      <c r="E454" s="21"/>
      <c r="F454" s="19" t="str">
        <f>IF(COUNTA($A454:$E454)=0,"",IF($H454&lt;&gt;"OK","n/a",IF($E454="","",IF(AND(ISNUMBER(Dashboard!$B$4),N(Dashboard!$B$4)&gt;=18264,N(Dashboard!$B$4)&lt;=73050),$E454-Dashboard!$B$4,"n/a"))))</f>
        <v/>
      </c>
      <c r="G454" s="14" t="str">
        <f>IF(COUNTA($A454:$E454)=0,"",IF($H454&lt;&gt;"OK","n/a",IF($E454="","No expiry date",IF(Dashboard!$B$19&gt;0,"Check data",IF($F454&lt;0,"Expired",IF($F454&lt;=Dashboard!$B$6,"Expires soon","Current"))))))</f>
        <v/>
      </c>
      <c r="H454" s="14" t="str">
        <f>IF(COUNTA($A454:$E454)=0,"",IF(OR($A454="",NOT(SUMPRODUCT(--(Technicians!$A$2:$A$101=$A454))=1)),"Check ID",IF(OR($B454="",AND($D454&lt;&gt;"",NOT(AND(ISNUMBER($D454),N($D454)&gt;=18264,N($D454)&lt;=73050))),AND($E454&lt;&gt;"",NOT(AND(ISNUMBER($E454),N($E454)&gt;=18264,N($E454)&lt;=73050))),AND(AND(ISNUMBER($D454),N($D454)&gt;=18264,N($D454)&lt;=73050),AND(ISNUMBER($E454),N($E454)&gt;=18264,N($E454)&lt;=73050),N($E454)&lt;N($D454))),"Check inputs","OK")))</f>
        <v/>
      </c>
    </row>
    <row r="455" spans="1:8" x14ac:dyDescent="0.25">
      <c r="A455" s="12"/>
      <c r="B455" s="13"/>
      <c r="C455" s="12"/>
      <c r="D455" s="21"/>
      <c r="E455" s="21"/>
      <c r="F455" s="19" t="str">
        <f>IF(COUNTA($A455:$E455)=0,"",IF($H455&lt;&gt;"OK","n/a",IF($E455="","",IF(AND(ISNUMBER(Dashboard!$B$4),N(Dashboard!$B$4)&gt;=18264,N(Dashboard!$B$4)&lt;=73050),$E455-Dashboard!$B$4,"n/a"))))</f>
        <v/>
      </c>
      <c r="G455" s="14" t="str">
        <f>IF(COUNTA($A455:$E455)=0,"",IF($H455&lt;&gt;"OK","n/a",IF($E455="","No expiry date",IF(Dashboard!$B$19&gt;0,"Check data",IF($F455&lt;0,"Expired",IF($F455&lt;=Dashboard!$B$6,"Expires soon","Current"))))))</f>
        <v/>
      </c>
      <c r="H455" s="14" t="str">
        <f>IF(COUNTA($A455:$E455)=0,"",IF(OR($A455="",NOT(SUMPRODUCT(--(Technicians!$A$2:$A$101=$A455))=1)),"Check ID",IF(OR($B455="",AND($D455&lt;&gt;"",NOT(AND(ISNUMBER($D455),N($D455)&gt;=18264,N($D455)&lt;=73050))),AND($E455&lt;&gt;"",NOT(AND(ISNUMBER($E455),N($E455)&gt;=18264,N($E455)&lt;=73050))),AND(AND(ISNUMBER($D455),N($D455)&gt;=18264,N($D455)&lt;=73050),AND(ISNUMBER($E455),N($E455)&gt;=18264,N($E455)&lt;=73050),N($E455)&lt;N($D455))),"Check inputs","OK")))</f>
        <v/>
      </c>
    </row>
    <row r="456" spans="1:8" x14ac:dyDescent="0.25">
      <c r="A456" s="12"/>
      <c r="B456" s="13"/>
      <c r="C456" s="12"/>
      <c r="D456" s="21"/>
      <c r="E456" s="21"/>
      <c r="F456" s="19" t="str">
        <f>IF(COUNTA($A456:$E456)=0,"",IF($H456&lt;&gt;"OK","n/a",IF($E456="","",IF(AND(ISNUMBER(Dashboard!$B$4),N(Dashboard!$B$4)&gt;=18264,N(Dashboard!$B$4)&lt;=73050),$E456-Dashboard!$B$4,"n/a"))))</f>
        <v/>
      </c>
      <c r="G456" s="14" t="str">
        <f>IF(COUNTA($A456:$E456)=0,"",IF($H456&lt;&gt;"OK","n/a",IF($E456="","No expiry date",IF(Dashboard!$B$19&gt;0,"Check data",IF($F456&lt;0,"Expired",IF($F456&lt;=Dashboard!$B$6,"Expires soon","Current"))))))</f>
        <v/>
      </c>
      <c r="H456" s="14" t="str">
        <f>IF(COUNTA($A456:$E456)=0,"",IF(OR($A456="",NOT(SUMPRODUCT(--(Technicians!$A$2:$A$101=$A456))=1)),"Check ID",IF(OR($B456="",AND($D456&lt;&gt;"",NOT(AND(ISNUMBER($D456),N($D456)&gt;=18264,N($D456)&lt;=73050))),AND($E456&lt;&gt;"",NOT(AND(ISNUMBER($E456),N($E456)&gt;=18264,N($E456)&lt;=73050))),AND(AND(ISNUMBER($D456),N($D456)&gt;=18264,N($D456)&lt;=73050),AND(ISNUMBER($E456),N($E456)&gt;=18264,N($E456)&lt;=73050),N($E456)&lt;N($D456))),"Check inputs","OK")))</f>
        <v/>
      </c>
    </row>
    <row r="457" spans="1:8" x14ac:dyDescent="0.25">
      <c r="A457" s="12"/>
      <c r="B457" s="13"/>
      <c r="C457" s="12"/>
      <c r="D457" s="21"/>
      <c r="E457" s="21"/>
      <c r="F457" s="19" t="str">
        <f>IF(COUNTA($A457:$E457)=0,"",IF($H457&lt;&gt;"OK","n/a",IF($E457="","",IF(AND(ISNUMBER(Dashboard!$B$4),N(Dashboard!$B$4)&gt;=18264,N(Dashboard!$B$4)&lt;=73050),$E457-Dashboard!$B$4,"n/a"))))</f>
        <v/>
      </c>
      <c r="G457" s="14" t="str">
        <f>IF(COUNTA($A457:$E457)=0,"",IF($H457&lt;&gt;"OK","n/a",IF($E457="","No expiry date",IF(Dashboard!$B$19&gt;0,"Check data",IF($F457&lt;0,"Expired",IF($F457&lt;=Dashboard!$B$6,"Expires soon","Current"))))))</f>
        <v/>
      </c>
      <c r="H457" s="14" t="str">
        <f>IF(COUNTA($A457:$E457)=0,"",IF(OR($A457="",NOT(SUMPRODUCT(--(Technicians!$A$2:$A$101=$A457))=1)),"Check ID",IF(OR($B457="",AND($D457&lt;&gt;"",NOT(AND(ISNUMBER($D457),N($D457)&gt;=18264,N($D457)&lt;=73050))),AND($E457&lt;&gt;"",NOT(AND(ISNUMBER($E457),N($E457)&gt;=18264,N($E457)&lt;=73050))),AND(AND(ISNUMBER($D457),N($D457)&gt;=18264,N($D457)&lt;=73050),AND(ISNUMBER($E457),N($E457)&gt;=18264,N($E457)&lt;=73050),N($E457)&lt;N($D457))),"Check inputs","OK")))</f>
        <v/>
      </c>
    </row>
    <row r="458" spans="1:8" x14ac:dyDescent="0.25">
      <c r="A458" s="12"/>
      <c r="B458" s="13"/>
      <c r="C458" s="12"/>
      <c r="D458" s="21"/>
      <c r="E458" s="21"/>
      <c r="F458" s="19" t="str">
        <f>IF(COUNTA($A458:$E458)=0,"",IF($H458&lt;&gt;"OK","n/a",IF($E458="","",IF(AND(ISNUMBER(Dashboard!$B$4),N(Dashboard!$B$4)&gt;=18264,N(Dashboard!$B$4)&lt;=73050),$E458-Dashboard!$B$4,"n/a"))))</f>
        <v/>
      </c>
      <c r="G458" s="14" t="str">
        <f>IF(COUNTA($A458:$E458)=0,"",IF($H458&lt;&gt;"OK","n/a",IF($E458="","No expiry date",IF(Dashboard!$B$19&gt;0,"Check data",IF($F458&lt;0,"Expired",IF($F458&lt;=Dashboard!$B$6,"Expires soon","Current"))))))</f>
        <v/>
      </c>
      <c r="H458" s="14" t="str">
        <f>IF(COUNTA($A458:$E458)=0,"",IF(OR($A458="",NOT(SUMPRODUCT(--(Technicians!$A$2:$A$101=$A458))=1)),"Check ID",IF(OR($B458="",AND($D458&lt;&gt;"",NOT(AND(ISNUMBER($D458),N($D458)&gt;=18264,N($D458)&lt;=73050))),AND($E458&lt;&gt;"",NOT(AND(ISNUMBER($E458),N($E458)&gt;=18264,N($E458)&lt;=73050))),AND(AND(ISNUMBER($D458),N($D458)&gt;=18264,N($D458)&lt;=73050),AND(ISNUMBER($E458),N($E458)&gt;=18264,N($E458)&lt;=73050),N($E458)&lt;N($D458))),"Check inputs","OK")))</f>
        <v/>
      </c>
    </row>
    <row r="459" spans="1:8" x14ac:dyDescent="0.25">
      <c r="A459" s="12"/>
      <c r="B459" s="13"/>
      <c r="C459" s="12"/>
      <c r="D459" s="21"/>
      <c r="E459" s="21"/>
      <c r="F459" s="19" t="str">
        <f>IF(COUNTA($A459:$E459)=0,"",IF($H459&lt;&gt;"OK","n/a",IF($E459="","",IF(AND(ISNUMBER(Dashboard!$B$4),N(Dashboard!$B$4)&gt;=18264,N(Dashboard!$B$4)&lt;=73050),$E459-Dashboard!$B$4,"n/a"))))</f>
        <v/>
      </c>
      <c r="G459" s="14" t="str">
        <f>IF(COUNTA($A459:$E459)=0,"",IF($H459&lt;&gt;"OK","n/a",IF($E459="","No expiry date",IF(Dashboard!$B$19&gt;0,"Check data",IF($F459&lt;0,"Expired",IF($F459&lt;=Dashboard!$B$6,"Expires soon","Current"))))))</f>
        <v/>
      </c>
      <c r="H459" s="14" t="str">
        <f>IF(COUNTA($A459:$E459)=0,"",IF(OR($A459="",NOT(SUMPRODUCT(--(Technicians!$A$2:$A$101=$A459))=1)),"Check ID",IF(OR($B459="",AND($D459&lt;&gt;"",NOT(AND(ISNUMBER($D459),N($D459)&gt;=18264,N($D459)&lt;=73050))),AND($E459&lt;&gt;"",NOT(AND(ISNUMBER($E459),N($E459)&gt;=18264,N($E459)&lt;=73050))),AND(AND(ISNUMBER($D459),N($D459)&gt;=18264,N($D459)&lt;=73050),AND(ISNUMBER($E459),N($E459)&gt;=18264,N($E459)&lt;=73050),N($E459)&lt;N($D459))),"Check inputs","OK")))</f>
        <v/>
      </c>
    </row>
    <row r="460" spans="1:8" x14ac:dyDescent="0.25">
      <c r="A460" s="12"/>
      <c r="B460" s="13"/>
      <c r="C460" s="12"/>
      <c r="D460" s="21"/>
      <c r="E460" s="21"/>
      <c r="F460" s="19" t="str">
        <f>IF(COUNTA($A460:$E460)=0,"",IF($H460&lt;&gt;"OK","n/a",IF($E460="","",IF(AND(ISNUMBER(Dashboard!$B$4),N(Dashboard!$B$4)&gt;=18264,N(Dashboard!$B$4)&lt;=73050),$E460-Dashboard!$B$4,"n/a"))))</f>
        <v/>
      </c>
      <c r="G460" s="14" t="str">
        <f>IF(COUNTA($A460:$E460)=0,"",IF($H460&lt;&gt;"OK","n/a",IF($E460="","No expiry date",IF(Dashboard!$B$19&gt;0,"Check data",IF($F460&lt;0,"Expired",IF($F460&lt;=Dashboard!$B$6,"Expires soon","Current"))))))</f>
        <v/>
      </c>
      <c r="H460" s="14" t="str">
        <f>IF(COUNTA($A460:$E460)=0,"",IF(OR($A460="",NOT(SUMPRODUCT(--(Technicians!$A$2:$A$101=$A460))=1)),"Check ID",IF(OR($B460="",AND($D460&lt;&gt;"",NOT(AND(ISNUMBER($D460),N($D460)&gt;=18264,N($D460)&lt;=73050))),AND($E460&lt;&gt;"",NOT(AND(ISNUMBER($E460),N($E460)&gt;=18264,N($E460)&lt;=73050))),AND(AND(ISNUMBER($D460),N($D460)&gt;=18264,N($D460)&lt;=73050),AND(ISNUMBER($E460),N($E460)&gt;=18264,N($E460)&lt;=73050),N($E460)&lt;N($D460))),"Check inputs","OK")))</f>
        <v/>
      </c>
    </row>
    <row r="461" spans="1:8" x14ac:dyDescent="0.25">
      <c r="A461" s="12"/>
      <c r="B461" s="13"/>
      <c r="C461" s="12"/>
      <c r="D461" s="21"/>
      <c r="E461" s="21"/>
      <c r="F461" s="19" t="str">
        <f>IF(COUNTA($A461:$E461)=0,"",IF($H461&lt;&gt;"OK","n/a",IF($E461="","",IF(AND(ISNUMBER(Dashboard!$B$4),N(Dashboard!$B$4)&gt;=18264,N(Dashboard!$B$4)&lt;=73050),$E461-Dashboard!$B$4,"n/a"))))</f>
        <v/>
      </c>
      <c r="G461" s="14" t="str">
        <f>IF(COUNTA($A461:$E461)=0,"",IF($H461&lt;&gt;"OK","n/a",IF($E461="","No expiry date",IF(Dashboard!$B$19&gt;0,"Check data",IF($F461&lt;0,"Expired",IF($F461&lt;=Dashboard!$B$6,"Expires soon","Current"))))))</f>
        <v/>
      </c>
      <c r="H461" s="14" t="str">
        <f>IF(COUNTA($A461:$E461)=0,"",IF(OR($A461="",NOT(SUMPRODUCT(--(Technicians!$A$2:$A$101=$A461))=1)),"Check ID",IF(OR($B461="",AND($D461&lt;&gt;"",NOT(AND(ISNUMBER($D461),N($D461)&gt;=18264,N($D461)&lt;=73050))),AND($E461&lt;&gt;"",NOT(AND(ISNUMBER($E461),N($E461)&gt;=18264,N($E461)&lt;=73050))),AND(AND(ISNUMBER($D461),N($D461)&gt;=18264,N($D461)&lt;=73050),AND(ISNUMBER($E461),N($E461)&gt;=18264,N($E461)&lt;=73050),N($E461)&lt;N($D461))),"Check inputs","OK")))</f>
        <v/>
      </c>
    </row>
    <row r="462" spans="1:8" x14ac:dyDescent="0.25">
      <c r="A462" s="12"/>
      <c r="B462" s="13"/>
      <c r="C462" s="12"/>
      <c r="D462" s="21"/>
      <c r="E462" s="21"/>
      <c r="F462" s="19" t="str">
        <f>IF(COUNTA($A462:$E462)=0,"",IF($H462&lt;&gt;"OK","n/a",IF($E462="","",IF(AND(ISNUMBER(Dashboard!$B$4),N(Dashboard!$B$4)&gt;=18264,N(Dashboard!$B$4)&lt;=73050),$E462-Dashboard!$B$4,"n/a"))))</f>
        <v/>
      </c>
      <c r="G462" s="14" t="str">
        <f>IF(COUNTA($A462:$E462)=0,"",IF($H462&lt;&gt;"OK","n/a",IF($E462="","No expiry date",IF(Dashboard!$B$19&gt;0,"Check data",IF($F462&lt;0,"Expired",IF($F462&lt;=Dashboard!$B$6,"Expires soon","Current"))))))</f>
        <v/>
      </c>
      <c r="H462" s="14" t="str">
        <f>IF(COUNTA($A462:$E462)=0,"",IF(OR($A462="",NOT(SUMPRODUCT(--(Technicians!$A$2:$A$101=$A462))=1)),"Check ID",IF(OR($B462="",AND($D462&lt;&gt;"",NOT(AND(ISNUMBER($D462),N($D462)&gt;=18264,N($D462)&lt;=73050))),AND($E462&lt;&gt;"",NOT(AND(ISNUMBER($E462),N($E462)&gt;=18264,N($E462)&lt;=73050))),AND(AND(ISNUMBER($D462),N($D462)&gt;=18264,N($D462)&lt;=73050),AND(ISNUMBER($E462),N($E462)&gt;=18264,N($E462)&lt;=73050),N($E462)&lt;N($D462))),"Check inputs","OK")))</f>
        <v/>
      </c>
    </row>
    <row r="463" spans="1:8" x14ac:dyDescent="0.25">
      <c r="A463" s="12"/>
      <c r="B463" s="13"/>
      <c r="C463" s="12"/>
      <c r="D463" s="21"/>
      <c r="E463" s="21"/>
      <c r="F463" s="19" t="str">
        <f>IF(COUNTA($A463:$E463)=0,"",IF($H463&lt;&gt;"OK","n/a",IF($E463="","",IF(AND(ISNUMBER(Dashboard!$B$4),N(Dashboard!$B$4)&gt;=18264,N(Dashboard!$B$4)&lt;=73050),$E463-Dashboard!$B$4,"n/a"))))</f>
        <v/>
      </c>
      <c r="G463" s="14" t="str">
        <f>IF(COUNTA($A463:$E463)=0,"",IF($H463&lt;&gt;"OK","n/a",IF($E463="","No expiry date",IF(Dashboard!$B$19&gt;0,"Check data",IF($F463&lt;0,"Expired",IF($F463&lt;=Dashboard!$B$6,"Expires soon","Current"))))))</f>
        <v/>
      </c>
      <c r="H463" s="14" t="str">
        <f>IF(COUNTA($A463:$E463)=0,"",IF(OR($A463="",NOT(SUMPRODUCT(--(Technicians!$A$2:$A$101=$A463))=1)),"Check ID",IF(OR($B463="",AND($D463&lt;&gt;"",NOT(AND(ISNUMBER($D463),N($D463)&gt;=18264,N($D463)&lt;=73050))),AND($E463&lt;&gt;"",NOT(AND(ISNUMBER($E463),N($E463)&gt;=18264,N($E463)&lt;=73050))),AND(AND(ISNUMBER($D463),N($D463)&gt;=18264,N($D463)&lt;=73050),AND(ISNUMBER($E463),N($E463)&gt;=18264,N($E463)&lt;=73050),N($E463)&lt;N($D463))),"Check inputs","OK")))</f>
        <v/>
      </c>
    </row>
    <row r="464" spans="1:8" x14ac:dyDescent="0.25">
      <c r="A464" s="12"/>
      <c r="B464" s="13"/>
      <c r="C464" s="12"/>
      <c r="D464" s="21"/>
      <c r="E464" s="21"/>
      <c r="F464" s="19" t="str">
        <f>IF(COUNTA($A464:$E464)=0,"",IF($H464&lt;&gt;"OK","n/a",IF($E464="","",IF(AND(ISNUMBER(Dashboard!$B$4),N(Dashboard!$B$4)&gt;=18264,N(Dashboard!$B$4)&lt;=73050),$E464-Dashboard!$B$4,"n/a"))))</f>
        <v/>
      </c>
      <c r="G464" s="14" t="str">
        <f>IF(COUNTA($A464:$E464)=0,"",IF($H464&lt;&gt;"OK","n/a",IF($E464="","No expiry date",IF(Dashboard!$B$19&gt;0,"Check data",IF($F464&lt;0,"Expired",IF($F464&lt;=Dashboard!$B$6,"Expires soon","Current"))))))</f>
        <v/>
      </c>
      <c r="H464" s="14" t="str">
        <f>IF(COUNTA($A464:$E464)=0,"",IF(OR($A464="",NOT(SUMPRODUCT(--(Technicians!$A$2:$A$101=$A464))=1)),"Check ID",IF(OR($B464="",AND($D464&lt;&gt;"",NOT(AND(ISNUMBER($D464),N($D464)&gt;=18264,N($D464)&lt;=73050))),AND($E464&lt;&gt;"",NOT(AND(ISNUMBER($E464),N($E464)&gt;=18264,N($E464)&lt;=73050))),AND(AND(ISNUMBER($D464),N($D464)&gt;=18264,N($D464)&lt;=73050),AND(ISNUMBER($E464),N($E464)&gt;=18264,N($E464)&lt;=73050),N($E464)&lt;N($D464))),"Check inputs","OK")))</f>
        <v/>
      </c>
    </row>
    <row r="465" spans="1:8" x14ac:dyDescent="0.25">
      <c r="A465" s="12"/>
      <c r="B465" s="13"/>
      <c r="C465" s="12"/>
      <c r="D465" s="21"/>
      <c r="E465" s="21"/>
      <c r="F465" s="19" t="str">
        <f>IF(COUNTA($A465:$E465)=0,"",IF($H465&lt;&gt;"OK","n/a",IF($E465="","",IF(AND(ISNUMBER(Dashboard!$B$4),N(Dashboard!$B$4)&gt;=18264,N(Dashboard!$B$4)&lt;=73050),$E465-Dashboard!$B$4,"n/a"))))</f>
        <v/>
      </c>
      <c r="G465" s="14" t="str">
        <f>IF(COUNTA($A465:$E465)=0,"",IF($H465&lt;&gt;"OK","n/a",IF($E465="","No expiry date",IF(Dashboard!$B$19&gt;0,"Check data",IF($F465&lt;0,"Expired",IF($F465&lt;=Dashboard!$B$6,"Expires soon","Current"))))))</f>
        <v/>
      </c>
      <c r="H465" s="14" t="str">
        <f>IF(COUNTA($A465:$E465)=0,"",IF(OR($A465="",NOT(SUMPRODUCT(--(Technicians!$A$2:$A$101=$A465))=1)),"Check ID",IF(OR($B465="",AND($D465&lt;&gt;"",NOT(AND(ISNUMBER($D465),N($D465)&gt;=18264,N($D465)&lt;=73050))),AND($E465&lt;&gt;"",NOT(AND(ISNUMBER($E465),N($E465)&gt;=18264,N($E465)&lt;=73050))),AND(AND(ISNUMBER($D465),N($D465)&gt;=18264,N($D465)&lt;=73050),AND(ISNUMBER($E465),N($E465)&gt;=18264,N($E465)&lt;=73050),N($E465)&lt;N($D465))),"Check inputs","OK")))</f>
        <v/>
      </c>
    </row>
    <row r="466" spans="1:8" x14ac:dyDescent="0.25">
      <c r="A466" s="12"/>
      <c r="B466" s="13"/>
      <c r="C466" s="12"/>
      <c r="D466" s="21"/>
      <c r="E466" s="21"/>
      <c r="F466" s="19" t="str">
        <f>IF(COUNTA($A466:$E466)=0,"",IF($H466&lt;&gt;"OK","n/a",IF($E466="","",IF(AND(ISNUMBER(Dashboard!$B$4),N(Dashboard!$B$4)&gt;=18264,N(Dashboard!$B$4)&lt;=73050),$E466-Dashboard!$B$4,"n/a"))))</f>
        <v/>
      </c>
      <c r="G466" s="14" t="str">
        <f>IF(COUNTA($A466:$E466)=0,"",IF($H466&lt;&gt;"OK","n/a",IF($E466="","No expiry date",IF(Dashboard!$B$19&gt;0,"Check data",IF($F466&lt;0,"Expired",IF($F466&lt;=Dashboard!$B$6,"Expires soon","Current"))))))</f>
        <v/>
      </c>
      <c r="H466" s="14" t="str">
        <f>IF(COUNTA($A466:$E466)=0,"",IF(OR($A466="",NOT(SUMPRODUCT(--(Technicians!$A$2:$A$101=$A466))=1)),"Check ID",IF(OR($B466="",AND($D466&lt;&gt;"",NOT(AND(ISNUMBER($D466),N($D466)&gt;=18264,N($D466)&lt;=73050))),AND($E466&lt;&gt;"",NOT(AND(ISNUMBER($E466),N($E466)&gt;=18264,N($E466)&lt;=73050))),AND(AND(ISNUMBER($D466),N($D466)&gt;=18264,N($D466)&lt;=73050),AND(ISNUMBER($E466),N($E466)&gt;=18264,N($E466)&lt;=73050),N($E466)&lt;N($D466))),"Check inputs","OK")))</f>
        <v/>
      </c>
    </row>
    <row r="467" spans="1:8" x14ac:dyDescent="0.25">
      <c r="A467" s="12"/>
      <c r="B467" s="13"/>
      <c r="C467" s="12"/>
      <c r="D467" s="21"/>
      <c r="E467" s="21"/>
      <c r="F467" s="19" t="str">
        <f>IF(COUNTA($A467:$E467)=0,"",IF($H467&lt;&gt;"OK","n/a",IF($E467="","",IF(AND(ISNUMBER(Dashboard!$B$4),N(Dashboard!$B$4)&gt;=18264,N(Dashboard!$B$4)&lt;=73050),$E467-Dashboard!$B$4,"n/a"))))</f>
        <v/>
      </c>
      <c r="G467" s="14" t="str">
        <f>IF(COUNTA($A467:$E467)=0,"",IF($H467&lt;&gt;"OK","n/a",IF($E467="","No expiry date",IF(Dashboard!$B$19&gt;0,"Check data",IF($F467&lt;0,"Expired",IF($F467&lt;=Dashboard!$B$6,"Expires soon","Current"))))))</f>
        <v/>
      </c>
      <c r="H467" s="14" t="str">
        <f>IF(COUNTA($A467:$E467)=0,"",IF(OR($A467="",NOT(SUMPRODUCT(--(Technicians!$A$2:$A$101=$A467))=1)),"Check ID",IF(OR($B467="",AND($D467&lt;&gt;"",NOT(AND(ISNUMBER($D467),N($D467)&gt;=18264,N($D467)&lt;=73050))),AND($E467&lt;&gt;"",NOT(AND(ISNUMBER($E467),N($E467)&gt;=18264,N($E467)&lt;=73050))),AND(AND(ISNUMBER($D467),N($D467)&gt;=18264,N($D467)&lt;=73050),AND(ISNUMBER($E467),N($E467)&gt;=18264,N($E467)&lt;=73050),N($E467)&lt;N($D467))),"Check inputs","OK")))</f>
        <v/>
      </c>
    </row>
    <row r="468" spans="1:8" x14ac:dyDescent="0.25">
      <c r="A468" s="12"/>
      <c r="B468" s="13"/>
      <c r="C468" s="12"/>
      <c r="D468" s="21"/>
      <c r="E468" s="21"/>
      <c r="F468" s="19" t="str">
        <f>IF(COUNTA($A468:$E468)=0,"",IF($H468&lt;&gt;"OK","n/a",IF($E468="","",IF(AND(ISNUMBER(Dashboard!$B$4),N(Dashboard!$B$4)&gt;=18264,N(Dashboard!$B$4)&lt;=73050),$E468-Dashboard!$B$4,"n/a"))))</f>
        <v/>
      </c>
      <c r="G468" s="14" t="str">
        <f>IF(COUNTA($A468:$E468)=0,"",IF($H468&lt;&gt;"OK","n/a",IF($E468="","No expiry date",IF(Dashboard!$B$19&gt;0,"Check data",IF($F468&lt;0,"Expired",IF($F468&lt;=Dashboard!$B$6,"Expires soon","Current"))))))</f>
        <v/>
      </c>
      <c r="H468" s="14" t="str">
        <f>IF(COUNTA($A468:$E468)=0,"",IF(OR($A468="",NOT(SUMPRODUCT(--(Technicians!$A$2:$A$101=$A468))=1)),"Check ID",IF(OR($B468="",AND($D468&lt;&gt;"",NOT(AND(ISNUMBER($D468),N($D468)&gt;=18264,N($D468)&lt;=73050))),AND($E468&lt;&gt;"",NOT(AND(ISNUMBER($E468),N($E468)&gt;=18264,N($E468)&lt;=73050))),AND(AND(ISNUMBER($D468),N($D468)&gt;=18264,N($D468)&lt;=73050),AND(ISNUMBER($E468),N($E468)&gt;=18264,N($E468)&lt;=73050),N($E468)&lt;N($D468))),"Check inputs","OK")))</f>
        <v/>
      </c>
    </row>
    <row r="469" spans="1:8" x14ac:dyDescent="0.25">
      <c r="A469" s="12"/>
      <c r="B469" s="13"/>
      <c r="C469" s="12"/>
      <c r="D469" s="21"/>
      <c r="E469" s="21"/>
      <c r="F469" s="19" t="str">
        <f>IF(COUNTA($A469:$E469)=0,"",IF($H469&lt;&gt;"OK","n/a",IF($E469="","",IF(AND(ISNUMBER(Dashboard!$B$4),N(Dashboard!$B$4)&gt;=18264,N(Dashboard!$B$4)&lt;=73050),$E469-Dashboard!$B$4,"n/a"))))</f>
        <v/>
      </c>
      <c r="G469" s="14" t="str">
        <f>IF(COUNTA($A469:$E469)=0,"",IF($H469&lt;&gt;"OK","n/a",IF($E469="","No expiry date",IF(Dashboard!$B$19&gt;0,"Check data",IF($F469&lt;0,"Expired",IF($F469&lt;=Dashboard!$B$6,"Expires soon","Current"))))))</f>
        <v/>
      </c>
      <c r="H469" s="14" t="str">
        <f>IF(COUNTA($A469:$E469)=0,"",IF(OR($A469="",NOT(SUMPRODUCT(--(Technicians!$A$2:$A$101=$A469))=1)),"Check ID",IF(OR($B469="",AND($D469&lt;&gt;"",NOT(AND(ISNUMBER($D469),N($D469)&gt;=18264,N($D469)&lt;=73050))),AND($E469&lt;&gt;"",NOT(AND(ISNUMBER($E469),N($E469)&gt;=18264,N($E469)&lt;=73050))),AND(AND(ISNUMBER($D469),N($D469)&gt;=18264,N($D469)&lt;=73050),AND(ISNUMBER($E469),N($E469)&gt;=18264,N($E469)&lt;=73050),N($E469)&lt;N($D469))),"Check inputs","OK")))</f>
        <v/>
      </c>
    </row>
    <row r="470" spans="1:8" x14ac:dyDescent="0.25">
      <c r="A470" s="12"/>
      <c r="B470" s="13"/>
      <c r="C470" s="12"/>
      <c r="D470" s="21"/>
      <c r="E470" s="21"/>
      <c r="F470" s="19" t="str">
        <f>IF(COUNTA($A470:$E470)=0,"",IF($H470&lt;&gt;"OK","n/a",IF($E470="","",IF(AND(ISNUMBER(Dashboard!$B$4),N(Dashboard!$B$4)&gt;=18264,N(Dashboard!$B$4)&lt;=73050),$E470-Dashboard!$B$4,"n/a"))))</f>
        <v/>
      </c>
      <c r="G470" s="14" t="str">
        <f>IF(COUNTA($A470:$E470)=0,"",IF($H470&lt;&gt;"OK","n/a",IF($E470="","No expiry date",IF(Dashboard!$B$19&gt;0,"Check data",IF($F470&lt;0,"Expired",IF($F470&lt;=Dashboard!$B$6,"Expires soon","Current"))))))</f>
        <v/>
      </c>
      <c r="H470" s="14" t="str">
        <f>IF(COUNTA($A470:$E470)=0,"",IF(OR($A470="",NOT(SUMPRODUCT(--(Technicians!$A$2:$A$101=$A470))=1)),"Check ID",IF(OR($B470="",AND($D470&lt;&gt;"",NOT(AND(ISNUMBER($D470),N($D470)&gt;=18264,N($D470)&lt;=73050))),AND($E470&lt;&gt;"",NOT(AND(ISNUMBER($E470),N($E470)&gt;=18264,N($E470)&lt;=73050))),AND(AND(ISNUMBER($D470),N($D470)&gt;=18264,N($D470)&lt;=73050),AND(ISNUMBER($E470),N($E470)&gt;=18264,N($E470)&lt;=73050),N($E470)&lt;N($D470))),"Check inputs","OK")))</f>
        <v/>
      </c>
    </row>
    <row r="471" spans="1:8" x14ac:dyDescent="0.25">
      <c r="A471" s="12"/>
      <c r="B471" s="13"/>
      <c r="C471" s="12"/>
      <c r="D471" s="21"/>
      <c r="E471" s="21"/>
      <c r="F471" s="19" t="str">
        <f>IF(COUNTA($A471:$E471)=0,"",IF($H471&lt;&gt;"OK","n/a",IF($E471="","",IF(AND(ISNUMBER(Dashboard!$B$4),N(Dashboard!$B$4)&gt;=18264,N(Dashboard!$B$4)&lt;=73050),$E471-Dashboard!$B$4,"n/a"))))</f>
        <v/>
      </c>
      <c r="G471" s="14" t="str">
        <f>IF(COUNTA($A471:$E471)=0,"",IF($H471&lt;&gt;"OK","n/a",IF($E471="","No expiry date",IF(Dashboard!$B$19&gt;0,"Check data",IF($F471&lt;0,"Expired",IF($F471&lt;=Dashboard!$B$6,"Expires soon","Current"))))))</f>
        <v/>
      </c>
      <c r="H471" s="14" t="str">
        <f>IF(COUNTA($A471:$E471)=0,"",IF(OR($A471="",NOT(SUMPRODUCT(--(Technicians!$A$2:$A$101=$A471))=1)),"Check ID",IF(OR($B471="",AND($D471&lt;&gt;"",NOT(AND(ISNUMBER($D471),N($D471)&gt;=18264,N($D471)&lt;=73050))),AND($E471&lt;&gt;"",NOT(AND(ISNUMBER($E471),N($E471)&gt;=18264,N($E471)&lt;=73050))),AND(AND(ISNUMBER($D471),N($D471)&gt;=18264,N($D471)&lt;=73050),AND(ISNUMBER($E471),N($E471)&gt;=18264,N($E471)&lt;=73050),N($E471)&lt;N($D471))),"Check inputs","OK")))</f>
        <v/>
      </c>
    </row>
    <row r="472" spans="1:8" x14ac:dyDescent="0.25">
      <c r="A472" s="12"/>
      <c r="B472" s="13"/>
      <c r="C472" s="12"/>
      <c r="D472" s="21"/>
      <c r="E472" s="21"/>
      <c r="F472" s="19" t="str">
        <f>IF(COUNTA($A472:$E472)=0,"",IF($H472&lt;&gt;"OK","n/a",IF($E472="","",IF(AND(ISNUMBER(Dashboard!$B$4),N(Dashboard!$B$4)&gt;=18264,N(Dashboard!$B$4)&lt;=73050),$E472-Dashboard!$B$4,"n/a"))))</f>
        <v/>
      </c>
      <c r="G472" s="14" t="str">
        <f>IF(COUNTA($A472:$E472)=0,"",IF($H472&lt;&gt;"OK","n/a",IF($E472="","No expiry date",IF(Dashboard!$B$19&gt;0,"Check data",IF($F472&lt;0,"Expired",IF($F472&lt;=Dashboard!$B$6,"Expires soon","Current"))))))</f>
        <v/>
      </c>
      <c r="H472" s="14" t="str">
        <f>IF(COUNTA($A472:$E472)=0,"",IF(OR($A472="",NOT(SUMPRODUCT(--(Technicians!$A$2:$A$101=$A472))=1)),"Check ID",IF(OR($B472="",AND($D472&lt;&gt;"",NOT(AND(ISNUMBER($D472),N($D472)&gt;=18264,N($D472)&lt;=73050))),AND($E472&lt;&gt;"",NOT(AND(ISNUMBER($E472),N($E472)&gt;=18264,N($E472)&lt;=73050))),AND(AND(ISNUMBER($D472),N($D472)&gt;=18264,N($D472)&lt;=73050),AND(ISNUMBER($E472),N($E472)&gt;=18264,N($E472)&lt;=73050),N($E472)&lt;N($D472))),"Check inputs","OK")))</f>
        <v/>
      </c>
    </row>
    <row r="473" spans="1:8" x14ac:dyDescent="0.25">
      <c r="A473" s="12"/>
      <c r="B473" s="13"/>
      <c r="C473" s="12"/>
      <c r="D473" s="21"/>
      <c r="E473" s="21"/>
      <c r="F473" s="19" t="str">
        <f>IF(COUNTA($A473:$E473)=0,"",IF($H473&lt;&gt;"OK","n/a",IF($E473="","",IF(AND(ISNUMBER(Dashboard!$B$4),N(Dashboard!$B$4)&gt;=18264,N(Dashboard!$B$4)&lt;=73050),$E473-Dashboard!$B$4,"n/a"))))</f>
        <v/>
      </c>
      <c r="G473" s="14" t="str">
        <f>IF(COUNTA($A473:$E473)=0,"",IF($H473&lt;&gt;"OK","n/a",IF($E473="","No expiry date",IF(Dashboard!$B$19&gt;0,"Check data",IF($F473&lt;0,"Expired",IF($F473&lt;=Dashboard!$B$6,"Expires soon","Current"))))))</f>
        <v/>
      </c>
      <c r="H473" s="14" t="str">
        <f>IF(COUNTA($A473:$E473)=0,"",IF(OR($A473="",NOT(SUMPRODUCT(--(Technicians!$A$2:$A$101=$A473))=1)),"Check ID",IF(OR($B473="",AND($D473&lt;&gt;"",NOT(AND(ISNUMBER($D473),N($D473)&gt;=18264,N($D473)&lt;=73050))),AND($E473&lt;&gt;"",NOT(AND(ISNUMBER($E473),N($E473)&gt;=18264,N($E473)&lt;=73050))),AND(AND(ISNUMBER($D473),N($D473)&gt;=18264,N($D473)&lt;=73050),AND(ISNUMBER($E473),N($E473)&gt;=18264,N($E473)&lt;=73050),N($E473)&lt;N($D473))),"Check inputs","OK")))</f>
        <v/>
      </c>
    </row>
    <row r="474" spans="1:8" x14ac:dyDescent="0.25">
      <c r="A474" s="12"/>
      <c r="B474" s="13"/>
      <c r="C474" s="12"/>
      <c r="D474" s="21"/>
      <c r="E474" s="21"/>
      <c r="F474" s="19" t="str">
        <f>IF(COUNTA($A474:$E474)=0,"",IF($H474&lt;&gt;"OK","n/a",IF($E474="","",IF(AND(ISNUMBER(Dashboard!$B$4),N(Dashboard!$B$4)&gt;=18264,N(Dashboard!$B$4)&lt;=73050),$E474-Dashboard!$B$4,"n/a"))))</f>
        <v/>
      </c>
      <c r="G474" s="14" t="str">
        <f>IF(COUNTA($A474:$E474)=0,"",IF($H474&lt;&gt;"OK","n/a",IF($E474="","No expiry date",IF(Dashboard!$B$19&gt;0,"Check data",IF($F474&lt;0,"Expired",IF($F474&lt;=Dashboard!$B$6,"Expires soon","Current"))))))</f>
        <v/>
      </c>
      <c r="H474" s="14" t="str">
        <f>IF(COUNTA($A474:$E474)=0,"",IF(OR($A474="",NOT(SUMPRODUCT(--(Technicians!$A$2:$A$101=$A474))=1)),"Check ID",IF(OR($B474="",AND($D474&lt;&gt;"",NOT(AND(ISNUMBER($D474),N($D474)&gt;=18264,N($D474)&lt;=73050))),AND($E474&lt;&gt;"",NOT(AND(ISNUMBER($E474),N($E474)&gt;=18264,N($E474)&lt;=73050))),AND(AND(ISNUMBER($D474),N($D474)&gt;=18264,N($D474)&lt;=73050),AND(ISNUMBER($E474),N($E474)&gt;=18264,N($E474)&lt;=73050),N($E474)&lt;N($D474))),"Check inputs","OK")))</f>
        <v/>
      </c>
    </row>
    <row r="475" spans="1:8" x14ac:dyDescent="0.25">
      <c r="A475" s="12"/>
      <c r="B475" s="13"/>
      <c r="C475" s="12"/>
      <c r="D475" s="21"/>
      <c r="E475" s="21"/>
      <c r="F475" s="19" t="str">
        <f>IF(COUNTA($A475:$E475)=0,"",IF($H475&lt;&gt;"OK","n/a",IF($E475="","",IF(AND(ISNUMBER(Dashboard!$B$4),N(Dashboard!$B$4)&gt;=18264,N(Dashboard!$B$4)&lt;=73050),$E475-Dashboard!$B$4,"n/a"))))</f>
        <v/>
      </c>
      <c r="G475" s="14" t="str">
        <f>IF(COUNTA($A475:$E475)=0,"",IF($H475&lt;&gt;"OK","n/a",IF($E475="","No expiry date",IF(Dashboard!$B$19&gt;0,"Check data",IF($F475&lt;0,"Expired",IF($F475&lt;=Dashboard!$B$6,"Expires soon","Current"))))))</f>
        <v/>
      </c>
      <c r="H475" s="14" t="str">
        <f>IF(COUNTA($A475:$E475)=0,"",IF(OR($A475="",NOT(SUMPRODUCT(--(Technicians!$A$2:$A$101=$A475))=1)),"Check ID",IF(OR($B475="",AND($D475&lt;&gt;"",NOT(AND(ISNUMBER($D475),N($D475)&gt;=18264,N($D475)&lt;=73050))),AND($E475&lt;&gt;"",NOT(AND(ISNUMBER($E475),N($E475)&gt;=18264,N($E475)&lt;=73050))),AND(AND(ISNUMBER($D475),N($D475)&gt;=18264,N($D475)&lt;=73050),AND(ISNUMBER($E475),N($E475)&gt;=18264,N($E475)&lt;=73050),N($E475)&lt;N($D475))),"Check inputs","OK")))</f>
        <v/>
      </c>
    </row>
    <row r="476" spans="1:8" x14ac:dyDescent="0.25">
      <c r="A476" s="12"/>
      <c r="B476" s="13"/>
      <c r="C476" s="12"/>
      <c r="D476" s="21"/>
      <c r="E476" s="21"/>
      <c r="F476" s="19" t="str">
        <f>IF(COUNTA($A476:$E476)=0,"",IF($H476&lt;&gt;"OK","n/a",IF($E476="","",IF(AND(ISNUMBER(Dashboard!$B$4),N(Dashboard!$B$4)&gt;=18264,N(Dashboard!$B$4)&lt;=73050),$E476-Dashboard!$B$4,"n/a"))))</f>
        <v/>
      </c>
      <c r="G476" s="14" t="str">
        <f>IF(COUNTA($A476:$E476)=0,"",IF($H476&lt;&gt;"OK","n/a",IF($E476="","No expiry date",IF(Dashboard!$B$19&gt;0,"Check data",IF($F476&lt;0,"Expired",IF($F476&lt;=Dashboard!$B$6,"Expires soon","Current"))))))</f>
        <v/>
      </c>
      <c r="H476" s="14" t="str">
        <f>IF(COUNTA($A476:$E476)=0,"",IF(OR($A476="",NOT(SUMPRODUCT(--(Technicians!$A$2:$A$101=$A476))=1)),"Check ID",IF(OR($B476="",AND($D476&lt;&gt;"",NOT(AND(ISNUMBER($D476),N($D476)&gt;=18264,N($D476)&lt;=73050))),AND($E476&lt;&gt;"",NOT(AND(ISNUMBER($E476),N($E476)&gt;=18264,N($E476)&lt;=73050))),AND(AND(ISNUMBER($D476),N($D476)&gt;=18264,N($D476)&lt;=73050),AND(ISNUMBER($E476),N($E476)&gt;=18264,N($E476)&lt;=73050),N($E476)&lt;N($D476))),"Check inputs","OK")))</f>
        <v/>
      </c>
    </row>
    <row r="477" spans="1:8" x14ac:dyDescent="0.25">
      <c r="A477" s="12"/>
      <c r="B477" s="13"/>
      <c r="C477" s="12"/>
      <c r="D477" s="21"/>
      <c r="E477" s="21"/>
      <c r="F477" s="19" t="str">
        <f>IF(COUNTA($A477:$E477)=0,"",IF($H477&lt;&gt;"OK","n/a",IF($E477="","",IF(AND(ISNUMBER(Dashboard!$B$4),N(Dashboard!$B$4)&gt;=18264,N(Dashboard!$B$4)&lt;=73050),$E477-Dashboard!$B$4,"n/a"))))</f>
        <v/>
      </c>
      <c r="G477" s="14" t="str">
        <f>IF(COUNTA($A477:$E477)=0,"",IF($H477&lt;&gt;"OK","n/a",IF($E477="","No expiry date",IF(Dashboard!$B$19&gt;0,"Check data",IF($F477&lt;0,"Expired",IF($F477&lt;=Dashboard!$B$6,"Expires soon","Current"))))))</f>
        <v/>
      </c>
      <c r="H477" s="14" t="str">
        <f>IF(COUNTA($A477:$E477)=0,"",IF(OR($A477="",NOT(SUMPRODUCT(--(Technicians!$A$2:$A$101=$A477))=1)),"Check ID",IF(OR($B477="",AND($D477&lt;&gt;"",NOT(AND(ISNUMBER($D477),N($D477)&gt;=18264,N($D477)&lt;=73050))),AND($E477&lt;&gt;"",NOT(AND(ISNUMBER($E477),N($E477)&gt;=18264,N($E477)&lt;=73050))),AND(AND(ISNUMBER($D477),N($D477)&gt;=18264,N($D477)&lt;=73050),AND(ISNUMBER($E477),N($E477)&gt;=18264,N($E477)&lt;=73050),N($E477)&lt;N($D477))),"Check inputs","OK")))</f>
        <v/>
      </c>
    </row>
    <row r="478" spans="1:8" x14ac:dyDescent="0.25">
      <c r="A478" s="12"/>
      <c r="B478" s="13"/>
      <c r="C478" s="12"/>
      <c r="D478" s="21"/>
      <c r="E478" s="21"/>
      <c r="F478" s="19" t="str">
        <f>IF(COUNTA($A478:$E478)=0,"",IF($H478&lt;&gt;"OK","n/a",IF($E478="","",IF(AND(ISNUMBER(Dashboard!$B$4),N(Dashboard!$B$4)&gt;=18264,N(Dashboard!$B$4)&lt;=73050),$E478-Dashboard!$B$4,"n/a"))))</f>
        <v/>
      </c>
      <c r="G478" s="14" t="str">
        <f>IF(COUNTA($A478:$E478)=0,"",IF($H478&lt;&gt;"OK","n/a",IF($E478="","No expiry date",IF(Dashboard!$B$19&gt;0,"Check data",IF($F478&lt;0,"Expired",IF($F478&lt;=Dashboard!$B$6,"Expires soon","Current"))))))</f>
        <v/>
      </c>
      <c r="H478" s="14" t="str">
        <f>IF(COUNTA($A478:$E478)=0,"",IF(OR($A478="",NOT(SUMPRODUCT(--(Technicians!$A$2:$A$101=$A478))=1)),"Check ID",IF(OR($B478="",AND($D478&lt;&gt;"",NOT(AND(ISNUMBER($D478),N($D478)&gt;=18264,N($D478)&lt;=73050))),AND($E478&lt;&gt;"",NOT(AND(ISNUMBER($E478),N($E478)&gt;=18264,N($E478)&lt;=73050))),AND(AND(ISNUMBER($D478),N($D478)&gt;=18264,N($D478)&lt;=73050),AND(ISNUMBER($E478),N($E478)&gt;=18264,N($E478)&lt;=73050),N($E478)&lt;N($D478))),"Check inputs","OK")))</f>
        <v/>
      </c>
    </row>
    <row r="479" spans="1:8" x14ac:dyDescent="0.25">
      <c r="A479" s="12"/>
      <c r="B479" s="13"/>
      <c r="C479" s="12"/>
      <c r="D479" s="21"/>
      <c r="E479" s="21"/>
      <c r="F479" s="19" t="str">
        <f>IF(COUNTA($A479:$E479)=0,"",IF($H479&lt;&gt;"OK","n/a",IF($E479="","",IF(AND(ISNUMBER(Dashboard!$B$4),N(Dashboard!$B$4)&gt;=18264,N(Dashboard!$B$4)&lt;=73050),$E479-Dashboard!$B$4,"n/a"))))</f>
        <v/>
      </c>
      <c r="G479" s="14" t="str">
        <f>IF(COUNTA($A479:$E479)=0,"",IF($H479&lt;&gt;"OK","n/a",IF($E479="","No expiry date",IF(Dashboard!$B$19&gt;0,"Check data",IF($F479&lt;0,"Expired",IF($F479&lt;=Dashboard!$B$6,"Expires soon","Current"))))))</f>
        <v/>
      </c>
      <c r="H479" s="14" t="str">
        <f>IF(COUNTA($A479:$E479)=0,"",IF(OR($A479="",NOT(SUMPRODUCT(--(Technicians!$A$2:$A$101=$A479))=1)),"Check ID",IF(OR($B479="",AND($D479&lt;&gt;"",NOT(AND(ISNUMBER($D479),N($D479)&gt;=18264,N($D479)&lt;=73050))),AND($E479&lt;&gt;"",NOT(AND(ISNUMBER($E479),N($E479)&gt;=18264,N($E479)&lt;=73050))),AND(AND(ISNUMBER($D479),N($D479)&gt;=18264,N($D479)&lt;=73050),AND(ISNUMBER($E479),N($E479)&gt;=18264,N($E479)&lt;=73050),N($E479)&lt;N($D479))),"Check inputs","OK")))</f>
        <v/>
      </c>
    </row>
    <row r="480" spans="1:8" x14ac:dyDescent="0.25">
      <c r="A480" s="12"/>
      <c r="B480" s="13"/>
      <c r="C480" s="12"/>
      <c r="D480" s="21"/>
      <c r="E480" s="21"/>
      <c r="F480" s="19" t="str">
        <f>IF(COUNTA($A480:$E480)=0,"",IF($H480&lt;&gt;"OK","n/a",IF($E480="","",IF(AND(ISNUMBER(Dashboard!$B$4),N(Dashboard!$B$4)&gt;=18264,N(Dashboard!$B$4)&lt;=73050),$E480-Dashboard!$B$4,"n/a"))))</f>
        <v/>
      </c>
      <c r="G480" s="14" t="str">
        <f>IF(COUNTA($A480:$E480)=0,"",IF($H480&lt;&gt;"OK","n/a",IF($E480="","No expiry date",IF(Dashboard!$B$19&gt;0,"Check data",IF($F480&lt;0,"Expired",IF($F480&lt;=Dashboard!$B$6,"Expires soon","Current"))))))</f>
        <v/>
      </c>
      <c r="H480" s="14" t="str">
        <f>IF(COUNTA($A480:$E480)=0,"",IF(OR($A480="",NOT(SUMPRODUCT(--(Technicians!$A$2:$A$101=$A480))=1)),"Check ID",IF(OR($B480="",AND($D480&lt;&gt;"",NOT(AND(ISNUMBER($D480),N($D480)&gt;=18264,N($D480)&lt;=73050))),AND($E480&lt;&gt;"",NOT(AND(ISNUMBER($E480),N($E480)&gt;=18264,N($E480)&lt;=73050))),AND(AND(ISNUMBER($D480),N($D480)&gt;=18264,N($D480)&lt;=73050),AND(ISNUMBER($E480),N($E480)&gt;=18264,N($E480)&lt;=73050),N($E480)&lt;N($D480))),"Check inputs","OK")))</f>
        <v/>
      </c>
    </row>
    <row r="481" spans="1:8" x14ac:dyDescent="0.25">
      <c r="A481" s="12"/>
      <c r="B481" s="13"/>
      <c r="C481" s="12"/>
      <c r="D481" s="21"/>
      <c r="E481" s="21"/>
      <c r="F481" s="19" t="str">
        <f>IF(COUNTA($A481:$E481)=0,"",IF($H481&lt;&gt;"OK","n/a",IF($E481="","",IF(AND(ISNUMBER(Dashboard!$B$4),N(Dashboard!$B$4)&gt;=18264,N(Dashboard!$B$4)&lt;=73050),$E481-Dashboard!$B$4,"n/a"))))</f>
        <v/>
      </c>
      <c r="G481" s="14" t="str">
        <f>IF(COUNTA($A481:$E481)=0,"",IF($H481&lt;&gt;"OK","n/a",IF($E481="","No expiry date",IF(Dashboard!$B$19&gt;0,"Check data",IF($F481&lt;0,"Expired",IF($F481&lt;=Dashboard!$B$6,"Expires soon","Current"))))))</f>
        <v/>
      </c>
      <c r="H481" s="14" t="str">
        <f>IF(COUNTA($A481:$E481)=0,"",IF(OR($A481="",NOT(SUMPRODUCT(--(Technicians!$A$2:$A$101=$A481))=1)),"Check ID",IF(OR($B481="",AND($D481&lt;&gt;"",NOT(AND(ISNUMBER($D481),N($D481)&gt;=18264,N($D481)&lt;=73050))),AND($E481&lt;&gt;"",NOT(AND(ISNUMBER($E481),N($E481)&gt;=18264,N($E481)&lt;=73050))),AND(AND(ISNUMBER($D481),N($D481)&gt;=18264,N($D481)&lt;=73050),AND(ISNUMBER($E481),N($E481)&gt;=18264,N($E481)&lt;=73050),N($E481)&lt;N($D481))),"Check inputs","OK")))</f>
        <v/>
      </c>
    </row>
    <row r="482" spans="1:8" x14ac:dyDescent="0.25">
      <c r="A482" s="12"/>
      <c r="B482" s="13"/>
      <c r="C482" s="12"/>
      <c r="D482" s="21"/>
      <c r="E482" s="21"/>
      <c r="F482" s="19" t="str">
        <f>IF(COUNTA($A482:$E482)=0,"",IF($H482&lt;&gt;"OK","n/a",IF($E482="","",IF(AND(ISNUMBER(Dashboard!$B$4),N(Dashboard!$B$4)&gt;=18264,N(Dashboard!$B$4)&lt;=73050),$E482-Dashboard!$B$4,"n/a"))))</f>
        <v/>
      </c>
      <c r="G482" s="14" t="str">
        <f>IF(COUNTA($A482:$E482)=0,"",IF($H482&lt;&gt;"OK","n/a",IF($E482="","No expiry date",IF(Dashboard!$B$19&gt;0,"Check data",IF($F482&lt;0,"Expired",IF($F482&lt;=Dashboard!$B$6,"Expires soon","Current"))))))</f>
        <v/>
      </c>
      <c r="H482" s="14" t="str">
        <f>IF(COUNTA($A482:$E482)=0,"",IF(OR($A482="",NOT(SUMPRODUCT(--(Technicians!$A$2:$A$101=$A482))=1)),"Check ID",IF(OR($B482="",AND($D482&lt;&gt;"",NOT(AND(ISNUMBER($D482),N($D482)&gt;=18264,N($D482)&lt;=73050))),AND($E482&lt;&gt;"",NOT(AND(ISNUMBER($E482),N($E482)&gt;=18264,N($E482)&lt;=73050))),AND(AND(ISNUMBER($D482),N($D482)&gt;=18264,N($D482)&lt;=73050),AND(ISNUMBER($E482),N($E482)&gt;=18264,N($E482)&lt;=73050),N($E482)&lt;N($D482))),"Check inputs","OK")))</f>
        <v/>
      </c>
    </row>
    <row r="483" spans="1:8" x14ac:dyDescent="0.25">
      <c r="A483" s="12"/>
      <c r="B483" s="13"/>
      <c r="C483" s="12"/>
      <c r="D483" s="21"/>
      <c r="E483" s="21"/>
      <c r="F483" s="19" t="str">
        <f>IF(COUNTA($A483:$E483)=0,"",IF($H483&lt;&gt;"OK","n/a",IF($E483="","",IF(AND(ISNUMBER(Dashboard!$B$4),N(Dashboard!$B$4)&gt;=18264,N(Dashboard!$B$4)&lt;=73050),$E483-Dashboard!$B$4,"n/a"))))</f>
        <v/>
      </c>
      <c r="G483" s="14" t="str">
        <f>IF(COUNTA($A483:$E483)=0,"",IF($H483&lt;&gt;"OK","n/a",IF($E483="","No expiry date",IF(Dashboard!$B$19&gt;0,"Check data",IF($F483&lt;0,"Expired",IF($F483&lt;=Dashboard!$B$6,"Expires soon","Current"))))))</f>
        <v/>
      </c>
      <c r="H483" s="14" t="str">
        <f>IF(COUNTA($A483:$E483)=0,"",IF(OR($A483="",NOT(SUMPRODUCT(--(Technicians!$A$2:$A$101=$A483))=1)),"Check ID",IF(OR($B483="",AND($D483&lt;&gt;"",NOT(AND(ISNUMBER($D483),N($D483)&gt;=18264,N($D483)&lt;=73050))),AND($E483&lt;&gt;"",NOT(AND(ISNUMBER($E483),N($E483)&gt;=18264,N($E483)&lt;=73050))),AND(AND(ISNUMBER($D483),N($D483)&gt;=18264,N($D483)&lt;=73050),AND(ISNUMBER($E483),N($E483)&gt;=18264,N($E483)&lt;=73050),N($E483)&lt;N($D483))),"Check inputs","OK")))</f>
        <v/>
      </c>
    </row>
    <row r="484" spans="1:8" x14ac:dyDescent="0.25">
      <c r="A484" s="12"/>
      <c r="B484" s="13"/>
      <c r="C484" s="12"/>
      <c r="D484" s="21"/>
      <c r="E484" s="21"/>
      <c r="F484" s="19" t="str">
        <f>IF(COUNTA($A484:$E484)=0,"",IF($H484&lt;&gt;"OK","n/a",IF($E484="","",IF(AND(ISNUMBER(Dashboard!$B$4),N(Dashboard!$B$4)&gt;=18264,N(Dashboard!$B$4)&lt;=73050),$E484-Dashboard!$B$4,"n/a"))))</f>
        <v/>
      </c>
      <c r="G484" s="14" t="str">
        <f>IF(COUNTA($A484:$E484)=0,"",IF($H484&lt;&gt;"OK","n/a",IF($E484="","No expiry date",IF(Dashboard!$B$19&gt;0,"Check data",IF($F484&lt;0,"Expired",IF($F484&lt;=Dashboard!$B$6,"Expires soon","Current"))))))</f>
        <v/>
      </c>
      <c r="H484" s="14" t="str">
        <f>IF(COUNTA($A484:$E484)=0,"",IF(OR($A484="",NOT(SUMPRODUCT(--(Technicians!$A$2:$A$101=$A484))=1)),"Check ID",IF(OR($B484="",AND($D484&lt;&gt;"",NOT(AND(ISNUMBER($D484),N($D484)&gt;=18264,N($D484)&lt;=73050))),AND($E484&lt;&gt;"",NOT(AND(ISNUMBER($E484),N($E484)&gt;=18264,N($E484)&lt;=73050))),AND(AND(ISNUMBER($D484),N($D484)&gt;=18264,N($D484)&lt;=73050),AND(ISNUMBER($E484),N($E484)&gt;=18264,N($E484)&lt;=73050),N($E484)&lt;N($D484))),"Check inputs","OK")))</f>
        <v/>
      </c>
    </row>
    <row r="485" spans="1:8" x14ac:dyDescent="0.25">
      <c r="A485" s="12"/>
      <c r="B485" s="13"/>
      <c r="C485" s="12"/>
      <c r="D485" s="21"/>
      <c r="E485" s="21"/>
      <c r="F485" s="19" t="str">
        <f>IF(COUNTA($A485:$E485)=0,"",IF($H485&lt;&gt;"OK","n/a",IF($E485="","",IF(AND(ISNUMBER(Dashboard!$B$4),N(Dashboard!$B$4)&gt;=18264,N(Dashboard!$B$4)&lt;=73050),$E485-Dashboard!$B$4,"n/a"))))</f>
        <v/>
      </c>
      <c r="G485" s="14" t="str">
        <f>IF(COUNTA($A485:$E485)=0,"",IF($H485&lt;&gt;"OK","n/a",IF($E485="","No expiry date",IF(Dashboard!$B$19&gt;0,"Check data",IF($F485&lt;0,"Expired",IF($F485&lt;=Dashboard!$B$6,"Expires soon","Current"))))))</f>
        <v/>
      </c>
      <c r="H485" s="14" t="str">
        <f>IF(COUNTA($A485:$E485)=0,"",IF(OR($A485="",NOT(SUMPRODUCT(--(Technicians!$A$2:$A$101=$A485))=1)),"Check ID",IF(OR($B485="",AND($D485&lt;&gt;"",NOT(AND(ISNUMBER($D485),N($D485)&gt;=18264,N($D485)&lt;=73050))),AND($E485&lt;&gt;"",NOT(AND(ISNUMBER($E485),N($E485)&gt;=18264,N($E485)&lt;=73050))),AND(AND(ISNUMBER($D485),N($D485)&gt;=18264,N($D485)&lt;=73050),AND(ISNUMBER($E485),N($E485)&gt;=18264,N($E485)&lt;=73050),N($E485)&lt;N($D485))),"Check inputs","OK")))</f>
        <v/>
      </c>
    </row>
    <row r="486" spans="1:8" x14ac:dyDescent="0.25">
      <c r="A486" s="12"/>
      <c r="B486" s="13"/>
      <c r="C486" s="12"/>
      <c r="D486" s="21"/>
      <c r="E486" s="21"/>
      <c r="F486" s="19" t="str">
        <f>IF(COUNTA($A486:$E486)=0,"",IF($H486&lt;&gt;"OK","n/a",IF($E486="","",IF(AND(ISNUMBER(Dashboard!$B$4),N(Dashboard!$B$4)&gt;=18264,N(Dashboard!$B$4)&lt;=73050),$E486-Dashboard!$B$4,"n/a"))))</f>
        <v/>
      </c>
      <c r="G486" s="14" t="str">
        <f>IF(COUNTA($A486:$E486)=0,"",IF($H486&lt;&gt;"OK","n/a",IF($E486="","No expiry date",IF(Dashboard!$B$19&gt;0,"Check data",IF($F486&lt;0,"Expired",IF($F486&lt;=Dashboard!$B$6,"Expires soon","Current"))))))</f>
        <v/>
      </c>
      <c r="H486" s="14" t="str">
        <f>IF(COUNTA($A486:$E486)=0,"",IF(OR($A486="",NOT(SUMPRODUCT(--(Technicians!$A$2:$A$101=$A486))=1)),"Check ID",IF(OR($B486="",AND($D486&lt;&gt;"",NOT(AND(ISNUMBER($D486),N($D486)&gt;=18264,N($D486)&lt;=73050))),AND($E486&lt;&gt;"",NOT(AND(ISNUMBER($E486),N($E486)&gt;=18264,N($E486)&lt;=73050))),AND(AND(ISNUMBER($D486),N($D486)&gt;=18264,N($D486)&lt;=73050),AND(ISNUMBER($E486),N($E486)&gt;=18264,N($E486)&lt;=73050),N($E486)&lt;N($D486))),"Check inputs","OK")))</f>
        <v/>
      </c>
    </row>
    <row r="487" spans="1:8" x14ac:dyDescent="0.25">
      <c r="A487" s="12"/>
      <c r="B487" s="13"/>
      <c r="C487" s="12"/>
      <c r="D487" s="21"/>
      <c r="E487" s="21"/>
      <c r="F487" s="19" t="str">
        <f>IF(COUNTA($A487:$E487)=0,"",IF($H487&lt;&gt;"OK","n/a",IF($E487="","",IF(AND(ISNUMBER(Dashboard!$B$4),N(Dashboard!$B$4)&gt;=18264,N(Dashboard!$B$4)&lt;=73050),$E487-Dashboard!$B$4,"n/a"))))</f>
        <v/>
      </c>
      <c r="G487" s="14" t="str">
        <f>IF(COUNTA($A487:$E487)=0,"",IF($H487&lt;&gt;"OK","n/a",IF($E487="","No expiry date",IF(Dashboard!$B$19&gt;0,"Check data",IF($F487&lt;0,"Expired",IF($F487&lt;=Dashboard!$B$6,"Expires soon","Current"))))))</f>
        <v/>
      </c>
      <c r="H487" s="14" t="str">
        <f>IF(COUNTA($A487:$E487)=0,"",IF(OR($A487="",NOT(SUMPRODUCT(--(Technicians!$A$2:$A$101=$A487))=1)),"Check ID",IF(OR($B487="",AND($D487&lt;&gt;"",NOT(AND(ISNUMBER($D487),N($D487)&gt;=18264,N($D487)&lt;=73050))),AND($E487&lt;&gt;"",NOT(AND(ISNUMBER($E487),N($E487)&gt;=18264,N($E487)&lt;=73050))),AND(AND(ISNUMBER($D487),N($D487)&gt;=18264,N($D487)&lt;=73050),AND(ISNUMBER($E487),N($E487)&gt;=18264,N($E487)&lt;=73050),N($E487)&lt;N($D487))),"Check inputs","OK")))</f>
        <v/>
      </c>
    </row>
    <row r="488" spans="1:8" x14ac:dyDescent="0.25">
      <c r="A488" s="12"/>
      <c r="B488" s="13"/>
      <c r="C488" s="12"/>
      <c r="D488" s="21"/>
      <c r="E488" s="21"/>
      <c r="F488" s="19" t="str">
        <f>IF(COUNTA($A488:$E488)=0,"",IF($H488&lt;&gt;"OK","n/a",IF($E488="","",IF(AND(ISNUMBER(Dashboard!$B$4),N(Dashboard!$B$4)&gt;=18264,N(Dashboard!$B$4)&lt;=73050),$E488-Dashboard!$B$4,"n/a"))))</f>
        <v/>
      </c>
      <c r="G488" s="14" t="str">
        <f>IF(COUNTA($A488:$E488)=0,"",IF($H488&lt;&gt;"OK","n/a",IF($E488="","No expiry date",IF(Dashboard!$B$19&gt;0,"Check data",IF($F488&lt;0,"Expired",IF($F488&lt;=Dashboard!$B$6,"Expires soon","Current"))))))</f>
        <v/>
      </c>
      <c r="H488" s="14" t="str">
        <f>IF(COUNTA($A488:$E488)=0,"",IF(OR($A488="",NOT(SUMPRODUCT(--(Technicians!$A$2:$A$101=$A488))=1)),"Check ID",IF(OR($B488="",AND($D488&lt;&gt;"",NOT(AND(ISNUMBER($D488),N($D488)&gt;=18264,N($D488)&lt;=73050))),AND($E488&lt;&gt;"",NOT(AND(ISNUMBER($E488),N($E488)&gt;=18264,N($E488)&lt;=73050))),AND(AND(ISNUMBER($D488),N($D488)&gt;=18264,N($D488)&lt;=73050),AND(ISNUMBER($E488),N($E488)&gt;=18264,N($E488)&lt;=73050),N($E488)&lt;N($D488))),"Check inputs","OK")))</f>
        <v/>
      </c>
    </row>
    <row r="489" spans="1:8" x14ac:dyDescent="0.25">
      <c r="A489" s="12"/>
      <c r="B489" s="13"/>
      <c r="C489" s="12"/>
      <c r="D489" s="21"/>
      <c r="E489" s="21"/>
      <c r="F489" s="19" t="str">
        <f>IF(COUNTA($A489:$E489)=0,"",IF($H489&lt;&gt;"OK","n/a",IF($E489="","",IF(AND(ISNUMBER(Dashboard!$B$4),N(Dashboard!$B$4)&gt;=18264,N(Dashboard!$B$4)&lt;=73050),$E489-Dashboard!$B$4,"n/a"))))</f>
        <v/>
      </c>
      <c r="G489" s="14" t="str">
        <f>IF(COUNTA($A489:$E489)=0,"",IF($H489&lt;&gt;"OK","n/a",IF($E489="","No expiry date",IF(Dashboard!$B$19&gt;0,"Check data",IF($F489&lt;0,"Expired",IF($F489&lt;=Dashboard!$B$6,"Expires soon","Current"))))))</f>
        <v/>
      </c>
      <c r="H489" s="14" t="str">
        <f>IF(COUNTA($A489:$E489)=0,"",IF(OR($A489="",NOT(SUMPRODUCT(--(Technicians!$A$2:$A$101=$A489))=1)),"Check ID",IF(OR($B489="",AND($D489&lt;&gt;"",NOT(AND(ISNUMBER($D489),N($D489)&gt;=18264,N($D489)&lt;=73050))),AND($E489&lt;&gt;"",NOT(AND(ISNUMBER($E489),N($E489)&gt;=18264,N($E489)&lt;=73050))),AND(AND(ISNUMBER($D489),N($D489)&gt;=18264,N($D489)&lt;=73050),AND(ISNUMBER($E489),N($E489)&gt;=18264,N($E489)&lt;=73050),N($E489)&lt;N($D489))),"Check inputs","OK")))</f>
        <v/>
      </c>
    </row>
    <row r="490" spans="1:8" x14ac:dyDescent="0.25">
      <c r="A490" s="12"/>
      <c r="B490" s="13"/>
      <c r="C490" s="12"/>
      <c r="D490" s="21"/>
      <c r="E490" s="21"/>
      <c r="F490" s="19" t="str">
        <f>IF(COUNTA($A490:$E490)=0,"",IF($H490&lt;&gt;"OK","n/a",IF($E490="","",IF(AND(ISNUMBER(Dashboard!$B$4),N(Dashboard!$B$4)&gt;=18264,N(Dashboard!$B$4)&lt;=73050),$E490-Dashboard!$B$4,"n/a"))))</f>
        <v/>
      </c>
      <c r="G490" s="14" t="str">
        <f>IF(COUNTA($A490:$E490)=0,"",IF($H490&lt;&gt;"OK","n/a",IF($E490="","No expiry date",IF(Dashboard!$B$19&gt;0,"Check data",IF($F490&lt;0,"Expired",IF($F490&lt;=Dashboard!$B$6,"Expires soon","Current"))))))</f>
        <v/>
      </c>
      <c r="H490" s="14" t="str">
        <f>IF(COUNTA($A490:$E490)=0,"",IF(OR($A490="",NOT(SUMPRODUCT(--(Technicians!$A$2:$A$101=$A490))=1)),"Check ID",IF(OR($B490="",AND($D490&lt;&gt;"",NOT(AND(ISNUMBER($D490),N($D490)&gt;=18264,N($D490)&lt;=73050))),AND($E490&lt;&gt;"",NOT(AND(ISNUMBER($E490),N($E490)&gt;=18264,N($E490)&lt;=73050))),AND(AND(ISNUMBER($D490),N($D490)&gt;=18264,N($D490)&lt;=73050),AND(ISNUMBER($E490),N($E490)&gt;=18264,N($E490)&lt;=73050),N($E490)&lt;N($D490))),"Check inputs","OK")))</f>
        <v/>
      </c>
    </row>
    <row r="491" spans="1:8" x14ac:dyDescent="0.25">
      <c r="A491" s="12"/>
      <c r="B491" s="13"/>
      <c r="C491" s="12"/>
      <c r="D491" s="21"/>
      <c r="E491" s="21"/>
      <c r="F491" s="19" t="str">
        <f>IF(COUNTA($A491:$E491)=0,"",IF($H491&lt;&gt;"OK","n/a",IF($E491="","",IF(AND(ISNUMBER(Dashboard!$B$4),N(Dashboard!$B$4)&gt;=18264,N(Dashboard!$B$4)&lt;=73050),$E491-Dashboard!$B$4,"n/a"))))</f>
        <v/>
      </c>
      <c r="G491" s="14" t="str">
        <f>IF(COUNTA($A491:$E491)=0,"",IF($H491&lt;&gt;"OK","n/a",IF($E491="","No expiry date",IF(Dashboard!$B$19&gt;0,"Check data",IF($F491&lt;0,"Expired",IF($F491&lt;=Dashboard!$B$6,"Expires soon","Current"))))))</f>
        <v/>
      </c>
      <c r="H491" s="14" t="str">
        <f>IF(COUNTA($A491:$E491)=0,"",IF(OR($A491="",NOT(SUMPRODUCT(--(Technicians!$A$2:$A$101=$A491))=1)),"Check ID",IF(OR($B491="",AND($D491&lt;&gt;"",NOT(AND(ISNUMBER($D491),N($D491)&gt;=18264,N($D491)&lt;=73050))),AND($E491&lt;&gt;"",NOT(AND(ISNUMBER($E491),N($E491)&gt;=18264,N($E491)&lt;=73050))),AND(AND(ISNUMBER($D491),N($D491)&gt;=18264,N($D491)&lt;=73050),AND(ISNUMBER($E491),N($E491)&gt;=18264,N($E491)&lt;=73050),N($E491)&lt;N($D491))),"Check inputs","OK")))</f>
        <v/>
      </c>
    </row>
    <row r="492" spans="1:8" x14ac:dyDescent="0.25">
      <c r="A492" s="12"/>
      <c r="B492" s="13"/>
      <c r="C492" s="12"/>
      <c r="D492" s="21"/>
      <c r="E492" s="21"/>
      <c r="F492" s="19" t="str">
        <f>IF(COUNTA($A492:$E492)=0,"",IF($H492&lt;&gt;"OK","n/a",IF($E492="","",IF(AND(ISNUMBER(Dashboard!$B$4),N(Dashboard!$B$4)&gt;=18264,N(Dashboard!$B$4)&lt;=73050),$E492-Dashboard!$B$4,"n/a"))))</f>
        <v/>
      </c>
      <c r="G492" s="14" t="str">
        <f>IF(COUNTA($A492:$E492)=0,"",IF($H492&lt;&gt;"OK","n/a",IF($E492="","No expiry date",IF(Dashboard!$B$19&gt;0,"Check data",IF($F492&lt;0,"Expired",IF($F492&lt;=Dashboard!$B$6,"Expires soon","Current"))))))</f>
        <v/>
      </c>
      <c r="H492" s="14" t="str">
        <f>IF(COUNTA($A492:$E492)=0,"",IF(OR($A492="",NOT(SUMPRODUCT(--(Technicians!$A$2:$A$101=$A492))=1)),"Check ID",IF(OR($B492="",AND($D492&lt;&gt;"",NOT(AND(ISNUMBER($D492),N($D492)&gt;=18264,N($D492)&lt;=73050))),AND($E492&lt;&gt;"",NOT(AND(ISNUMBER($E492),N($E492)&gt;=18264,N($E492)&lt;=73050))),AND(AND(ISNUMBER($D492),N($D492)&gt;=18264,N($D492)&lt;=73050),AND(ISNUMBER($E492),N($E492)&gt;=18264,N($E492)&lt;=73050),N($E492)&lt;N($D492))),"Check inputs","OK")))</f>
        <v/>
      </c>
    </row>
    <row r="493" spans="1:8" x14ac:dyDescent="0.25">
      <c r="A493" s="12"/>
      <c r="B493" s="13"/>
      <c r="C493" s="12"/>
      <c r="D493" s="21"/>
      <c r="E493" s="21"/>
      <c r="F493" s="19" t="str">
        <f>IF(COUNTA($A493:$E493)=0,"",IF($H493&lt;&gt;"OK","n/a",IF($E493="","",IF(AND(ISNUMBER(Dashboard!$B$4),N(Dashboard!$B$4)&gt;=18264,N(Dashboard!$B$4)&lt;=73050),$E493-Dashboard!$B$4,"n/a"))))</f>
        <v/>
      </c>
      <c r="G493" s="14" t="str">
        <f>IF(COUNTA($A493:$E493)=0,"",IF($H493&lt;&gt;"OK","n/a",IF($E493="","No expiry date",IF(Dashboard!$B$19&gt;0,"Check data",IF($F493&lt;0,"Expired",IF($F493&lt;=Dashboard!$B$6,"Expires soon","Current"))))))</f>
        <v/>
      </c>
      <c r="H493" s="14" t="str">
        <f>IF(COUNTA($A493:$E493)=0,"",IF(OR($A493="",NOT(SUMPRODUCT(--(Technicians!$A$2:$A$101=$A493))=1)),"Check ID",IF(OR($B493="",AND($D493&lt;&gt;"",NOT(AND(ISNUMBER($D493),N($D493)&gt;=18264,N($D493)&lt;=73050))),AND($E493&lt;&gt;"",NOT(AND(ISNUMBER($E493),N($E493)&gt;=18264,N($E493)&lt;=73050))),AND(AND(ISNUMBER($D493),N($D493)&gt;=18264,N($D493)&lt;=73050),AND(ISNUMBER($E493),N($E493)&gt;=18264,N($E493)&lt;=73050),N($E493)&lt;N($D493))),"Check inputs","OK")))</f>
        <v/>
      </c>
    </row>
    <row r="494" spans="1:8" x14ac:dyDescent="0.25">
      <c r="A494" s="12"/>
      <c r="B494" s="13"/>
      <c r="C494" s="12"/>
      <c r="D494" s="21"/>
      <c r="E494" s="21"/>
      <c r="F494" s="19" t="str">
        <f>IF(COUNTA($A494:$E494)=0,"",IF($H494&lt;&gt;"OK","n/a",IF($E494="","",IF(AND(ISNUMBER(Dashboard!$B$4),N(Dashboard!$B$4)&gt;=18264,N(Dashboard!$B$4)&lt;=73050),$E494-Dashboard!$B$4,"n/a"))))</f>
        <v/>
      </c>
      <c r="G494" s="14" t="str">
        <f>IF(COUNTA($A494:$E494)=0,"",IF($H494&lt;&gt;"OK","n/a",IF($E494="","No expiry date",IF(Dashboard!$B$19&gt;0,"Check data",IF($F494&lt;0,"Expired",IF($F494&lt;=Dashboard!$B$6,"Expires soon","Current"))))))</f>
        <v/>
      </c>
      <c r="H494" s="14" t="str">
        <f>IF(COUNTA($A494:$E494)=0,"",IF(OR($A494="",NOT(SUMPRODUCT(--(Technicians!$A$2:$A$101=$A494))=1)),"Check ID",IF(OR($B494="",AND($D494&lt;&gt;"",NOT(AND(ISNUMBER($D494),N($D494)&gt;=18264,N($D494)&lt;=73050))),AND($E494&lt;&gt;"",NOT(AND(ISNUMBER($E494),N($E494)&gt;=18264,N($E494)&lt;=73050))),AND(AND(ISNUMBER($D494),N($D494)&gt;=18264,N($D494)&lt;=73050),AND(ISNUMBER($E494),N($E494)&gt;=18264,N($E494)&lt;=73050),N($E494)&lt;N($D494))),"Check inputs","OK")))</f>
        <v/>
      </c>
    </row>
    <row r="495" spans="1:8" x14ac:dyDescent="0.25">
      <c r="A495" s="12"/>
      <c r="B495" s="13"/>
      <c r="C495" s="12"/>
      <c r="D495" s="21"/>
      <c r="E495" s="21"/>
      <c r="F495" s="19" t="str">
        <f>IF(COUNTA($A495:$E495)=0,"",IF($H495&lt;&gt;"OK","n/a",IF($E495="","",IF(AND(ISNUMBER(Dashboard!$B$4),N(Dashboard!$B$4)&gt;=18264,N(Dashboard!$B$4)&lt;=73050),$E495-Dashboard!$B$4,"n/a"))))</f>
        <v/>
      </c>
      <c r="G495" s="14" t="str">
        <f>IF(COUNTA($A495:$E495)=0,"",IF($H495&lt;&gt;"OK","n/a",IF($E495="","No expiry date",IF(Dashboard!$B$19&gt;0,"Check data",IF($F495&lt;0,"Expired",IF($F495&lt;=Dashboard!$B$6,"Expires soon","Current"))))))</f>
        <v/>
      </c>
      <c r="H495" s="14" t="str">
        <f>IF(COUNTA($A495:$E495)=0,"",IF(OR($A495="",NOT(SUMPRODUCT(--(Technicians!$A$2:$A$101=$A495))=1)),"Check ID",IF(OR($B495="",AND($D495&lt;&gt;"",NOT(AND(ISNUMBER($D495),N($D495)&gt;=18264,N($D495)&lt;=73050))),AND($E495&lt;&gt;"",NOT(AND(ISNUMBER($E495),N($E495)&gt;=18264,N($E495)&lt;=73050))),AND(AND(ISNUMBER($D495),N($D495)&gt;=18264,N($D495)&lt;=73050),AND(ISNUMBER($E495),N($E495)&gt;=18264,N($E495)&lt;=73050),N($E495)&lt;N($D495))),"Check inputs","OK")))</f>
        <v/>
      </c>
    </row>
    <row r="496" spans="1:8" x14ac:dyDescent="0.25">
      <c r="A496" s="12"/>
      <c r="B496" s="13"/>
      <c r="C496" s="12"/>
      <c r="D496" s="21"/>
      <c r="E496" s="21"/>
      <c r="F496" s="19" t="str">
        <f>IF(COUNTA($A496:$E496)=0,"",IF($H496&lt;&gt;"OK","n/a",IF($E496="","",IF(AND(ISNUMBER(Dashboard!$B$4),N(Dashboard!$B$4)&gt;=18264,N(Dashboard!$B$4)&lt;=73050),$E496-Dashboard!$B$4,"n/a"))))</f>
        <v/>
      </c>
      <c r="G496" s="14" t="str">
        <f>IF(COUNTA($A496:$E496)=0,"",IF($H496&lt;&gt;"OK","n/a",IF($E496="","No expiry date",IF(Dashboard!$B$19&gt;0,"Check data",IF($F496&lt;0,"Expired",IF($F496&lt;=Dashboard!$B$6,"Expires soon","Current"))))))</f>
        <v/>
      </c>
      <c r="H496" s="14" t="str">
        <f>IF(COUNTA($A496:$E496)=0,"",IF(OR($A496="",NOT(SUMPRODUCT(--(Technicians!$A$2:$A$101=$A496))=1)),"Check ID",IF(OR($B496="",AND($D496&lt;&gt;"",NOT(AND(ISNUMBER($D496),N($D496)&gt;=18264,N($D496)&lt;=73050))),AND($E496&lt;&gt;"",NOT(AND(ISNUMBER($E496),N($E496)&gt;=18264,N($E496)&lt;=73050))),AND(AND(ISNUMBER($D496),N($D496)&gt;=18264,N($D496)&lt;=73050),AND(ISNUMBER($E496),N($E496)&gt;=18264,N($E496)&lt;=73050),N($E496)&lt;N($D496))),"Check inputs","OK")))</f>
        <v/>
      </c>
    </row>
    <row r="497" spans="1:8" x14ac:dyDescent="0.25">
      <c r="A497" s="12"/>
      <c r="B497" s="13"/>
      <c r="C497" s="12"/>
      <c r="D497" s="21"/>
      <c r="E497" s="21"/>
      <c r="F497" s="19" t="str">
        <f>IF(COUNTA($A497:$E497)=0,"",IF($H497&lt;&gt;"OK","n/a",IF($E497="","",IF(AND(ISNUMBER(Dashboard!$B$4),N(Dashboard!$B$4)&gt;=18264,N(Dashboard!$B$4)&lt;=73050),$E497-Dashboard!$B$4,"n/a"))))</f>
        <v/>
      </c>
      <c r="G497" s="14" t="str">
        <f>IF(COUNTA($A497:$E497)=0,"",IF($H497&lt;&gt;"OK","n/a",IF($E497="","No expiry date",IF(Dashboard!$B$19&gt;0,"Check data",IF($F497&lt;0,"Expired",IF($F497&lt;=Dashboard!$B$6,"Expires soon","Current"))))))</f>
        <v/>
      </c>
      <c r="H497" s="14" t="str">
        <f>IF(COUNTA($A497:$E497)=0,"",IF(OR($A497="",NOT(SUMPRODUCT(--(Technicians!$A$2:$A$101=$A497))=1)),"Check ID",IF(OR($B497="",AND($D497&lt;&gt;"",NOT(AND(ISNUMBER($D497),N($D497)&gt;=18264,N($D497)&lt;=73050))),AND($E497&lt;&gt;"",NOT(AND(ISNUMBER($E497),N($E497)&gt;=18264,N($E497)&lt;=73050))),AND(AND(ISNUMBER($D497),N($D497)&gt;=18264,N($D497)&lt;=73050),AND(ISNUMBER($E497),N($E497)&gt;=18264,N($E497)&lt;=73050),N($E497)&lt;N($D497))),"Check inputs","OK")))</f>
        <v/>
      </c>
    </row>
    <row r="498" spans="1:8" x14ac:dyDescent="0.25">
      <c r="A498" s="12"/>
      <c r="B498" s="13"/>
      <c r="C498" s="12"/>
      <c r="D498" s="21"/>
      <c r="E498" s="21"/>
      <c r="F498" s="19" t="str">
        <f>IF(COUNTA($A498:$E498)=0,"",IF($H498&lt;&gt;"OK","n/a",IF($E498="","",IF(AND(ISNUMBER(Dashboard!$B$4),N(Dashboard!$B$4)&gt;=18264,N(Dashboard!$B$4)&lt;=73050),$E498-Dashboard!$B$4,"n/a"))))</f>
        <v/>
      </c>
      <c r="G498" s="14" t="str">
        <f>IF(COUNTA($A498:$E498)=0,"",IF($H498&lt;&gt;"OK","n/a",IF($E498="","No expiry date",IF(Dashboard!$B$19&gt;0,"Check data",IF($F498&lt;0,"Expired",IF($F498&lt;=Dashboard!$B$6,"Expires soon","Current"))))))</f>
        <v/>
      </c>
      <c r="H498" s="14" t="str">
        <f>IF(COUNTA($A498:$E498)=0,"",IF(OR($A498="",NOT(SUMPRODUCT(--(Technicians!$A$2:$A$101=$A498))=1)),"Check ID",IF(OR($B498="",AND($D498&lt;&gt;"",NOT(AND(ISNUMBER($D498),N($D498)&gt;=18264,N($D498)&lt;=73050))),AND($E498&lt;&gt;"",NOT(AND(ISNUMBER($E498),N($E498)&gt;=18264,N($E498)&lt;=73050))),AND(AND(ISNUMBER($D498),N($D498)&gt;=18264,N($D498)&lt;=73050),AND(ISNUMBER($E498),N($E498)&gt;=18264,N($E498)&lt;=73050),N($E498)&lt;N($D498))),"Check inputs","OK")))</f>
        <v/>
      </c>
    </row>
    <row r="499" spans="1:8" x14ac:dyDescent="0.25">
      <c r="A499" s="12"/>
      <c r="B499" s="13"/>
      <c r="C499" s="12"/>
      <c r="D499" s="21"/>
      <c r="E499" s="21"/>
      <c r="F499" s="19" t="str">
        <f>IF(COUNTA($A499:$E499)=0,"",IF($H499&lt;&gt;"OK","n/a",IF($E499="","",IF(AND(ISNUMBER(Dashboard!$B$4),N(Dashboard!$B$4)&gt;=18264,N(Dashboard!$B$4)&lt;=73050),$E499-Dashboard!$B$4,"n/a"))))</f>
        <v/>
      </c>
      <c r="G499" s="14" t="str">
        <f>IF(COUNTA($A499:$E499)=0,"",IF($H499&lt;&gt;"OK","n/a",IF($E499="","No expiry date",IF(Dashboard!$B$19&gt;0,"Check data",IF($F499&lt;0,"Expired",IF($F499&lt;=Dashboard!$B$6,"Expires soon","Current"))))))</f>
        <v/>
      </c>
      <c r="H499" s="14" t="str">
        <f>IF(COUNTA($A499:$E499)=0,"",IF(OR($A499="",NOT(SUMPRODUCT(--(Technicians!$A$2:$A$101=$A499))=1)),"Check ID",IF(OR($B499="",AND($D499&lt;&gt;"",NOT(AND(ISNUMBER($D499),N($D499)&gt;=18264,N($D499)&lt;=73050))),AND($E499&lt;&gt;"",NOT(AND(ISNUMBER($E499),N($E499)&gt;=18264,N($E499)&lt;=73050))),AND(AND(ISNUMBER($D499),N($D499)&gt;=18264,N($D499)&lt;=73050),AND(ISNUMBER($E499),N($E499)&gt;=18264,N($E499)&lt;=73050),N($E499)&lt;N($D499))),"Check inputs","OK")))</f>
        <v/>
      </c>
    </row>
    <row r="500" spans="1:8" x14ac:dyDescent="0.25">
      <c r="A500" s="12"/>
      <c r="B500" s="13"/>
      <c r="C500" s="12"/>
      <c r="D500" s="21"/>
      <c r="E500" s="21"/>
      <c r="F500" s="19" t="str">
        <f>IF(COUNTA($A500:$E500)=0,"",IF($H500&lt;&gt;"OK","n/a",IF($E500="","",IF(AND(ISNUMBER(Dashboard!$B$4),N(Dashboard!$B$4)&gt;=18264,N(Dashboard!$B$4)&lt;=73050),$E500-Dashboard!$B$4,"n/a"))))</f>
        <v/>
      </c>
      <c r="G500" s="14" t="str">
        <f>IF(COUNTA($A500:$E500)=0,"",IF($H500&lt;&gt;"OK","n/a",IF($E500="","No expiry date",IF(Dashboard!$B$19&gt;0,"Check data",IF($F500&lt;0,"Expired",IF($F500&lt;=Dashboard!$B$6,"Expires soon","Current"))))))</f>
        <v/>
      </c>
      <c r="H500" s="14" t="str">
        <f>IF(COUNTA($A500:$E500)=0,"",IF(OR($A500="",NOT(SUMPRODUCT(--(Technicians!$A$2:$A$101=$A500))=1)),"Check ID",IF(OR($B500="",AND($D500&lt;&gt;"",NOT(AND(ISNUMBER($D500),N($D500)&gt;=18264,N($D500)&lt;=73050))),AND($E500&lt;&gt;"",NOT(AND(ISNUMBER($E500),N($E500)&gt;=18264,N($E500)&lt;=73050))),AND(AND(ISNUMBER($D500),N($D500)&gt;=18264,N($D500)&lt;=73050),AND(ISNUMBER($E500),N($E500)&gt;=18264,N($E500)&lt;=73050),N($E500)&lt;N($D500))),"Check inputs","OK")))</f>
        <v/>
      </c>
    </row>
    <row r="501" spans="1:8" x14ac:dyDescent="0.25">
      <c r="A501" s="12"/>
      <c r="B501" s="13"/>
      <c r="C501" s="12"/>
      <c r="D501" s="21"/>
      <c r="E501" s="21"/>
      <c r="F501" s="19" t="str">
        <f>IF(COUNTA($A501:$E501)=0,"",IF($H501&lt;&gt;"OK","n/a",IF($E501="","",IF(AND(ISNUMBER(Dashboard!$B$4),N(Dashboard!$B$4)&gt;=18264,N(Dashboard!$B$4)&lt;=73050),$E501-Dashboard!$B$4,"n/a"))))</f>
        <v/>
      </c>
      <c r="G501" s="14" t="str">
        <f>IF(COUNTA($A501:$E501)=0,"",IF($H501&lt;&gt;"OK","n/a",IF($E501="","No expiry date",IF(Dashboard!$B$19&gt;0,"Check data",IF($F501&lt;0,"Expired",IF($F501&lt;=Dashboard!$B$6,"Expires soon","Current"))))))</f>
        <v/>
      </c>
      <c r="H501" s="14" t="str">
        <f>IF(COUNTA($A501:$E501)=0,"",IF(OR($A501="",NOT(SUMPRODUCT(--(Technicians!$A$2:$A$101=$A501))=1)),"Check ID",IF(OR($B501="",AND($D501&lt;&gt;"",NOT(AND(ISNUMBER($D501),N($D501)&gt;=18264,N($D501)&lt;=73050))),AND($E501&lt;&gt;"",NOT(AND(ISNUMBER($E501),N($E501)&gt;=18264,N($E501)&lt;=73050))),AND(AND(ISNUMBER($D501),N($D501)&gt;=18264,N($D501)&lt;=73050),AND(ISNUMBER($E501),N($E501)&gt;=18264,N($E501)&lt;=73050),N($E501)&lt;N($D501))),"Check inputs","OK")))</f>
        <v/>
      </c>
    </row>
  </sheetData>
  <conditionalFormatting sqref="G2:G501">
    <cfRule type="expression" dxfId="8" priority="1">
      <formula>$G2="Expired"</formula>
    </cfRule>
    <cfRule type="expression" dxfId="9" priority="2">
      <formula>$G2="Expires soon"</formula>
    </cfRule>
    <cfRule type="expression" dxfId="10" priority="3">
      <formula>$G2="Current"</formula>
    </cfRule>
    <cfRule type="expression" dxfId="11" priority="4">
      <formula>$G2="Check data"</formula>
    </cfRule>
  </conditionalFormatting>
  <conditionalFormatting sqref="H2:H501">
    <cfRule type="expression" dxfId="12" priority="10">
      <formula>$H2="Check ID"</formula>
    </cfRule>
    <cfRule type="expression" dxfId="13" priority="11">
      <formula>$H2="Check inputs"</formula>
    </cfRule>
  </conditionalFormatting>
  <dataValidations count="3">
    <dataValidation type="list" allowBlank="1" showErrorMessage="1" errorTitle="Unknown technician" error="Pick a Tech ID listed on the Technicians sheet, or add the technician there first." sqref="A2:A501">
      <formula1>Technicians!$A$2:$A$101</formula1>
    </dataValidation>
    <dataValidation type="decimal" allowBlank="1" showErrorMessage="1" errorTitle="Invalid date" error="Enter a number between 18264 and 73050" sqref="D10:E501">
      <formula1>18264</formula1>
      <formula2>73050</formula2>
    </dataValidation>
    <dataValidation type="decimal" allowBlank="1" showErrorMessage="1" errorTitle="Invalid date" error="Enter a number between 18264 and 73050" sqref="D2:E501">
      <formula1>18264</formula1>
      <formula2>73050</formula2>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1"/>
  <sheetViews>
    <sheetView workbookViewId="0">
      <pane ySplit="1" topLeftCell="A2" activePane="bottomLeft" state="frozen"/>
      <selection pane="bottomLeft"/>
    </sheetView>
  </sheetViews>
  <sheetFormatPr defaultRowHeight="15" outlineLevelRow="0" outlineLevelCol="0" x14ac:dyDescent="55"/>
  <cols>
    <col min="2" max="2" width="24" customWidth="1"/>
    <col min="4" max="5" width="13" customWidth="1"/>
    <col min="6" max="6" width="12" customWidth="1"/>
    <col min="7" max="7" width="13" customWidth="1"/>
  </cols>
  <sheetData>
    <row r="1" ht="34" customHeight="1" spans="1:7" x14ac:dyDescent="0.25">
      <c r="A1" s="11" t="s">
        <v>35</v>
      </c>
      <c r="B1" s="11" t="s">
        <v>89</v>
      </c>
      <c r="C1" s="11" t="s">
        <v>90</v>
      </c>
      <c r="D1" s="11" t="s">
        <v>91</v>
      </c>
      <c r="E1" s="11" t="s">
        <v>70</v>
      </c>
      <c r="F1" s="11" t="s">
        <v>92</v>
      </c>
      <c r="G1" s="11" t="s">
        <v>38</v>
      </c>
    </row>
    <row r="2" spans="1:7" x14ac:dyDescent="0.25">
      <c r="A2" s="12" t="s">
        <v>42</v>
      </c>
      <c r="B2" s="13" t="s">
        <v>56</v>
      </c>
      <c r="C2" s="22">
        <v>3</v>
      </c>
      <c r="D2" s="21">
        <v>46418</v>
      </c>
      <c r="E2" s="12" t="s">
        <v>93</v>
      </c>
      <c r="F2" s="14" t="str">
        <f>IF(COUNTA($A2:$E2)=0,"",IF($G2&lt;&gt;"OK","n/a",IF(Dashboard!$B$19&gt;0,"Check data",IF(AND($E2&lt;&gt;"Done",N($D2)&lt;Dashboard!$B$4),"Yes","No"))))</f>
        <v>No</v>
      </c>
      <c r="G2" s="14" t="str">
        <f>IF(COUNTA($A2:$E2)=0,"",IF(OR($A2="",NOT(SUMPRODUCT(--(Technicians!$A$2:$A$101=$A2))=1),$B2="",SUMPRODUCT(--('Skills Matrix'!$B$1:$I$1=$B2))&lt;&gt;1),"Check ID",IF(OR(NOT(AND(ISNUMBER($C2),N($C2)&gt;=1,N($C2)&lt;=4,N($C2)=INT(N($C2)))),NOT(AND(ISNUMBER($D2),N($D2)&gt;=18264,N($D2)&lt;=73050)),NOT(OR($E2="Planned",$E2="In progress",$E2="Done"))),"Check inputs","OK")))</f>
        <v>OK</v>
      </c>
    </row>
    <row r="3" spans="1:7" x14ac:dyDescent="0.25">
      <c r="A3" s="12" t="s">
        <v>45</v>
      </c>
      <c r="B3" s="13" t="s">
        <v>59</v>
      </c>
      <c r="C3" s="22">
        <v>3</v>
      </c>
      <c r="D3" s="21">
        <v>46310</v>
      </c>
      <c r="E3" s="12" t="s">
        <v>93</v>
      </c>
      <c r="F3" s="14" t="str">
        <f>IF(COUNTA($A3:$E3)=0,"",IF($G3&lt;&gt;"OK","n/a",IF(Dashboard!$B$19&gt;0,"Check data",IF(AND($E3&lt;&gt;"Done",N($D3)&lt;Dashboard!$B$4),"Yes","No"))))</f>
        <v>Yes</v>
      </c>
      <c r="G3" s="14" t="str">
        <f>IF(COUNTA($A3:$E3)=0,"",IF(OR($A3="",NOT(SUMPRODUCT(--(Technicians!$A$2:$A$101=$A3))=1),$B3="",SUMPRODUCT(--('Skills Matrix'!$B$1:$I$1=$B3))&lt;&gt;1),"Check ID",IF(OR(NOT(AND(ISNUMBER($C3),N($C3)&gt;=1,N($C3)&lt;=4,N($C3)=INT(N($C3)))),NOT(AND(ISNUMBER($D3),N($D3)&gt;=18264,N($D3)&lt;=73050)),NOT(OR($E3="Planned",$E3="In progress",$E3="Done"))),"Check inputs","OK")))</f>
        <v>OK</v>
      </c>
    </row>
    <row r="4" spans="1:7" x14ac:dyDescent="0.25">
      <c r="A4" s="12" t="s">
        <v>47</v>
      </c>
      <c r="B4" s="13" t="s">
        <v>55</v>
      </c>
      <c r="C4" s="22">
        <v>3</v>
      </c>
      <c r="D4" s="21">
        <v>46446</v>
      </c>
      <c r="E4" s="12" t="s">
        <v>94</v>
      </c>
      <c r="F4" s="14" t="str">
        <f>IF(COUNTA($A4:$E4)=0,"",IF($G4&lt;&gt;"OK","n/a",IF(Dashboard!$B$19&gt;0,"Check data",IF(AND($E4&lt;&gt;"Done",N($D4)&lt;Dashboard!$B$4),"Yes","No"))))</f>
        <v>No</v>
      </c>
      <c r="G4" s="14" t="str">
        <f>IF(COUNTA($A4:$E4)=0,"",IF(OR($A4="",NOT(SUMPRODUCT(--(Technicians!$A$2:$A$101=$A4))=1),$B4="",SUMPRODUCT(--('Skills Matrix'!$B$1:$I$1=$B4))&lt;&gt;1),"Check ID",IF(OR(NOT(AND(ISNUMBER($C4),N($C4)&gt;=1,N($C4)&lt;=4,N($C4)=INT(N($C4)))),NOT(AND(ISNUMBER($D4),N($D4)&gt;=18264,N($D4)&lt;=73050)),NOT(OR($E4="Planned",$E4="In progress",$E4="Done"))),"Check inputs","OK")))</f>
        <v>OK</v>
      </c>
    </row>
    <row r="5" spans="1:7" x14ac:dyDescent="0.25">
      <c r="A5" s="12" t="s">
        <v>50</v>
      </c>
      <c r="B5" s="13" t="s">
        <v>53</v>
      </c>
      <c r="C5" s="22">
        <v>3</v>
      </c>
      <c r="D5" s="21">
        <v>46507</v>
      </c>
      <c r="E5" s="12" t="s">
        <v>94</v>
      </c>
      <c r="F5" s="14" t="str">
        <f>IF(COUNTA($A5:$E5)=0,"",IF($G5&lt;&gt;"OK","n/a",IF(Dashboard!$B$19&gt;0,"Check data",IF(AND($E5&lt;&gt;"Done",N($D5)&lt;Dashboard!$B$4),"Yes","No"))))</f>
        <v>No</v>
      </c>
      <c r="G5" s="14" t="str">
        <f>IF(COUNTA($A5:$E5)=0,"",IF(OR($A5="",NOT(SUMPRODUCT(--(Technicians!$A$2:$A$101=$A5))=1),$B5="",SUMPRODUCT(--('Skills Matrix'!$B$1:$I$1=$B5))&lt;&gt;1),"Check ID",IF(OR(NOT(AND(ISNUMBER($C5),N($C5)&gt;=1,N($C5)&lt;=4,N($C5)=INT(N($C5)))),NOT(AND(ISNUMBER($D5),N($D5)&gt;=18264,N($D5)&lt;=73050)),NOT(OR($E5="Planned",$E5="In progress",$E5="Done"))),"Check inputs","OK")))</f>
        <v>OK</v>
      </c>
    </row>
    <row r="6" spans="1:7" x14ac:dyDescent="0.25">
      <c r="A6" s="12" t="s">
        <v>50</v>
      </c>
      <c r="B6" s="13" t="s">
        <v>54</v>
      </c>
      <c r="C6" s="22">
        <v>2</v>
      </c>
      <c r="D6" s="21">
        <v>46296</v>
      </c>
      <c r="E6" s="12" t="s">
        <v>95</v>
      </c>
      <c r="F6" s="14" t="str">
        <f>IF(COUNTA($A6:$E6)=0,"",IF($G6&lt;&gt;"OK","n/a",IF(Dashboard!$B$19&gt;0,"Check data",IF(AND($E6&lt;&gt;"Done",N($D6)&lt;Dashboard!$B$4),"Yes","No"))))</f>
        <v>No</v>
      </c>
      <c r="G6" s="14" t="str">
        <f>IF(COUNTA($A6:$E6)=0,"",IF(OR($A6="",NOT(SUMPRODUCT(--(Technicians!$A$2:$A$101=$A6))=1),$B6="",SUMPRODUCT(--('Skills Matrix'!$B$1:$I$1=$B6))&lt;&gt;1),"Check ID",IF(OR(NOT(AND(ISNUMBER($C6),N($C6)&gt;=1,N($C6)&lt;=4,N($C6)=INT(N($C6)))),NOT(AND(ISNUMBER($D6),N($D6)&gt;=18264,N($D6)&lt;=73050)),NOT(OR($E6="Planned",$E6="In progress",$E6="Done"))),"Check inputs","OK")))</f>
        <v>OK</v>
      </c>
    </row>
    <row r="7" spans="1:7" x14ac:dyDescent="0.25">
      <c r="A7" s="12" t="s">
        <v>39</v>
      </c>
      <c r="B7" s="13" t="s">
        <v>57</v>
      </c>
      <c r="C7" s="22">
        <v>3</v>
      </c>
      <c r="D7" s="21">
        <v>46357</v>
      </c>
      <c r="E7" s="12" t="s">
        <v>94</v>
      </c>
      <c r="F7" s="14" t="str">
        <f>IF(COUNTA($A7:$E7)=0,"",IF($G7&lt;&gt;"OK","n/a",IF(Dashboard!$B$19&gt;0,"Check data",IF(AND($E7&lt;&gt;"Done",N($D7)&lt;Dashboard!$B$4),"Yes","No"))))</f>
        <v>No</v>
      </c>
      <c r="G7" s="14" t="str">
        <f>IF(COUNTA($A7:$E7)=0,"",IF(OR($A7="",NOT(SUMPRODUCT(--(Technicians!$A$2:$A$101=$A7))=1),$B7="",SUMPRODUCT(--('Skills Matrix'!$B$1:$I$1=$B7))&lt;&gt;1),"Check ID",IF(OR(NOT(AND(ISNUMBER($C7),N($C7)&gt;=1,N($C7)&lt;=4,N($C7)=INT(N($C7)))),NOT(AND(ISNUMBER($D7),N($D7)&gt;=18264,N($D7)&lt;=73050)),NOT(OR($E7="Planned",$E7="In progress",$E7="Done"))),"Check inputs","OK")))</f>
        <v>OK</v>
      </c>
    </row>
    <row r="8" spans="1:7" x14ac:dyDescent="0.25">
      <c r="A8" s="12" t="s">
        <v>47</v>
      </c>
      <c r="B8" s="13" t="s">
        <v>58</v>
      </c>
      <c r="C8" s="22">
        <v>2</v>
      </c>
      <c r="D8" s="21">
        <v>46477</v>
      </c>
      <c r="E8" s="12" t="s">
        <v>94</v>
      </c>
      <c r="F8" s="14" t="str">
        <f>IF(COUNTA($A8:$E8)=0,"",IF($G8&lt;&gt;"OK","n/a",IF(Dashboard!$B$19&gt;0,"Check data",IF(AND($E8&lt;&gt;"Done",N($D8)&lt;Dashboard!$B$4),"Yes","No"))))</f>
        <v>No</v>
      </c>
      <c r="G8" s="14" t="str">
        <f>IF(COUNTA($A8:$E8)=0,"",IF(OR($A8="",NOT(SUMPRODUCT(--(Technicians!$A$2:$A$101=$A8))=1),$B8="",SUMPRODUCT(--('Skills Matrix'!$B$1:$I$1=$B8))&lt;&gt;1),"Check ID",IF(OR(NOT(AND(ISNUMBER($C8),N($C8)&gt;=1,N($C8)&lt;=4,N($C8)=INT(N($C8)))),NOT(AND(ISNUMBER($D8),N($D8)&gt;=18264,N($D8)&lt;=73050)),NOT(OR($E8="Planned",$E8="In progress",$E8="Done"))),"Check inputs","OK")))</f>
        <v>OK</v>
      </c>
    </row>
    <row r="9" spans="1:7" x14ac:dyDescent="0.25">
      <c r="A9" s="12" t="s">
        <v>50</v>
      </c>
      <c r="B9" s="13" t="s">
        <v>60</v>
      </c>
      <c r="C9" s="22">
        <v>3</v>
      </c>
      <c r="D9" s="21">
        <v>46538</v>
      </c>
      <c r="E9" s="12" t="s">
        <v>94</v>
      </c>
      <c r="F9" s="14" t="str">
        <f>IF(COUNTA($A9:$E9)=0,"",IF($G9&lt;&gt;"OK","n/a",IF(Dashboard!$B$19&gt;0,"Check data",IF(AND($E9&lt;&gt;"Done",N($D9)&lt;Dashboard!$B$4),"Yes","No"))))</f>
        <v>No</v>
      </c>
      <c r="G9" s="14" t="str">
        <f>IF(COUNTA($A9:$E9)=0,"",IF(OR($A9="",NOT(SUMPRODUCT(--(Technicians!$A$2:$A$101=$A9))=1),$B9="",SUMPRODUCT(--('Skills Matrix'!$B$1:$I$1=$B9))&lt;&gt;1),"Check ID",IF(OR(NOT(AND(ISNUMBER($C9),N($C9)&gt;=1,N($C9)&lt;=4,N($C9)=INT(N($C9)))),NOT(AND(ISNUMBER($D9),N($D9)&gt;=18264,N($D9)&lt;=73050)),NOT(OR($E9="Planned",$E9="In progress",$E9="Done"))),"Check inputs","OK")))</f>
        <v>OK</v>
      </c>
    </row>
    <row r="10" spans="1:7" x14ac:dyDescent="0.25">
      <c r="A10" s="12"/>
      <c r="B10" s="13"/>
      <c r="C10" s="22"/>
      <c r="D10" s="21"/>
      <c r="E10" s="12"/>
      <c r="F10" s="14" t="str">
        <f>IF(COUNTA($A10:$E10)=0,"",IF($G10&lt;&gt;"OK","n/a",IF(Dashboard!$B$19&gt;0,"Check data",IF(AND($E10&lt;&gt;"Done",N($D10)&lt;Dashboard!$B$4),"Yes","No"))))</f>
        <v/>
      </c>
      <c r="G10" s="14" t="str">
        <f>IF(COUNTA($A10:$E10)=0,"",IF(OR($A10="",NOT(SUMPRODUCT(--(Technicians!$A$2:$A$101=$A10))=1),$B10="",SUMPRODUCT(--('Skills Matrix'!$B$1:$I$1=$B10))&lt;&gt;1),"Check ID",IF(OR(NOT(AND(ISNUMBER($C10),N($C10)&gt;=1,N($C10)&lt;=4,N($C10)=INT(N($C10)))),NOT(AND(ISNUMBER($D10),N($D10)&gt;=18264,N($D10)&lt;=73050)),NOT(OR($E10="Planned",$E10="In progress",$E10="Done"))),"Check inputs","OK")))</f>
        <v/>
      </c>
    </row>
    <row r="11" spans="1:7" x14ac:dyDescent="0.25">
      <c r="A11" s="12"/>
      <c r="B11" s="13"/>
      <c r="C11" s="22"/>
      <c r="D11" s="21"/>
      <c r="E11" s="12"/>
      <c r="F11" s="14" t="str">
        <f>IF(COUNTA($A11:$E11)=0,"",IF($G11&lt;&gt;"OK","n/a",IF(Dashboard!$B$19&gt;0,"Check data",IF(AND($E11&lt;&gt;"Done",N($D11)&lt;Dashboard!$B$4),"Yes","No"))))</f>
        <v/>
      </c>
      <c r="G11" s="14" t="str">
        <f>IF(COUNTA($A11:$E11)=0,"",IF(OR($A11="",NOT(SUMPRODUCT(--(Technicians!$A$2:$A$101=$A11))=1),$B11="",SUMPRODUCT(--('Skills Matrix'!$B$1:$I$1=$B11))&lt;&gt;1),"Check ID",IF(OR(NOT(AND(ISNUMBER($C11),N($C11)&gt;=1,N($C11)&lt;=4,N($C11)=INT(N($C11)))),NOT(AND(ISNUMBER($D11),N($D11)&gt;=18264,N($D11)&lt;=73050)),NOT(OR($E11="Planned",$E11="In progress",$E11="Done"))),"Check inputs","OK")))</f>
        <v/>
      </c>
    </row>
    <row r="12" spans="1:7" x14ac:dyDescent="0.25">
      <c r="A12" s="12"/>
      <c r="B12" s="13"/>
      <c r="C12" s="22"/>
      <c r="D12" s="21"/>
      <c r="E12" s="12"/>
      <c r="F12" s="14" t="str">
        <f>IF(COUNTA($A12:$E12)=0,"",IF($G12&lt;&gt;"OK","n/a",IF(Dashboard!$B$19&gt;0,"Check data",IF(AND($E12&lt;&gt;"Done",N($D12)&lt;Dashboard!$B$4),"Yes","No"))))</f>
        <v/>
      </c>
      <c r="G12" s="14" t="str">
        <f>IF(COUNTA($A12:$E12)=0,"",IF(OR($A12="",NOT(SUMPRODUCT(--(Technicians!$A$2:$A$101=$A12))=1),$B12="",SUMPRODUCT(--('Skills Matrix'!$B$1:$I$1=$B12))&lt;&gt;1),"Check ID",IF(OR(NOT(AND(ISNUMBER($C12),N($C12)&gt;=1,N($C12)&lt;=4,N($C12)=INT(N($C12)))),NOT(AND(ISNUMBER($D12),N($D12)&gt;=18264,N($D12)&lt;=73050)),NOT(OR($E12="Planned",$E12="In progress",$E12="Done"))),"Check inputs","OK")))</f>
        <v/>
      </c>
    </row>
    <row r="13" spans="1:7" x14ac:dyDescent="0.25">
      <c r="A13" s="12"/>
      <c r="B13" s="13"/>
      <c r="C13" s="22"/>
      <c r="D13" s="21"/>
      <c r="E13" s="12"/>
      <c r="F13" s="14" t="str">
        <f>IF(COUNTA($A13:$E13)=0,"",IF($G13&lt;&gt;"OK","n/a",IF(Dashboard!$B$19&gt;0,"Check data",IF(AND($E13&lt;&gt;"Done",N($D13)&lt;Dashboard!$B$4),"Yes","No"))))</f>
        <v/>
      </c>
      <c r="G13" s="14" t="str">
        <f>IF(COUNTA($A13:$E13)=0,"",IF(OR($A13="",NOT(SUMPRODUCT(--(Technicians!$A$2:$A$101=$A13))=1),$B13="",SUMPRODUCT(--('Skills Matrix'!$B$1:$I$1=$B13))&lt;&gt;1),"Check ID",IF(OR(NOT(AND(ISNUMBER($C13),N($C13)&gt;=1,N($C13)&lt;=4,N($C13)=INT(N($C13)))),NOT(AND(ISNUMBER($D13),N($D13)&gt;=18264,N($D13)&lt;=73050)),NOT(OR($E13="Planned",$E13="In progress",$E13="Done"))),"Check inputs","OK")))</f>
        <v/>
      </c>
    </row>
    <row r="14" spans="1:7" x14ac:dyDescent="0.25">
      <c r="A14" s="12"/>
      <c r="B14" s="13"/>
      <c r="C14" s="22"/>
      <c r="D14" s="21"/>
      <c r="E14" s="12"/>
      <c r="F14" s="14" t="str">
        <f>IF(COUNTA($A14:$E14)=0,"",IF($G14&lt;&gt;"OK","n/a",IF(Dashboard!$B$19&gt;0,"Check data",IF(AND($E14&lt;&gt;"Done",N($D14)&lt;Dashboard!$B$4),"Yes","No"))))</f>
        <v/>
      </c>
      <c r="G14" s="14" t="str">
        <f>IF(COUNTA($A14:$E14)=0,"",IF(OR($A14="",NOT(SUMPRODUCT(--(Technicians!$A$2:$A$101=$A14))=1),$B14="",SUMPRODUCT(--('Skills Matrix'!$B$1:$I$1=$B14))&lt;&gt;1),"Check ID",IF(OR(NOT(AND(ISNUMBER($C14),N($C14)&gt;=1,N($C14)&lt;=4,N($C14)=INT(N($C14)))),NOT(AND(ISNUMBER($D14),N($D14)&gt;=18264,N($D14)&lt;=73050)),NOT(OR($E14="Planned",$E14="In progress",$E14="Done"))),"Check inputs","OK")))</f>
        <v/>
      </c>
    </row>
    <row r="15" spans="1:7" x14ac:dyDescent="0.25">
      <c r="A15" s="12"/>
      <c r="B15" s="13"/>
      <c r="C15" s="22"/>
      <c r="D15" s="21"/>
      <c r="E15" s="12"/>
      <c r="F15" s="14" t="str">
        <f>IF(COUNTA($A15:$E15)=0,"",IF($G15&lt;&gt;"OK","n/a",IF(Dashboard!$B$19&gt;0,"Check data",IF(AND($E15&lt;&gt;"Done",N($D15)&lt;Dashboard!$B$4),"Yes","No"))))</f>
        <v/>
      </c>
      <c r="G15" s="14" t="str">
        <f>IF(COUNTA($A15:$E15)=0,"",IF(OR($A15="",NOT(SUMPRODUCT(--(Technicians!$A$2:$A$101=$A15))=1),$B15="",SUMPRODUCT(--('Skills Matrix'!$B$1:$I$1=$B15))&lt;&gt;1),"Check ID",IF(OR(NOT(AND(ISNUMBER($C15),N($C15)&gt;=1,N($C15)&lt;=4,N($C15)=INT(N($C15)))),NOT(AND(ISNUMBER($D15),N($D15)&gt;=18264,N($D15)&lt;=73050)),NOT(OR($E15="Planned",$E15="In progress",$E15="Done"))),"Check inputs","OK")))</f>
        <v/>
      </c>
    </row>
    <row r="16" spans="1:7" x14ac:dyDescent="0.25">
      <c r="A16" s="12"/>
      <c r="B16" s="13"/>
      <c r="C16" s="22"/>
      <c r="D16" s="21"/>
      <c r="E16" s="12"/>
      <c r="F16" s="14" t="str">
        <f>IF(COUNTA($A16:$E16)=0,"",IF($G16&lt;&gt;"OK","n/a",IF(Dashboard!$B$19&gt;0,"Check data",IF(AND($E16&lt;&gt;"Done",N($D16)&lt;Dashboard!$B$4),"Yes","No"))))</f>
        <v/>
      </c>
      <c r="G16" s="14" t="str">
        <f>IF(COUNTA($A16:$E16)=0,"",IF(OR($A16="",NOT(SUMPRODUCT(--(Technicians!$A$2:$A$101=$A16))=1),$B16="",SUMPRODUCT(--('Skills Matrix'!$B$1:$I$1=$B16))&lt;&gt;1),"Check ID",IF(OR(NOT(AND(ISNUMBER($C16),N($C16)&gt;=1,N($C16)&lt;=4,N($C16)=INT(N($C16)))),NOT(AND(ISNUMBER($D16),N($D16)&gt;=18264,N($D16)&lt;=73050)),NOT(OR($E16="Planned",$E16="In progress",$E16="Done"))),"Check inputs","OK")))</f>
        <v/>
      </c>
    </row>
    <row r="17" spans="1:7" x14ac:dyDescent="0.25">
      <c r="A17" s="12"/>
      <c r="B17" s="13"/>
      <c r="C17" s="22"/>
      <c r="D17" s="21"/>
      <c r="E17" s="12"/>
      <c r="F17" s="14" t="str">
        <f>IF(COUNTA($A17:$E17)=0,"",IF($G17&lt;&gt;"OK","n/a",IF(Dashboard!$B$19&gt;0,"Check data",IF(AND($E17&lt;&gt;"Done",N($D17)&lt;Dashboard!$B$4),"Yes","No"))))</f>
        <v/>
      </c>
      <c r="G17" s="14" t="str">
        <f>IF(COUNTA($A17:$E17)=0,"",IF(OR($A17="",NOT(SUMPRODUCT(--(Technicians!$A$2:$A$101=$A17))=1),$B17="",SUMPRODUCT(--('Skills Matrix'!$B$1:$I$1=$B17))&lt;&gt;1),"Check ID",IF(OR(NOT(AND(ISNUMBER($C17),N($C17)&gt;=1,N($C17)&lt;=4,N($C17)=INT(N($C17)))),NOT(AND(ISNUMBER($D17),N($D17)&gt;=18264,N($D17)&lt;=73050)),NOT(OR($E17="Planned",$E17="In progress",$E17="Done"))),"Check inputs","OK")))</f>
        <v/>
      </c>
    </row>
    <row r="18" spans="1:7" x14ac:dyDescent="0.25">
      <c r="A18" s="12"/>
      <c r="B18" s="13"/>
      <c r="C18" s="22"/>
      <c r="D18" s="21"/>
      <c r="E18" s="12"/>
      <c r="F18" s="14" t="str">
        <f>IF(COUNTA($A18:$E18)=0,"",IF($G18&lt;&gt;"OK","n/a",IF(Dashboard!$B$19&gt;0,"Check data",IF(AND($E18&lt;&gt;"Done",N($D18)&lt;Dashboard!$B$4),"Yes","No"))))</f>
        <v/>
      </c>
      <c r="G18" s="14" t="str">
        <f>IF(COUNTA($A18:$E18)=0,"",IF(OR($A18="",NOT(SUMPRODUCT(--(Technicians!$A$2:$A$101=$A18))=1),$B18="",SUMPRODUCT(--('Skills Matrix'!$B$1:$I$1=$B18))&lt;&gt;1),"Check ID",IF(OR(NOT(AND(ISNUMBER($C18),N($C18)&gt;=1,N($C18)&lt;=4,N($C18)=INT(N($C18)))),NOT(AND(ISNUMBER($D18),N($D18)&gt;=18264,N($D18)&lt;=73050)),NOT(OR($E18="Planned",$E18="In progress",$E18="Done"))),"Check inputs","OK")))</f>
        <v/>
      </c>
    </row>
    <row r="19" spans="1:7" x14ac:dyDescent="0.25">
      <c r="A19" s="12"/>
      <c r="B19" s="13"/>
      <c r="C19" s="22"/>
      <c r="D19" s="21"/>
      <c r="E19" s="12"/>
      <c r="F19" s="14" t="str">
        <f>IF(COUNTA($A19:$E19)=0,"",IF($G19&lt;&gt;"OK","n/a",IF(Dashboard!$B$19&gt;0,"Check data",IF(AND($E19&lt;&gt;"Done",N($D19)&lt;Dashboard!$B$4),"Yes","No"))))</f>
        <v/>
      </c>
      <c r="G19" s="14" t="str">
        <f>IF(COUNTA($A19:$E19)=0,"",IF(OR($A19="",NOT(SUMPRODUCT(--(Technicians!$A$2:$A$101=$A19))=1),$B19="",SUMPRODUCT(--('Skills Matrix'!$B$1:$I$1=$B19))&lt;&gt;1),"Check ID",IF(OR(NOT(AND(ISNUMBER($C19),N($C19)&gt;=1,N($C19)&lt;=4,N($C19)=INT(N($C19)))),NOT(AND(ISNUMBER($D19),N($D19)&gt;=18264,N($D19)&lt;=73050)),NOT(OR($E19="Planned",$E19="In progress",$E19="Done"))),"Check inputs","OK")))</f>
        <v/>
      </c>
    </row>
    <row r="20" spans="1:7" x14ac:dyDescent="0.25">
      <c r="A20" s="12"/>
      <c r="B20" s="13"/>
      <c r="C20" s="22"/>
      <c r="D20" s="21"/>
      <c r="E20" s="12"/>
      <c r="F20" s="14" t="str">
        <f>IF(COUNTA($A20:$E20)=0,"",IF($G20&lt;&gt;"OK","n/a",IF(Dashboard!$B$19&gt;0,"Check data",IF(AND($E20&lt;&gt;"Done",N($D20)&lt;Dashboard!$B$4),"Yes","No"))))</f>
        <v/>
      </c>
      <c r="G20" s="14" t="str">
        <f>IF(COUNTA($A20:$E20)=0,"",IF(OR($A20="",NOT(SUMPRODUCT(--(Technicians!$A$2:$A$101=$A20))=1),$B20="",SUMPRODUCT(--('Skills Matrix'!$B$1:$I$1=$B20))&lt;&gt;1),"Check ID",IF(OR(NOT(AND(ISNUMBER($C20),N($C20)&gt;=1,N($C20)&lt;=4,N($C20)=INT(N($C20)))),NOT(AND(ISNUMBER($D20),N($D20)&gt;=18264,N($D20)&lt;=73050)),NOT(OR($E20="Planned",$E20="In progress",$E20="Done"))),"Check inputs","OK")))</f>
        <v/>
      </c>
    </row>
    <row r="21" spans="1:7" x14ac:dyDescent="0.25">
      <c r="A21" s="12"/>
      <c r="B21" s="13"/>
      <c r="C21" s="22"/>
      <c r="D21" s="21"/>
      <c r="E21" s="12"/>
      <c r="F21" s="14" t="str">
        <f>IF(COUNTA($A21:$E21)=0,"",IF($G21&lt;&gt;"OK","n/a",IF(Dashboard!$B$19&gt;0,"Check data",IF(AND($E21&lt;&gt;"Done",N($D21)&lt;Dashboard!$B$4),"Yes","No"))))</f>
        <v/>
      </c>
      <c r="G21" s="14" t="str">
        <f>IF(COUNTA($A21:$E21)=0,"",IF(OR($A21="",NOT(SUMPRODUCT(--(Technicians!$A$2:$A$101=$A21))=1),$B21="",SUMPRODUCT(--('Skills Matrix'!$B$1:$I$1=$B21))&lt;&gt;1),"Check ID",IF(OR(NOT(AND(ISNUMBER($C21),N($C21)&gt;=1,N($C21)&lt;=4,N($C21)=INT(N($C21)))),NOT(AND(ISNUMBER($D21),N($D21)&gt;=18264,N($D21)&lt;=73050)),NOT(OR($E21="Planned",$E21="In progress",$E21="Done"))),"Check inputs","OK")))</f>
        <v/>
      </c>
    </row>
    <row r="22" spans="1:7" x14ac:dyDescent="0.25">
      <c r="A22" s="12"/>
      <c r="B22" s="13"/>
      <c r="C22" s="22"/>
      <c r="D22" s="21"/>
      <c r="E22" s="12"/>
      <c r="F22" s="14" t="str">
        <f>IF(COUNTA($A22:$E22)=0,"",IF($G22&lt;&gt;"OK","n/a",IF(Dashboard!$B$19&gt;0,"Check data",IF(AND($E22&lt;&gt;"Done",N($D22)&lt;Dashboard!$B$4),"Yes","No"))))</f>
        <v/>
      </c>
      <c r="G22" s="14" t="str">
        <f>IF(COUNTA($A22:$E22)=0,"",IF(OR($A22="",NOT(SUMPRODUCT(--(Technicians!$A$2:$A$101=$A22))=1),$B22="",SUMPRODUCT(--('Skills Matrix'!$B$1:$I$1=$B22))&lt;&gt;1),"Check ID",IF(OR(NOT(AND(ISNUMBER($C22),N($C22)&gt;=1,N($C22)&lt;=4,N($C22)=INT(N($C22)))),NOT(AND(ISNUMBER($D22),N($D22)&gt;=18264,N($D22)&lt;=73050)),NOT(OR($E22="Planned",$E22="In progress",$E22="Done"))),"Check inputs","OK")))</f>
        <v/>
      </c>
    </row>
    <row r="23" spans="1:7" x14ac:dyDescent="0.25">
      <c r="A23" s="12"/>
      <c r="B23" s="13"/>
      <c r="C23" s="22"/>
      <c r="D23" s="21"/>
      <c r="E23" s="12"/>
      <c r="F23" s="14" t="str">
        <f>IF(COUNTA($A23:$E23)=0,"",IF($G23&lt;&gt;"OK","n/a",IF(Dashboard!$B$19&gt;0,"Check data",IF(AND($E23&lt;&gt;"Done",N($D23)&lt;Dashboard!$B$4),"Yes","No"))))</f>
        <v/>
      </c>
      <c r="G23" s="14" t="str">
        <f>IF(COUNTA($A23:$E23)=0,"",IF(OR($A23="",NOT(SUMPRODUCT(--(Technicians!$A$2:$A$101=$A23))=1),$B23="",SUMPRODUCT(--('Skills Matrix'!$B$1:$I$1=$B23))&lt;&gt;1),"Check ID",IF(OR(NOT(AND(ISNUMBER($C23),N($C23)&gt;=1,N($C23)&lt;=4,N($C23)=INT(N($C23)))),NOT(AND(ISNUMBER($D23),N($D23)&gt;=18264,N($D23)&lt;=73050)),NOT(OR($E23="Planned",$E23="In progress",$E23="Done"))),"Check inputs","OK")))</f>
        <v/>
      </c>
    </row>
    <row r="24" spans="1:7" x14ac:dyDescent="0.25">
      <c r="A24" s="12"/>
      <c r="B24" s="13"/>
      <c r="C24" s="22"/>
      <c r="D24" s="21"/>
      <c r="E24" s="12"/>
      <c r="F24" s="14" t="str">
        <f>IF(COUNTA($A24:$E24)=0,"",IF($G24&lt;&gt;"OK","n/a",IF(Dashboard!$B$19&gt;0,"Check data",IF(AND($E24&lt;&gt;"Done",N($D24)&lt;Dashboard!$B$4),"Yes","No"))))</f>
        <v/>
      </c>
      <c r="G24" s="14" t="str">
        <f>IF(COUNTA($A24:$E24)=0,"",IF(OR($A24="",NOT(SUMPRODUCT(--(Technicians!$A$2:$A$101=$A24))=1),$B24="",SUMPRODUCT(--('Skills Matrix'!$B$1:$I$1=$B24))&lt;&gt;1),"Check ID",IF(OR(NOT(AND(ISNUMBER($C24),N($C24)&gt;=1,N($C24)&lt;=4,N($C24)=INT(N($C24)))),NOT(AND(ISNUMBER($D24),N($D24)&gt;=18264,N($D24)&lt;=73050)),NOT(OR($E24="Planned",$E24="In progress",$E24="Done"))),"Check inputs","OK")))</f>
        <v/>
      </c>
    </row>
    <row r="25" spans="1:7" x14ac:dyDescent="0.25">
      <c r="A25" s="12"/>
      <c r="B25" s="13"/>
      <c r="C25" s="22"/>
      <c r="D25" s="21"/>
      <c r="E25" s="12"/>
      <c r="F25" s="14" t="str">
        <f>IF(COUNTA($A25:$E25)=0,"",IF($G25&lt;&gt;"OK","n/a",IF(Dashboard!$B$19&gt;0,"Check data",IF(AND($E25&lt;&gt;"Done",N($D25)&lt;Dashboard!$B$4),"Yes","No"))))</f>
        <v/>
      </c>
      <c r="G25" s="14" t="str">
        <f>IF(COUNTA($A25:$E25)=0,"",IF(OR($A25="",NOT(SUMPRODUCT(--(Technicians!$A$2:$A$101=$A25))=1),$B25="",SUMPRODUCT(--('Skills Matrix'!$B$1:$I$1=$B25))&lt;&gt;1),"Check ID",IF(OR(NOT(AND(ISNUMBER($C25),N($C25)&gt;=1,N($C25)&lt;=4,N($C25)=INT(N($C25)))),NOT(AND(ISNUMBER($D25),N($D25)&gt;=18264,N($D25)&lt;=73050)),NOT(OR($E25="Planned",$E25="In progress",$E25="Done"))),"Check inputs","OK")))</f>
        <v/>
      </c>
    </row>
    <row r="26" spans="1:7" x14ac:dyDescent="0.25">
      <c r="A26" s="12"/>
      <c r="B26" s="13"/>
      <c r="C26" s="22"/>
      <c r="D26" s="21"/>
      <c r="E26" s="12"/>
      <c r="F26" s="14" t="str">
        <f>IF(COUNTA($A26:$E26)=0,"",IF($G26&lt;&gt;"OK","n/a",IF(Dashboard!$B$19&gt;0,"Check data",IF(AND($E26&lt;&gt;"Done",N($D26)&lt;Dashboard!$B$4),"Yes","No"))))</f>
        <v/>
      </c>
      <c r="G26" s="14" t="str">
        <f>IF(COUNTA($A26:$E26)=0,"",IF(OR($A26="",NOT(SUMPRODUCT(--(Technicians!$A$2:$A$101=$A26))=1),$B26="",SUMPRODUCT(--('Skills Matrix'!$B$1:$I$1=$B26))&lt;&gt;1),"Check ID",IF(OR(NOT(AND(ISNUMBER($C26),N($C26)&gt;=1,N($C26)&lt;=4,N($C26)=INT(N($C26)))),NOT(AND(ISNUMBER($D26),N($D26)&gt;=18264,N($D26)&lt;=73050)),NOT(OR($E26="Planned",$E26="In progress",$E26="Done"))),"Check inputs","OK")))</f>
        <v/>
      </c>
    </row>
    <row r="27" spans="1:7" x14ac:dyDescent="0.25">
      <c r="A27" s="12"/>
      <c r="B27" s="13"/>
      <c r="C27" s="22"/>
      <c r="D27" s="21"/>
      <c r="E27" s="12"/>
      <c r="F27" s="14" t="str">
        <f>IF(COUNTA($A27:$E27)=0,"",IF($G27&lt;&gt;"OK","n/a",IF(Dashboard!$B$19&gt;0,"Check data",IF(AND($E27&lt;&gt;"Done",N($D27)&lt;Dashboard!$B$4),"Yes","No"))))</f>
        <v/>
      </c>
      <c r="G27" s="14" t="str">
        <f>IF(COUNTA($A27:$E27)=0,"",IF(OR($A27="",NOT(SUMPRODUCT(--(Technicians!$A$2:$A$101=$A27))=1),$B27="",SUMPRODUCT(--('Skills Matrix'!$B$1:$I$1=$B27))&lt;&gt;1),"Check ID",IF(OR(NOT(AND(ISNUMBER($C27),N($C27)&gt;=1,N($C27)&lt;=4,N($C27)=INT(N($C27)))),NOT(AND(ISNUMBER($D27),N($D27)&gt;=18264,N($D27)&lt;=73050)),NOT(OR($E27="Planned",$E27="In progress",$E27="Done"))),"Check inputs","OK")))</f>
        <v/>
      </c>
    </row>
    <row r="28" spans="1:7" x14ac:dyDescent="0.25">
      <c r="A28" s="12"/>
      <c r="B28" s="13"/>
      <c r="C28" s="22"/>
      <c r="D28" s="21"/>
      <c r="E28" s="12"/>
      <c r="F28" s="14" t="str">
        <f>IF(COUNTA($A28:$E28)=0,"",IF($G28&lt;&gt;"OK","n/a",IF(Dashboard!$B$19&gt;0,"Check data",IF(AND($E28&lt;&gt;"Done",N($D28)&lt;Dashboard!$B$4),"Yes","No"))))</f>
        <v/>
      </c>
      <c r="G28" s="14" t="str">
        <f>IF(COUNTA($A28:$E28)=0,"",IF(OR($A28="",NOT(SUMPRODUCT(--(Technicians!$A$2:$A$101=$A28))=1),$B28="",SUMPRODUCT(--('Skills Matrix'!$B$1:$I$1=$B28))&lt;&gt;1),"Check ID",IF(OR(NOT(AND(ISNUMBER($C28),N($C28)&gt;=1,N($C28)&lt;=4,N($C28)=INT(N($C28)))),NOT(AND(ISNUMBER($D28),N($D28)&gt;=18264,N($D28)&lt;=73050)),NOT(OR($E28="Planned",$E28="In progress",$E28="Done"))),"Check inputs","OK")))</f>
        <v/>
      </c>
    </row>
    <row r="29" spans="1:7" x14ac:dyDescent="0.25">
      <c r="A29" s="12"/>
      <c r="B29" s="13"/>
      <c r="C29" s="22"/>
      <c r="D29" s="21"/>
      <c r="E29" s="12"/>
      <c r="F29" s="14" t="str">
        <f>IF(COUNTA($A29:$E29)=0,"",IF($G29&lt;&gt;"OK","n/a",IF(Dashboard!$B$19&gt;0,"Check data",IF(AND($E29&lt;&gt;"Done",N($D29)&lt;Dashboard!$B$4),"Yes","No"))))</f>
        <v/>
      </c>
      <c r="G29" s="14" t="str">
        <f>IF(COUNTA($A29:$E29)=0,"",IF(OR($A29="",NOT(SUMPRODUCT(--(Technicians!$A$2:$A$101=$A29))=1),$B29="",SUMPRODUCT(--('Skills Matrix'!$B$1:$I$1=$B29))&lt;&gt;1),"Check ID",IF(OR(NOT(AND(ISNUMBER($C29),N($C29)&gt;=1,N($C29)&lt;=4,N($C29)=INT(N($C29)))),NOT(AND(ISNUMBER($D29),N($D29)&gt;=18264,N($D29)&lt;=73050)),NOT(OR($E29="Planned",$E29="In progress",$E29="Done"))),"Check inputs","OK")))</f>
        <v/>
      </c>
    </row>
    <row r="30" spans="1:7" x14ac:dyDescent="0.25">
      <c r="A30" s="12"/>
      <c r="B30" s="13"/>
      <c r="C30" s="22"/>
      <c r="D30" s="21"/>
      <c r="E30" s="12"/>
      <c r="F30" s="14" t="str">
        <f>IF(COUNTA($A30:$E30)=0,"",IF($G30&lt;&gt;"OK","n/a",IF(Dashboard!$B$19&gt;0,"Check data",IF(AND($E30&lt;&gt;"Done",N($D30)&lt;Dashboard!$B$4),"Yes","No"))))</f>
        <v/>
      </c>
      <c r="G30" s="14" t="str">
        <f>IF(COUNTA($A30:$E30)=0,"",IF(OR($A30="",NOT(SUMPRODUCT(--(Technicians!$A$2:$A$101=$A30))=1),$B30="",SUMPRODUCT(--('Skills Matrix'!$B$1:$I$1=$B30))&lt;&gt;1),"Check ID",IF(OR(NOT(AND(ISNUMBER($C30),N($C30)&gt;=1,N($C30)&lt;=4,N($C30)=INT(N($C30)))),NOT(AND(ISNUMBER($D30),N($D30)&gt;=18264,N($D30)&lt;=73050)),NOT(OR($E30="Planned",$E30="In progress",$E30="Done"))),"Check inputs","OK")))</f>
        <v/>
      </c>
    </row>
    <row r="31" spans="1:7" x14ac:dyDescent="0.25">
      <c r="A31" s="12"/>
      <c r="B31" s="13"/>
      <c r="C31" s="22"/>
      <c r="D31" s="21"/>
      <c r="E31" s="12"/>
      <c r="F31" s="14" t="str">
        <f>IF(COUNTA($A31:$E31)=0,"",IF($G31&lt;&gt;"OK","n/a",IF(Dashboard!$B$19&gt;0,"Check data",IF(AND($E31&lt;&gt;"Done",N($D31)&lt;Dashboard!$B$4),"Yes","No"))))</f>
        <v/>
      </c>
      <c r="G31" s="14" t="str">
        <f>IF(COUNTA($A31:$E31)=0,"",IF(OR($A31="",NOT(SUMPRODUCT(--(Technicians!$A$2:$A$101=$A31))=1),$B31="",SUMPRODUCT(--('Skills Matrix'!$B$1:$I$1=$B31))&lt;&gt;1),"Check ID",IF(OR(NOT(AND(ISNUMBER($C31),N($C31)&gt;=1,N($C31)&lt;=4,N($C31)=INT(N($C31)))),NOT(AND(ISNUMBER($D31),N($D31)&gt;=18264,N($D31)&lt;=73050)),NOT(OR($E31="Planned",$E31="In progress",$E31="Done"))),"Check inputs","OK")))</f>
        <v/>
      </c>
    </row>
    <row r="32" spans="1:7" x14ac:dyDescent="0.25">
      <c r="A32" s="12"/>
      <c r="B32" s="13"/>
      <c r="C32" s="22"/>
      <c r="D32" s="21"/>
      <c r="E32" s="12"/>
      <c r="F32" s="14" t="str">
        <f>IF(COUNTA($A32:$E32)=0,"",IF($G32&lt;&gt;"OK","n/a",IF(Dashboard!$B$19&gt;0,"Check data",IF(AND($E32&lt;&gt;"Done",N($D32)&lt;Dashboard!$B$4),"Yes","No"))))</f>
        <v/>
      </c>
      <c r="G32" s="14" t="str">
        <f>IF(COUNTA($A32:$E32)=0,"",IF(OR($A32="",NOT(SUMPRODUCT(--(Technicians!$A$2:$A$101=$A32))=1),$B32="",SUMPRODUCT(--('Skills Matrix'!$B$1:$I$1=$B32))&lt;&gt;1),"Check ID",IF(OR(NOT(AND(ISNUMBER($C32),N($C32)&gt;=1,N($C32)&lt;=4,N($C32)=INT(N($C32)))),NOT(AND(ISNUMBER($D32),N($D32)&gt;=18264,N($D32)&lt;=73050)),NOT(OR($E32="Planned",$E32="In progress",$E32="Done"))),"Check inputs","OK")))</f>
        <v/>
      </c>
    </row>
    <row r="33" spans="1:7" x14ac:dyDescent="0.25">
      <c r="A33" s="12"/>
      <c r="B33" s="13"/>
      <c r="C33" s="22"/>
      <c r="D33" s="21"/>
      <c r="E33" s="12"/>
      <c r="F33" s="14" t="str">
        <f>IF(COUNTA($A33:$E33)=0,"",IF($G33&lt;&gt;"OK","n/a",IF(Dashboard!$B$19&gt;0,"Check data",IF(AND($E33&lt;&gt;"Done",N($D33)&lt;Dashboard!$B$4),"Yes","No"))))</f>
        <v/>
      </c>
      <c r="G33" s="14" t="str">
        <f>IF(COUNTA($A33:$E33)=0,"",IF(OR($A33="",NOT(SUMPRODUCT(--(Technicians!$A$2:$A$101=$A33))=1),$B33="",SUMPRODUCT(--('Skills Matrix'!$B$1:$I$1=$B33))&lt;&gt;1),"Check ID",IF(OR(NOT(AND(ISNUMBER($C33),N($C33)&gt;=1,N($C33)&lt;=4,N($C33)=INT(N($C33)))),NOT(AND(ISNUMBER($D33),N($D33)&gt;=18264,N($D33)&lt;=73050)),NOT(OR($E33="Planned",$E33="In progress",$E33="Done"))),"Check inputs","OK")))</f>
        <v/>
      </c>
    </row>
    <row r="34" spans="1:7" x14ac:dyDescent="0.25">
      <c r="A34" s="12"/>
      <c r="B34" s="13"/>
      <c r="C34" s="22"/>
      <c r="D34" s="21"/>
      <c r="E34" s="12"/>
      <c r="F34" s="14" t="str">
        <f>IF(COUNTA($A34:$E34)=0,"",IF($G34&lt;&gt;"OK","n/a",IF(Dashboard!$B$19&gt;0,"Check data",IF(AND($E34&lt;&gt;"Done",N($D34)&lt;Dashboard!$B$4),"Yes","No"))))</f>
        <v/>
      </c>
      <c r="G34" s="14" t="str">
        <f>IF(COUNTA($A34:$E34)=0,"",IF(OR($A34="",NOT(SUMPRODUCT(--(Technicians!$A$2:$A$101=$A34))=1),$B34="",SUMPRODUCT(--('Skills Matrix'!$B$1:$I$1=$B34))&lt;&gt;1),"Check ID",IF(OR(NOT(AND(ISNUMBER($C34),N($C34)&gt;=1,N($C34)&lt;=4,N($C34)=INT(N($C34)))),NOT(AND(ISNUMBER($D34),N($D34)&gt;=18264,N($D34)&lt;=73050)),NOT(OR($E34="Planned",$E34="In progress",$E34="Done"))),"Check inputs","OK")))</f>
        <v/>
      </c>
    </row>
    <row r="35" spans="1:7" x14ac:dyDescent="0.25">
      <c r="A35" s="12"/>
      <c r="B35" s="13"/>
      <c r="C35" s="22"/>
      <c r="D35" s="21"/>
      <c r="E35" s="12"/>
      <c r="F35" s="14" t="str">
        <f>IF(COUNTA($A35:$E35)=0,"",IF($G35&lt;&gt;"OK","n/a",IF(Dashboard!$B$19&gt;0,"Check data",IF(AND($E35&lt;&gt;"Done",N($D35)&lt;Dashboard!$B$4),"Yes","No"))))</f>
        <v/>
      </c>
      <c r="G35" s="14" t="str">
        <f>IF(COUNTA($A35:$E35)=0,"",IF(OR($A35="",NOT(SUMPRODUCT(--(Technicians!$A$2:$A$101=$A35))=1),$B35="",SUMPRODUCT(--('Skills Matrix'!$B$1:$I$1=$B35))&lt;&gt;1),"Check ID",IF(OR(NOT(AND(ISNUMBER($C35),N($C35)&gt;=1,N($C35)&lt;=4,N($C35)=INT(N($C35)))),NOT(AND(ISNUMBER($D35),N($D35)&gt;=18264,N($D35)&lt;=73050)),NOT(OR($E35="Planned",$E35="In progress",$E35="Done"))),"Check inputs","OK")))</f>
        <v/>
      </c>
    </row>
    <row r="36" spans="1:7" x14ac:dyDescent="0.25">
      <c r="A36" s="12"/>
      <c r="B36" s="13"/>
      <c r="C36" s="22"/>
      <c r="D36" s="21"/>
      <c r="E36" s="12"/>
      <c r="F36" s="14" t="str">
        <f>IF(COUNTA($A36:$E36)=0,"",IF($G36&lt;&gt;"OK","n/a",IF(Dashboard!$B$19&gt;0,"Check data",IF(AND($E36&lt;&gt;"Done",N($D36)&lt;Dashboard!$B$4),"Yes","No"))))</f>
        <v/>
      </c>
      <c r="G36" s="14" t="str">
        <f>IF(COUNTA($A36:$E36)=0,"",IF(OR($A36="",NOT(SUMPRODUCT(--(Technicians!$A$2:$A$101=$A36))=1),$B36="",SUMPRODUCT(--('Skills Matrix'!$B$1:$I$1=$B36))&lt;&gt;1),"Check ID",IF(OR(NOT(AND(ISNUMBER($C36),N($C36)&gt;=1,N($C36)&lt;=4,N($C36)=INT(N($C36)))),NOT(AND(ISNUMBER($D36),N($D36)&gt;=18264,N($D36)&lt;=73050)),NOT(OR($E36="Planned",$E36="In progress",$E36="Done"))),"Check inputs","OK")))</f>
        <v/>
      </c>
    </row>
    <row r="37" spans="1:7" x14ac:dyDescent="0.25">
      <c r="A37" s="12"/>
      <c r="B37" s="13"/>
      <c r="C37" s="22"/>
      <c r="D37" s="21"/>
      <c r="E37" s="12"/>
      <c r="F37" s="14" t="str">
        <f>IF(COUNTA($A37:$E37)=0,"",IF($G37&lt;&gt;"OK","n/a",IF(Dashboard!$B$19&gt;0,"Check data",IF(AND($E37&lt;&gt;"Done",N($D37)&lt;Dashboard!$B$4),"Yes","No"))))</f>
        <v/>
      </c>
      <c r="G37" s="14" t="str">
        <f>IF(COUNTA($A37:$E37)=0,"",IF(OR($A37="",NOT(SUMPRODUCT(--(Technicians!$A$2:$A$101=$A37))=1),$B37="",SUMPRODUCT(--('Skills Matrix'!$B$1:$I$1=$B37))&lt;&gt;1),"Check ID",IF(OR(NOT(AND(ISNUMBER($C37),N($C37)&gt;=1,N($C37)&lt;=4,N($C37)=INT(N($C37)))),NOT(AND(ISNUMBER($D37),N($D37)&gt;=18264,N($D37)&lt;=73050)),NOT(OR($E37="Planned",$E37="In progress",$E37="Done"))),"Check inputs","OK")))</f>
        <v/>
      </c>
    </row>
    <row r="38" spans="1:7" x14ac:dyDescent="0.25">
      <c r="A38" s="12"/>
      <c r="B38" s="13"/>
      <c r="C38" s="22"/>
      <c r="D38" s="21"/>
      <c r="E38" s="12"/>
      <c r="F38" s="14" t="str">
        <f>IF(COUNTA($A38:$E38)=0,"",IF($G38&lt;&gt;"OK","n/a",IF(Dashboard!$B$19&gt;0,"Check data",IF(AND($E38&lt;&gt;"Done",N($D38)&lt;Dashboard!$B$4),"Yes","No"))))</f>
        <v/>
      </c>
      <c r="G38" s="14" t="str">
        <f>IF(COUNTA($A38:$E38)=0,"",IF(OR($A38="",NOT(SUMPRODUCT(--(Technicians!$A$2:$A$101=$A38))=1),$B38="",SUMPRODUCT(--('Skills Matrix'!$B$1:$I$1=$B38))&lt;&gt;1),"Check ID",IF(OR(NOT(AND(ISNUMBER($C38),N($C38)&gt;=1,N($C38)&lt;=4,N($C38)=INT(N($C38)))),NOT(AND(ISNUMBER($D38),N($D38)&gt;=18264,N($D38)&lt;=73050)),NOT(OR($E38="Planned",$E38="In progress",$E38="Done"))),"Check inputs","OK")))</f>
        <v/>
      </c>
    </row>
    <row r="39" spans="1:7" x14ac:dyDescent="0.25">
      <c r="A39" s="12"/>
      <c r="B39" s="13"/>
      <c r="C39" s="22"/>
      <c r="D39" s="21"/>
      <c r="E39" s="12"/>
      <c r="F39" s="14" t="str">
        <f>IF(COUNTA($A39:$E39)=0,"",IF($G39&lt;&gt;"OK","n/a",IF(Dashboard!$B$19&gt;0,"Check data",IF(AND($E39&lt;&gt;"Done",N($D39)&lt;Dashboard!$B$4),"Yes","No"))))</f>
        <v/>
      </c>
      <c r="G39" s="14" t="str">
        <f>IF(COUNTA($A39:$E39)=0,"",IF(OR($A39="",NOT(SUMPRODUCT(--(Technicians!$A$2:$A$101=$A39))=1),$B39="",SUMPRODUCT(--('Skills Matrix'!$B$1:$I$1=$B39))&lt;&gt;1),"Check ID",IF(OR(NOT(AND(ISNUMBER($C39),N($C39)&gt;=1,N($C39)&lt;=4,N($C39)=INT(N($C39)))),NOT(AND(ISNUMBER($D39),N($D39)&gt;=18264,N($D39)&lt;=73050)),NOT(OR($E39="Planned",$E39="In progress",$E39="Done"))),"Check inputs","OK")))</f>
        <v/>
      </c>
    </row>
    <row r="40" spans="1:7" x14ac:dyDescent="0.25">
      <c r="A40" s="12"/>
      <c r="B40" s="13"/>
      <c r="C40" s="22"/>
      <c r="D40" s="21"/>
      <c r="E40" s="12"/>
      <c r="F40" s="14" t="str">
        <f>IF(COUNTA($A40:$E40)=0,"",IF($G40&lt;&gt;"OK","n/a",IF(Dashboard!$B$19&gt;0,"Check data",IF(AND($E40&lt;&gt;"Done",N($D40)&lt;Dashboard!$B$4),"Yes","No"))))</f>
        <v/>
      </c>
      <c r="G40" s="14" t="str">
        <f>IF(COUNTA($A40:$E40)=0,"",IF(OR($A40="",NOT(SUMPRODUCT(--(Technicians!$A$2:$A$101=$A40))=1),$B40="",SUMPRODUCT(--('Skills Matrix'!$B$1:$I$1=$B40))&lt;&gt;1),"Check ID",IF(OR(NOT(AND(ISNUMBER($C40),N($C40)&gt;=1,N($C40)&lt;=4,N($C40)=INT(N($C40)))),NOT(AND(ISNUMBER($D40),N($D40)&gt;=18264,N($D40)&lt;=73050)),NOT(OR($E40="Planned",$E40="In progress",$E40="Done"))),"Check inputs","OK")))</f>
        <v/>
      </c>
    </row>
    <row r="41" spans="1:7" x14ac:dyDescent="0.25">
      <c r="A41" s="12"/>
      <c r="B41" s="13"/>
      <c r="C41" s="22"/>
      <c r="D41" s="21"/>
      <c r="E41" s="12"/>
      <c r="F41" s="14" t="str">
        <f>IF(COUNTA($A41:$E41)=0,"",IF($G41&lt;&gt;"OK","n/a",IF(Dashboard!$B$19&gt;0,"Check data",IF(AND($E41&lt;&gt;"Done",N($D41)&lt;Dashboard!$B$4),"Yes","No"))))</f>
        <v/>
      </c>
      <c r="G41" s="14" t="str">
        <f>IF(COUNTA($A41:$E41)=0,"",IF(OR($A41="",NOT(SUMPRODUCT(--(Technicians!$A$2:$A$101=$A41))=1),$B41="",SUMPRODUCT(--('Skills Matrix'!$B$1:$I$1=$B41))&lt;&gt;1),"Check ID",IF(OR(NOT(AND(ISNUMBER($C41),N($C41)&gt;=1,N($C41)&lt;=4,N($C41)=INT(N($C41)))),NOT(AND(ISNUMBER($D41),N($D41)&gt;=18264,N($D41)&lt;=73050)),NOT(OR($E41="Planned",$E41="In progress",$E41="Done"))),"Check inputs","OK")))</f>
        <v/>
      </c>
    </row>
    <row r="42" spans="1:7" x14ac:dyDescent="0.25">
      <c r="A42" s="12"/>
      <c r="B42" s="13"/>
      <c r="C42" s="22"/>
      <c r="D42" s="21"/>
      <c r="E42" s="12"/>
      <c r="F42" s="14" t="str">
        <f>IF(COUNTA($A42:$E42)=0,"",IF($G42&lt;&gt;"OK","n/a",IF(Dashboard!$B$19&gt;0,"Check data",IF(AND($E42&lt;&gt;"Done",N($D42)&lt;Dashboard!$B$4),"Yes","No"))))</f>
        <v/>
      </c>
      <c r="G42" s="14" t="str">
        <f>IF(COUNTA($A42:$E42)=0,"",IF(OR($A42="",NOT(SUMPRODUCT(--(Technicians!$A$2:$A$101=$A42))=1),$B42="",SUMPRODUCT(--('Skills Matrix'!$B$1:$I$1=$B42))&lt;&gt;1),"Check ID",IF(OR(NOT(AND(ISNUMBER($C42),N($C42)&gt;=1,N($C42)&lt;=4,N($C42)=INT(N($C42)))),NOT(AND(ISNUMBER($D42),N($D42)&gt;=18264,N($D42)&lt;=73050)),NOT(OR($E42="Planned",$E42="In progress",$E42="Done"))),"Check inputs","OK")))</f>
        <v/>
      </c>
    </row>
    <row r="43" spans="1:7" x14ac:dyDescent="0.25">
      <c r="A43" s="12"/>
      <c r="B43" s="13"/>
      <c r="C43" s="22"/>
      <c r="D43" s="21"/>
      <c r="E43" s="12"/>
      <c r="F43" s="14" t="str">
        <f>IF(COUNTA($A43:$E43)=0,"",IF($G43&lt;&gt;"OK","n/a",IF(Dashboard!$B$19&gt;0,"Check data",IF(AND($E43&lt;&gt;"Done",N($D43)&lt;Dashboard!$B$4),"Yes","No"))))</f>
        <v/>
      </c>
      <c r="G43" s="14" t="str">
        <f>IF(COUNTA($A43:$E43)=0,"",IF(OR($A43="",NOT(SUMPRODUCT(--(Technicians!$A$2:$A$101=$A43))=1),$B43="",SUMPRODUCT(--('Skills Matrix'!$B$1:$I$1=$B43))&lt;&gt;1),"Check ID",IF(OR(NOT(AND(ISNUMBER($C43),N($C43)&gt;=1,N($C43)&lt;=4,N($C43)=INT(N($C43)))),NOT(AND(ISNUMBER($D43),N($D43)&gt;=18264,N($D43)&lt;=73050)),NOT(OR($E43="Planned",$E43="In progress",$E43="Done"))),"Check inputs","OK")))</f>
        <v/>
      </c>
    </row>
    <row r="44" spans="1:7" x14ac:dyDescent="0.25">
      <c r="A44" s="12"/>
      <c r="B44" s="13"/>
      <c r="C44" s="22"/>
      <c r="D44" s="21"/>
      <c r="E44" s="12"/>
      <c r="F44" s="14" t="str">
        <f>IF(COUNTA($A44:$E44)=0,"",IF($G44&lt;&gt;"OK","n/a",IF(Dashboard!$B$19&gt;0,"Check data",IF(AND($E44&lt;&gt;"Done",N($D44)&lt;Dashboard!$B$4),"Yes","No"))))</f>
        <v/>
      </c>
      <c r="G44" s="14" t="str">
        <f>IF(COUNTA($A44:$E44)=0,"",IF(OR($A44="",NOT(SUMPRODUCT(--(Technicians!$A$2:$A$101=$A44))=1),$B44="",SUMPRODUCT(--('Skills Matrix'!$B$1:$I$1=$B44))&lt;&gt;1),"Check ID",IF(OR(NOT(AND(ISNUMBER($C44),N($C44)&gt;=1,N($C44)&lt;=4,N($C44)=INT(N($C44)))),NOT(AND(ISNUMBER($D44),N($D44)&gt;=18264,N($D44)&lt;=73050)),NOT(OR($E44="Planned",$E44="In progress",$E44="Done"))),"Check inputs","OK")))</f>
        <v/>
      </c>
    </row>
    <row r="45" spans="1:7" x14ac:dyDescent="0.25">
      <c r="A45" s="12"/>
      <c r="B45" s="13"/>
      <c r="C45" s="22"/>
      <c r="D45" s="21"/>
      <c r="E45" s="12"/>
      <c r="F45" s="14" t="str">
        <f>IF(COUNTA($A45:$E45)=0,"",IF($G45&lt;&gt;"OK","n/a",IF(Dashboard!$B$19&gt;0,"Check data",IF(AND($E45&lt;&gt;"Done",N($D45)&lt;Dashboard!$B$4),"Yes","No"))))</f>
        <v/>
      </c>
      <c r="G45" s="14" t="str">
        <f>IF(COUNTA($A45:$E45)=0,"",IF(OR($A45="",NOT(SUMPRODUCT(--(Technicians!$A$2:$A$101=$A45))=1),$B45="",SUMPRODUCT(--('Skills Matrix'!$B$1:$I$1=$B45))&lt;&gt;1),"Check ID",IF(OR(NOT(AND(ISNUMBER($C45),N($C45)&gt;=1,N($C45)&lt;=4,N($C45)=INT(N($C45)))),NOT(AND(ISNUMBER($D45),N($D45)&gt;=18264,N($D45)&lt;=73050)),NOT(OR($E45="Planned",$E45="In progress",$E45="Done"))),"Check inputs","OK")))</f>
        <v/>
      </c>
    </row>
    <row r="46" spans="1:7" x14ac:dyDescent="0.25">
      <c r="A46" s="12"/>
      <c r="B46" s="13"/>
      <c r="C46" s="22"/>
      <c r="D46" s="21"/>
      <c r="E46" s="12"/>
      <c r="F46" s="14" t="str">
        <f>IF(COUNTA($A46:$E46)=0,"",IF($G46&lt;&gt;"OK","n/a",IF(Dashboard!$B$19&gt;0,"Check data",IF(AND($E46&lt;&gt;"Done",N($D46)&lt;Dashboard!$B$4),"Yes","No"))))</f>
        <v/>
      </c>
      <c r="G46" s="14" t="str">
        <f>IF(COUNTA($A46:$E46)=0,"",IF(OR($A46="",NOT(SUMPRODUCT(--(Technicians!$A$2:$A$101=$A46))=1),$B46="",SUMPRODUCT(--('Skills Matrix'!$B$1:$I$1=$B46))&lt;&gt;1),"Check ID",IF(OR(NOT(AND(ISNUMBER($C46),N($C46)&gt;=1,N($C46)&lt;=4,N($C46)=INT(N($C46)))),NOT(AND(ISNUMBER($D46),N($D46)&gt;=18264,N($D46)&lt;=73050)),NOT(OR($E46="Planned",$E46="In progress",$E46="Done"))),"Check inputs","OK")))</f>
        <v/>
      </c>
    </row>
    <row r="47" spans="1:7" x14ac:dyDescent="0.25">
      <c r="A47" s="12"/>
      <c r="B47" s="13"/>
      <c r="C47" s="22"/>
      <c r="D47" s="21"/>
      <c r="E47" s="12"/>
      <c r="F47" s="14" t="str">
        <f>IF(COUNTA($A47:$E47)=0,"",IF($G47&lt;&gt;"OK","n/a",IF(Dashboard!$B$19&gt;0,"Check data",IF(AND($E47&lt;&gt;"Done",N($D47)&lt;Dashboard!$B$4),"Yes","No"))))</f>
        <v/>
      </c>
      <c r="G47" s="14" t="str">
        <f>IF(COUNTA($A47:$E47)=0,"",IF(OR($A47="",NOT(SUMPRODUCT(--(Technicians!$A$2:$A$101=$A47))=1),$B47="",SUMPRODUCT(--('Skills Matrix'!$B$1:$I$1=$B47))&lt;&gt;1),"Check ID",IF(OR(NOT(AND(ISNUMBER($C47),N($C47)&gt;=1,N($C47)&lt;=4,N($C47)=INT(N($C47)))),NOT(AND(ISNUMBER($D47),N($D47)&gt;=18264,N($D47)&lt;=73050)),NOT(OR($E47="Planned",$E47="In progress",$E47="Done"))),"Check inputs","OK")))</f>
        <v/>
      </c>
    </row>
    <row r="48" spans="1:7" x14ac:dyDescent="0.25">
      <c r="A48" s="12"/>
      <c r="B48" s="13"/>
      <c r="C48" s="22"/>
      <c r="D48" s="21"/>
      <c r="E48" s="12"/>
      <c r="F48" s="14" t="str">
        <f>IF(COUNTA($A48:$E48)=0,"",IF($G48&lt;&gt;"OK","n/a",IF(Dashboard!$B$19&gt;0,"Check data",IF(AND($E48&lt;&gt;"Done",N($D48)&lt;Dashboard!$B$4),"Yes","No"))))</f>
        <v/>
      </c>
      <c r="G48" s="14" t="str">
        <f>IF(COUNTA($A48:$E48)=0,"",IF(OR($A48="",NOT(SUMPRODUCT(--(Technicians!$A$2:$A$101=$A48))=1),$B48="",SUMPRODUCT(--('Skills Matrix'!$B$1:$I$1=$B48))&lt;&gt;1),"Check ID",IF(OR(NOT(AND(ISNUMBER($C48),N($C48)&gt;=1,N($C48)&lt;=4,N($C48)=INT(N($C48)))),NOT(AND(ISNUMBER($D48),N($D48)&gt;=18264,N($D48)&lt;=73050)),NOT(OR($E48="Planned",$E48="In progress",$E48="Done"))),"Check inputs","OK")))</f>
        <v/>
      </c>
    </row>
    <row r="49" spans="1:7" x14ac:dyDescent="0.25">
      <c r="A49" s="12"/>
      <c r="B49" s="13"/>
      <c r="C49" s="22"/>
      <c r="D49" s="21"/>
      <c r="E49" s="12"/>
      <c r="F49" s="14" t="str">
        <f>IF(COUNTA($A49:$E49)=0,"",IF($G49&lt;&gt;"OK","n/a",IF(Dashboard!$B$19&gt;0,"Check data",IF(AND($E49&lt;&gt;"Done",N($D49)&lt;Dashboard!$B$4),"Yes","No"))))</f>
        <v/>
      </c>
      <c r="G49" s="14" t="str">
        <f>IF(COUNTA($A49:$E49)=0,"",IF(OR($A49="",NOT(SUMPRODUCT(--(Technicians!$A$2:$A$101=$A49))=1),$B49="",SUMPRODUCT(--('Skills Matrix'!$B$1:$I$1=$B49))&lt;&gt;1),"Check ID",IF(OR(NOT(AND(ISNUMBER($C49),N($C49)&gt;=1,N($C49)&lt;=4,N($C49)=INT(N($C49)))),NOT(AND(ISNUMBER($D49),N($D49)&gt;=18264,N($D49)&lt;=73050)),NOT(OR($E49="Planned",$E49="In progress",$E49="Done"))),"Check inputs","OK")))</f>
        <v/>
      </c>
    </row>
    <row r="50" spans="1:7" x14ac:dyDescent="0.25">
      <c r="A50" s="12"/>
      <c r="B50" s="13"/>
      <c r="C50" s="22"/>
      <c r="D50" s="21"/>
      <c r="E50" s="12"/>
      <c r="F50" s="14" t="str">
        <f>IF(COUNTA($A50:$E50)=0,"",IF($G50&lt;&gt;"OK","n/a",IF(Dashboard!$B$19&gt;0,"Check data",IF(AND($E50&lt;&gt;"Done",N($D50)&lt;Dashboard!$B$4),"Yes","No"))))</f>
        <v/>
      </c>
      <c r="G50" s="14" t="str">
        <f>IF(COUNTA($A50:$E50)=0,"",IF(OR($A50="",NOT(SUMPRODUCT(--(Technicians!$A$2:$A$101=$A50))=1),$B50="",SUMPRODUCT(--('Skills Matrix'!$B$1:$I$1=$B50))&lt;&gt;1),"Check ID",IF(OR(NOT(AND(ISNUMBER($C50),N($C50)&gt;=1,N($C50)&lt;=4,N($C50)=INT(N($C50)))),NOT(AND(ISNUMBER($D50),N($D50)&gt;=18264,N($D50)&lt;=73050)),NOT(OR($E50="Planned",$E50="In progress",$E50="Done"))),"Check inputs","OK")))</f>
        <v/>
      </c>
    </row>
    <row r="51" spans="1:7" x14ac:dyDescent="0.25">
      <c r="A51" s="12"/>
      <c r="B51" s="13"/>
      <c r="C51" s="22"/>
      <c r="D51" s="21"/>
      <c r="E51" s="12"/>
      <c r="F51" s="14" t="str">
        <f>IF(COUNTA($A51:$E51)=0,"",IF($G51&lt;&gt;"OK","n/a",IF(Dashboard!$B$19&gt;0,"Check data",IF(AND($E51&lt;&gt;"Done",N($D51)&lt;Dashboard!$B$4),"Yes","No"))))</f>
        <v/>
      </c>
      <c r="G51" s="14" t="str">
        <f>IF(COUNTA($A51:$E51)=0,"",IF(OR($A51="",NOT(SUMPRODUCT(--(Technicians!$A$2:$A$101=$A51))=1),$B51="",SUMPRODUCT(--('Skills Matrix'!$B$1:$I$1=$B51))&lt;&gt;1),"Check ID",IF(OR(NOT(AND(ISNUMBER($C51),N($C51)&gt;=1,N($C51)&lt;=4,N($C51)=INT(N($C51)))),NOT(AND(ISNUMBER($D51),N($D51)&gt;=18264,N($D51)&lt;=73050)),NOT(OR($E51="Planned",$E51="In progress",$E51="Done"))),"Check inputs","OK")))</f>
        <v/>
      </c>
    </row>
    <row r="52" spans="1:7" x14ac:dyDescent="0.25">
      <c r="A52" s="12"/>
      <c r="B52" s="13"/>
      <c r="C52" s="22"/>
      <c r="D52" s="21"/>
      <c r="E52" s="12"/>
      <c r="F52" s="14" t="str">
        <f>IF(COUNTA($A52:$E52)=0,"",IF($G52&lt;&gt;"OK","n/a",IF(Dashboard!$B$19&gt;0,"Check data",IF(AND($E52&lt;&gt;"Done",N($D52)&lt;Dashboard!$B$4),"Yes","No"))))</f>
        <v/>
      </c>
      <c r="G52" s="14" t="str">
        <f>IF(COUNTA($A52:$E52)=0,"",IF(OR($A52="",NOT(SUMPRODUCT(--(Technicians!$A$2:$A$101=$A52))=1),$B52="",SUMPRODUCT(--('Skills Matrix'!$B$1:$I$1=$B52))&lt;&gt;1),"Check ID",IF(OR(NOT(AND(ISNUMBER($C52),N($C52)&gt;=1,N($C52)&lt;=4,N($C52)=INT(N($C52)))),NOT(AND(ISNUMBER($D52),N($D52)&gt;=18264,N($D52)&lt;=73050)),NOT(OR($E52="Planned",$E52="In progress",$E52="Done"))),"Check inputs","OK")))</f>
        <v/>
      </c>
    </row>
    <row r="53" spans="1:7" x14ac:dyDescent="0.25">
      <c r="A53" s="12"/>
      <c r="B53" s="13"/>
      <c r="C53" s="22"/>
      <c r="D53" s="21"/>
      <c r="E53" s="12"/>
      <c r="F53" s="14" t="str">
        <f>IF(COUNTA($A53:$E53)=0,"",IF($G53&lt;&gt;"OK","n/a",IF(Dashboard!$B$19&gt;0,"Check data",IF(AND($E53&lt;&gt;"Done",N($D53)&lt;Dashboard!$B$4),"Yes","No"))))</f>
        <v/>
      </c>
      <c r="G53" s="14" t="str">
        <f>IF(COUNTA($A53:$E53)=0,"",IF(OR($A53="",NOT(SUMPRODUCT(--(Technicians!$A$2:$A$101=$A53))=1),$B53="",SUMPRODUCT(--('Skills Matrix'!$B$1:$I$1=$B53))&lt;&gt;1),"Check ID",IF(OR(NOT(AND(ISNUMBER($C53),N($C53)&gt;=1,N($C53)&lt;=4,N($C53)=INT(N($C53)))),NOT(AND(ISNUMBER($D53),N($D53)&gt;=18264,N($D53)&lt;=73050)),NOT(OR($E53="Planned",$E53="In progress",$E53="Done"))),"Check inputs","OK")))</f>
        <v/>
      </c>
    </row>
    <row r="54" spans="1:7" x14ac:dyDescent="0.25">
      <c r="A54" s="12"/>
      <c r="B54" s="13"/>
      <c r="C54" s="22"/>
      <c r="D54" s="21"/>
      <c r="E54" s="12"/>
      <c r="F54" s="14" t="str">
        <f>IF(COUNTA($A54:$E54)=0,"",IF($G54&lt;&gt;"OK","n/a",IF(Dashboard!$B$19&gt;0,"Check data",IF(AND($E54&lt;&gt;"Done",N($D54)&lt;Dashboard!$B$4),"Yes","No"))))</f>
        <v/>
      </c>
      <c r="G54" s="14" t="str">
        <f>IF(COUNTA($A54:$E54)=0,"",IF(OR($A54="",NOT(SUMPRODUCT(--(Technicians!$A$2:$A$101=$A54))=1),$B54="",SUMPRODUCT(--('Skills Matrix'!$B$1:$I$1=$B54))&lt;&gt;1),"Check ID",IF(OR(NOT(AND(ISNUMBER($C54),N($C54)&gt;=1,N($C54)&lt;=4,N($C54)=INT(N($C54)))),NOT(AND(ISNUMBER($D54),N($D54)&gt;=18264,N($D54)&lt;=73050)),NOT(OR($E54="Planned",$E54="In progress",$E54="Done"))),"Check inputs","OK")))</f>
        <v/>
      </c>
    </row>
    <row r="55" spans="1:7" x14ac:dyDescent="0.25">
      <c r="A55" s="12"/>
      <c r="B55" s="13"/>
      <c r="C55" s="22"/>
      <c r="D55" s="21"/>
      <c r="E55" s="12"/>
      <c r="F55" s="14" t="str">
        <f>IF(COUNTA($A55:$E55)=0,"",IF($G55&lt;&gt;"OK","n/a",IF(Dashboard!$B$19&gt;0,"Check data",IF(AND($E55&lt;&gt;"Done",N($D55)&lt;Dashboard!$B$4),"Yes","No"))))</f>
        <v/>
      </c>
      <c r="G55" s="14" t="str">
        <f>IF(COUNTA($A55:$E55)=0,"",IF(OR($A55="",NOT(SUMPRODUCT(--(Technicians!$A$2:$A$101=$A55))=1),$B55="",SUMPRODUCT(--('Skills Matrix'!$B$1:$I$1=$B55))&lt;&gt;1),"Check ID",IF(OR(NOT(AND(ISNUMBER($C55),N($C55)&gt;=1,N($C55)&lt;=4,N($C55)=INT(N($C55)))),NOT(AND(ISNUMBER($D55),N($D55)&gt;=18264,N($D55)&lt;=73050)),NOT(OR($E55="Planned",$E55="In progress",$E55="Done"))),"Check inputs","OK")))</f>
        <v/>
      </c>
    </row>
    <row r="56" spans="1:7" x14ac:dyDescent="0.25">
      <c r="A56" s="12"/>
      <c r="B56" s="13"/>
      <c r="C56" s="22"/>
      <c r="D56" s="21"/>
      <c r="E56" s="12"/>
      <c r="F56" s="14" t="str">
        <f>IF(COUNTA($A56:$E56)=0,"",IF($G56&lt;&gt;"OK","n/a",IF(Dashboard!$B$19&gt;0,"Check data",IF(AND($E56&lt;&gt;"Done",N($D56)&lt;Dashboard!$B$4),"Yes","No"))))</f>
        <v/>
      </c>
      <c r="G56" s="14" t="str">
        <f>IF(COUNTA($A56:$E56)=0,"",IF(OR($A56="",NOT(SUMPRODUCT(--(Technicians!$A$2:$A$101=$A56))=1),$B56="",SUMPRODUCT(--('Skills Matrix'!$B$1:$I$1=$B56))&lt;&gt;1),"Check ID",IF(OR(NOT(AND(ISNUMBER($C56),N($C56)&gt;=1,N($C56)&lt;=4,N($C56)=INT(N($C56)))),NOT(AND(ISNUMBER($D56),N($D56)&gt;=18264,N($D56)&lt;=73050)),NOT(OR($E56="Planned",$E56="In progress",$E56="Done"))),"Check inputs","OK")))</f>
        <v/>
      </c>
    </row>
    <row r="57" spans="1:7" x14ac:dyDescent="0.25">
      <c r="A57" s="12"/>
      <c r="B57" s="13"/>
      <c r="C57" s="22"/>
      <c r="D57" s="21"/>
      <c r="E57" s="12"/>
      <c r="F57" s="14" t="str">
        <f>IF(COUNTA($A57:$E57)=0,"",IF($G57&lt;&gt;"OK","n/a",IF(Dashboard!$B$19&gt;0,"Check data",IF(AND($E57&lt;&gt;"Done",N($D57)&lt;Dashboard!$B$4),"Yes","No"))))</f>
        <v/>
      </c>
      <c r="G57" s="14" t="str">
        <f>IF(COUNTA($A57:$E57)=0,"",IF(OR($A57="",NOT(SUMPRODUCT(--(Technicians!$A$2:$A$101=$A57))=1),$B57="",SUMPRODUCT(--('Skills Matrix'!$B$1:$I$1=$B57))&lt;&gt;1),"Check ID",IF(OR(NOT(AND(ISNUMBER($C57),N($C57)&gt;=1,N($C57)&lt;=4,N($C57)=INT(N($C57)))),NOT(AND(ISNUMBER($D57),N($D57)&gt;=18264,N($D57)&lt;=73050)),NOT(OR($E57="Planned",$E57="In progress",$E57="Done"))),"Check inputs","OK")))</f>
        <v/>
      </c>
    </row>
    <row r="58" spans="1:7" x14ac:dyDescent="0.25">
      <c r="A58" s="12"/>
      <c r="B58" s="13"/>
      <c r="C58" s="22"/>
      <c r="D58" s="21"/>
      <c r="E58" s="12"/>
      <c r="F58" s="14" t="str">
        <f>IF(COUNTA($A58:$E58)=0,"",IF($G58&lt;&gt;"OK","n/a",IF(Dashboard!$B$19&gt;0,"Check data",IF(AND($E58&lt;&gt;"Done",N($D58)&lt;Dashboard!$B$4),"Yes","No"))))</f>
        <v/>
      </c>
      <c r="G58" s="14" t="str">
        <f>IF(COUNTA($A58:$E58)=0,"",IF(OR($A58="",NOT(SUMPRODUCT(--(Technicians!$A$2:$A$101=$A58))=1),$B58="",SUMPRODUCT(--('Skills Matrix'!$B$1:$I$1=$B58))&lt;&gt;1),"Check ID",IF(OR(NOT(AND(ISNUMBER($C58),N($C58)&gt;=1,N($C58)&lt;=4,N($C58)=INT(N($C58)))),NOT(AND(ISNUMBER($D58),N($D58)&gt;=18264,N($D58)&lt;=73050)),NOT(OR($E58="Planned",$E58="In progress",$E58="Done"))),"Check inputs","OK")))</f>
        <v/>
      </c>
    </row>
    <row r="59" spans="1:7" x14ac:dyDescent="0.25">
      <c r="A59" s="12"/>
      <c r="B59" s="13"/>
      <c r="C59" s="22"/>
      <c r="D59" s="21"/>
      <c r="E59" s="12"/>
      <c r="F59" s="14" t="str">
        <f>IF(COUNTA($A59:$E59)=0,"",IF($G59&lt;&gt;"OK","n/a",IF(Dashboard!$B$19&gt;0,"Check data",IF(AND($E59&lt;&gt;"Done",N($D59)&lt;Dashboard!$B$4),"Yes","No"))))</f>
        <v/>
      </c>
      <c r="G59" s="14" t="str">
        <f>IF(COUNTA($A59:$E59)=0,"",IF(OR($A59="",NOT(SUMPRODUCT(--(Technicians!$A$2:$A$101=$A59))=1),$B59="",SUMPRODUCT(--('Skills Matrix'!$B$1:$I$1=$B59))&lt;&gt;1),"Check ID",IF(OR(NOT(AND(ISNUMBER($C59),N($C59)&gt;=1,N($C59)&lt;=4,N($C59)=INT(N($C59)))),NOT(AND(ISNUMBER($D59),N($D59)&gt;=18264,N($D59)&lt;=73050)),NOT(OR($E59="Planned",$E59="In progress",$E59="Done"))),"Check inputs","OK")))</f>
        <v/>
      </c>
    </row>
    <row r="60" spans="1:7" x14ac:dyDescent="0.25">
      <c r="A60" s="12"/>
      <c r="B60" s="13"/>
      <c r="C60" s="22"/>
      <c r="D60" s="21"/>
      <c r="E60" s="12"/>
      <c r="F60" s="14" t="str">
        <f>IF(COUNTA($A60:$E60)=0,"",IF($G60&lt;&gt;"OK","n/a",IF(Dashboard!$B$19&gt;0,"Check data",IF(AND($E60&lt;&gt;"Done",N($D60)&lt;Dashboard!$B$4),"Yes","No"))))</f>
        <v/>
      </c>
      <c r="G60" s="14" t="str">
        <f>IF(COUNTA($A60:$E60)=0,"",IF(OR($A60="",NOT(SUMPRODUCT(--(Technicians!$A$2:$A$101=$A60))=1),$B60="",SUMPRODUCT(--('Skills Matrix'!$B$1:$I$1=$B60))&lt;&gt;1),"Check ID",IF(OR(NOT(AND(ISNUMBER($C60),N($C60)&gt;=1,N($C60)&lt;=4,N($C60)=INT(N($C60)))),NOT(AND(ISNUMBER($D60),N($D60)&gt;=18264,N($D60)&lt;=73050)),NOT(OR($E60="Planned",$E60="In progress",$E60="Done"))),"Check inputs","OK")))</f>
        <v/>
      </c>
    </row>
    <row r="61" spans="1:7" x14ac:dyDescent="0.25">
      <c r="A61" s="12"/>
      <c r="B61" s="13"/>
      <c r="C61" s="22"/>
      <c r="D61" s="21"/>
      <c r="E61" s="12"/>
      <c r="F61" s="14" t="str">
        <f>IF(COUNTA($A61:$E61)=0,"",IF($G61&lt;&gt;"OK","n/a",IF(Dashboard!$B$19&gt;0,"Check data",IF(AND($E61&lt;&gt;"Done",N($D61)&lt;Dashboard!$B$4),"Yes","No"))))</f>
        <v/>
      </c>
      <c r="G61" s="14" t="str">
        <f>IF(COUNTA($A61:$E61)=0,"",IF(OR($A61="",NOT(SUMPRODUCT(--(Technicians!$A$2:$A$101=$A61))=1),$B61="",SUMPRODUCT(--('Skills Matrix'!$B$1:$I$1=$B61))&lt;&gt;1),"Check ID",IF(OR(NOT(AND(ISNUMBER($C61),N($C61)&gt;=1,N($C61)&lt;=4,N($C61)=INT(N($C61)))),NOT(AND(ISNUMBER($D61),N($D61)&gt;=18264,N($D61)&lt;=73050)),NOT(OR($E61="Planned",$E61="In progress",$E61="Done"))),"Check inputs","OK")))</f>
        <v/>
      </c>
    </row>
    <row r="62" spans="1:7" x14ac:dyDescent="0.25">
      <c r="A62" s="12"/>
      <c r="B62" s="13"/>
      <c r="C62" s="22"/>
      <c r="D62" s="21"/>
      <c r="E62" s="12"/>
      <c r="F62" s="14" t="str">
        <f>IF(COUNTA($A62:$E62)=0,"",IF($G62&lt;&gt;"OK","n/a",IF(Dashboard!$B$19&gt;0,"Check data",IF(AND($E62&lt;&gt;"Done",N($D62)&lt;Dashboard!$B$4),"Yes","No"))))</f>
        <v/>
      </c>
      <c r="G62" s="14" t="str">
        <f>IF(COUNTA($A62:$E62)=0,"",IF(OR($A62="",NOT(SUMPRODUCT(--(Technicians!$A$2:$A$101=$A62))=1),$B62="",SUMPRODUCT(--('Skills Matrix'!$B$1:$I$1=$B62))&lt;&gt;1),"Check ID",IF(OR(NOT(AND(ISNUMBER($C62),N($C62)&gt;=1,N($C62)&lt;=4,N($C62)=INT(N($C62)))),NOT(AND(ISNUMBER($D62),N($D62)&gt;=18264,N($D62)&lt;=73050)),NOT(OR($E62="Planned",$E62="In progress",$E62="Done"))),"Check inputs","OK")))</f>
        <v/>
      </c>
    </row>
    <row r="63" spans="1:7" x14ac:dyDescent="0.25">
      <c r="A63" s="12"/>
      <c r="B63" s="13"/>
      <c r="C63" s="22"/>
      <c r="D63" s="21"/>
      <c r="E63" s="12"/>
      <c r="F63" s="14" t="str">
        <f>IF(COUNTA($A63:$E63)=0,"",IF($G63&lt;&gt;"OK","n/a",IF(Dashboard!$B$19&gt;0,"Check data",IF(AND($E63&lt;&gt;"Done",N($D63)&lt;Dashboard!$B$4),"Yes","No"))))</f>
        <v/>
      </c>
      <c r="G63" s="14" t="str">
        <f>IF(COUNTA($A63:$E63)=0,"",IF(OR($A63="",NOT(SUMPRODUCT(--(Technicians!$A$2:$A$101=$A63))=1),$B63="",SUMPRODUCT(--('Skills Matrix'!$B$1:$I$1=$B63))&lt;&gt;1),"Check ID",IF(OR(NOT(AND(ISNUMBER($C63),N($C63)&gt;=1,N($C63)&lt;=4,N($C63)=INT(N($C63)))),NOT(AND(ISNUMBER($D63),N($D63)&gt;=18264,N($D63)&lt;=73050)),NOT(OR($E63="Planned",$E63="In progress",$E63="Done"))),"Check inputs","OK")))</f>
        <v/>
      </c>
    </row>
    <row r="64" spans="1:7" x14ac:dyDescent="0.25">
      <c r="A64" s="12"/>
      <c r="B64" s="13"/>
      <c r="C64" s="22"/>
      <c r="D64" s="21"/>
      <c r="E64" s="12"/>
      <c r="F64" s="14" t="str">
        <f>IF(COUNTA($A64:$E64)=0,"",IF($G64&lt;&gt;"OK","n/a",IF(Dashboard!$B$19&gt;0,"Check data",IF(AND($E64&lt;&gt;"Done",N($D64)&lt;Dashboard!$B$4),"Yes","No"))))</f>
        <v/>
      </c>
      <c r="G64" s="14" t="str">
        <f>IF(COUNTA($A64:$E64)=0,"",IF(OR($A64="",NOT(SUMPRODUCT(--(Technicians!$A$2:$A$101=$A64))=1),$B64="",SUMPRODUCT(--('Skills Matrix'!$B$1:$I$1=$B64))&lt;&gt;1),"Check ID",IF(OR(NOT(AND(ISNUMBER($C64),N($C64)&gt;=1,N($C64)&lt;=4,N($C64)=INT(N($C64)))),NOT(AND(ISNUMBER($D64),N($D64)&gt;=18264,N($D64)&lt;=73050)),NOT(OR($E64="Planned",$E64="In progress",$E64="Done"))),"Check inputs","OK")))</f>
        <v/>
      </c>
    </row>
    <row r="65" spans="1:7" x14ac:dyDescent="0.25">
      <c r="A65" s="12"/>
      <c r="B65" s="13"/>
      <c r="C65" s="22"/>
      <c r="D65" s="21"/>
      <c r="E65" s="12"/>
      <c r="F65" s="14" t="str">
        <f>IF(COUNTA($A65:$E65)=0,"",IF($G65&lt;&gt;"OK","n/a",IF(Dashboard!$B$19&gt;0,"Check data",IF(AND($E65&lt;&gt;"Done",N($D65)&lt;Dashboard!$B$4),"Yes","No"))))</f>
        <v/>
      </c>
      <c r="G65" s="14" t="str">
        <f>IF(COUNTA($A65:$E65)=0,"",IF(OR($A65="",NOT(SUMPRODUCT(--(Technicians!$A$2:$A$101=$A65))=1),$B65="",SUMPRODUCT(--('Skills Matrix'!$B$1:$I$1=$B65))&lt;&gt;1),"Check ID",IF(OR(NOT(AND(ISNUMBER($C65),N($C65)&gt;=1,N($C65)&lt;=4,N($C65)=INT(N($C65)))),NOT(AND(ISNUMBER($D65),N($D65)&gt;=18264,N($D65)&lt;=73050)),NOT(OR($E65="Planned",$E65="In progress",$E65="Done"))),"Check inputs","OK")))</f>
        <v/>
      </c>
    </row>
    <row r="66" spans="1:7" x14ac:dyDescent="0.25">
      <c r="A66" s="12"/>
      <c r="B66" s="13"/>
      <c r="C66" s="22"/>
      <c r="D66" s="21"/>
      <c r="E66" s="12"/>
      <c r="F66" s="14" t="str">
        <f>IF(COUNTA($A66:$E66)=0,"",IF($G66&lt;&gt;"OK","n/a",IF(Dashboard!$B$19&gt;0,"Check data",IF(AND($E66&lt;&gt;"Done",N($D66)&lt;Dashboard!$B$4),"Yes","No"))))</f>
        <v/>
      </c>
      <c r="G66" s="14" t="str">
        <f>IF(COUNTA($A66:$E66)=0,"",IF(OR($A66="",NOT(SUMPRODUCT(--(Technicians!$A$2:$A$101=$A66))=1),$B66="",SUMPRODUCT(--('Skills Matrix'!$B$1:$I$1=$B66))&lt;&gt;1),"Check ID",IF(OR(NOT(AND(ISNUMBER($C66),N($C66)&gt;=1,N($C66)&lt;=4,N($C66)=INT(N($C66)))),NOT(AND(ISNUMBER($D66),N($D66)&gt;=18264,N($D66)&lt;=73050)),NOT(OR($E66="Planned",$E66="In progress",$E66="Done"))),"Check inputs","OK")))</f>
        <v/>
      </c>
    </row>
    <row r="67" spans="1:7" x14ac:dyDescent="0.25">
      <c r="A67" s="12"/>
      <c r="B67" s="13"/>
      <c r="C67" s="22"/>
      <c r="D67" s="21"/>
      <c r="E67" s="12"/>
      <c r="F67" s="14" t="str">
        <f>IF(COUNTA($A67:$E67)=0,"",IF($G67&lt;&gt;"OK","n/a",IF(Dashboard!$B$19&gt;0,"Check data",IF(AND($E67&lt;&gt;"Done",N($D67)&lt;Dashboard!$B$4),"Yes","No"))))</f>
        <v/>
      </c>
      <c r="G67" s="14" t="str">
        <f>IF(COUNTA($A67:$E67)=0,"",IF(OR($A67="",NOT(SUMPRODUCT(--(Technicians!$A$2:$A$101=$A67))=1),$B67="",SUMPRODUCT(--('Skills Matrix'!$B$1:$I$1=$B67))&lt;&gt;1),"Check ID",IF(OR(NOT(AND(ISNUMBER($C67),N($C67)&gt;=1,N($C67)&lt;=4,N($C67)=INT(N($C67)))),NOT(AND(ISNUMBER($D67),N($D67)&gt;=18264,N($D67)&lt;=73050)),NOT(OR($E67="Planned",$E67="In progress",$E67="Done"))),"Check inputs","OK")))</f>
        <v/>
      </c>
    </row>
    <row r="68" spans="1:7" x14ac:dyDescent="0.25">
      <c r="A68" s="12"/>
      <c r="B68" s="13"/>
      <c r="C68" s="22"/>
      <c r="D68" s="21"/>
      <c r="E68" s="12"/>
      <c r="F68" s="14" t="str">
        <f>IF(COUNTA($A68:$E68)=0,"",IF($G68&lt;&gt;"OK","n/a",IF(Dashboard!$B$19&gt;0,"Check data",IF(AND($E68&lt;&gt;"Done",N($D68)&lt;Dashboard!$B$4),"Yes","No"))))</f>
        <v/>
      </c>
      <c r="G68" s="14" t="str">
        <f>IF(COUNTA($A68:$E68)=0,"",IF(OR($A68="",NOT(SUMPRODUCT(--(Technicians!$A$2:$A$101=$A68))=1),$B68="",SUMPRODUCT(--('Skills Matrix'!$B$1:$I$1=$B68))&lt;&gt;1),"Check ID",IF(OR(NOT(AND(ISNUMBER($C68),N($C68)&gt;=1,N($C68)&lt;=4,N($C68)=INT(N($C68)))),NOT(AND(ISNUMBER($D68),N($D68)&gt;=18264,N($D68)&lt;=73050)),NOT(OR($E68="Planned",$E68="In progress",$E68="Done"))),"Check inputs","OK")))</f>
        <v/>
      </c>
    </row>
    <row r="69" spans="1:7" x14ac:dyDescent="0.25">
      <c r="A69" s="12"/>
      <c r="B69" s="13"/>
      <c r="C69" s="22"/>
      <c r="D69" s="21"/>
      <c r="E69" s="12"/>
      <c r="F69" s="14" t="str">
        <f>IF(COUNTA($A69:$E69)=0,"",IF($G69&lt;&gt;"OK","n/a",IF(Dashboard!$B$19&gt;0,"Check data",IF(AND($E69&lt;&gt;"Done",N($D69)&lt;Dashboard!$B$4),"Yes","No"))))</f>
        <v/>
      </c>
      <c r="G69" s="14" t="str">
        <f>IF(COUNTA($A69:$E69)=0,"",IF(OR($A69="",NOT(SUMPRODUCT(--(Technicians!$A$2:$A$101=$A69))=1),$B69="",SUMPRODUCT(--('Skills Matrix'!$B$1:$I$1=$B69))&lt;&gt;1),"Check ID",IF(OR(NOT(AND(ISNUMBER($C69),N($C69)&gt;=1,N($C69)&lt;=4,N($C69)=INT(N($C69)))),NOT(AND(ISNUMBER($D69),N($D69)&gt;=18264,N($D69)&lt;=73050)),NOT(OR($E69="Planned",$E69="In progress",$E69="Done"))),"Check inputs","OK")))</f>
        <v/>
      </c>
    </row>
    <row r="70" spans="1:7" x14ac:dyDescent="0.25">
      <c r="A70" s="12"/>
      <c r="B70" s="13"/>
      <c r="C70" s="22"/>
      <c r="D70" s="21"/>
      <c r="E70" s="12"/>
      <c r="F70" s="14" t="str">
        <f>IF(COUNTA($A70:$E70)=0,"",IF($G70&lt;&gt;"OK","n/a",IF(Dashboard!$B$19&gt;0,"Check data",IF(AND($E70&lt;&gt;"Done",N($D70)&lt;Dashboard!$B$4),"Yes","No"))))</f>
        <v/>
      </c>
      <c r="G70" s="14" t="str">
        <f>IF(COUNTA($A70:$E70)=0,"",IF(OR($A70="",NOT(SUMPRODUCT(--(Technicians!$A$2:$A$101=$A70))=1),$B70="",SUMPRODUCT(--('Skills Matrix'!$B$1:$I$1=$B70))&lt;&gt;1),"Check ID",IF(OR(NOT(AND(ISNUMBER($C70),N($C70)&gt;=1,N($C70)&lt;=4,N($C70)=INT(N($C70)))),NOT(AND(ISNUMBER($D70),N($D70)&gt;=18264,N($D70)&lt;=73050)),NOT(OR($E70="Planned",$E70="In progress",$E70="Done"))),"Check inputs","OK")))</f>
        <v/>
      </c>
    </row>
    <row r="71" spans="1:7" x14ac:dyDescent="0.25">
      <c r="A71" s="12"/>
      <c r="B71" s="13"/>
      <c r="C71" s="22"/>
      <c r="D71" s="21"/>
      <c r="E71" s="12"/>
      <c r="F71" s="14" t="str">
        <f>IF(COUNTA($A71:$E71)=0,"",IF($G71&lt;&gt;"OK","n/a",IF(Dashboard!$B$19&gt;0,"Check data",IF(AND($E71&lt;&gt;"Done",N($D71)&lt;Dashboard!$B$4),"Yes","No"))))</f>
        <v/>
      </c>
      <c r="G71" s="14" t="str">
        <f>IF(COUNTA($A71:$E71)=0,"",IF(OR($A71="",NOT(SUMPRODUCT(--(Technicians!$A$2:$A$101=$A71))=1),$B71="",SUMPRODUCT(--('Skills Matrix'!$B$1:$I$1=$B71))&lt;&gt;1),"Check ID",IF(OR(NOT(AND(ISNUMBER($C71),N($C71)&gt;=1,N($C71)&lt;=4,N($C71)=INT(N($C71)))),NOT(AND(ISNUMBER($D71),N($D71)&gt;=18264,N($D71)&lt;=73050)),NOT(OR($E71="Planned",$E71="In progress",$E71="Done"))),"Check inputs","OK")))</f>
        <v/>
      </c>
    </row>
    <row r="72" spans="1:7" x14ac:dyDescent="0.25">
      <c r="A72" s="12"/>
      <c r="B72" s="13"/>
      <c r="C72" s="22"/>
      <c r="D72" s="21"/>
      <c r="E72" s="12"/>
      <c r="F72" s="14" t="str">
        <f>IF(COUNTA($A72:$E72)=0,"",IF($G72&lt;&gt;"OK","n/a",IF(Dashboard!$B$19&gt;0,"Check data",IF(AND($E72&lt;&gt;"Done",N($D72)&lt;Dashboard!$B$4),"Yes","No"))))</f>
        <v/>
      </c>
      <c r="G72" s="14" t="str">
        <f>IF(COUNTA($A72:$E72)=0,"",IF(OR($A72="",NOT(SUMPRODUCT(--(Technicians!$A$2:$A$101=$A72))=1),$B72="",SUMPRODUCT(--('Skills Matrix'!$B$1:$I$1=$B72))&lt;&gt;1),"Check ID",IF(OR(NOT(AND(ISNUMBER($C72),N($C72)&gt;=1,N($C72)&lt;=4,N($C72)=INT(N($C72)))),NOT(AND(ISNUMBER($D72),N($D72)&gt;=18264,N($D72)&lt;=73050)),NOT(OR($E72="Planned",$E72="In progress",$E72="Done"))),"Check inputs","OK")))</f>
        <v/>
      </c>
    </row>
    <row r="73" spans="1:7" x14ac:dyDescent="0.25">
      <c r="A73" s="12"/>
      <c r="B73" s="13"/>
      <c r="C73" s="22"/>
      <c r="D73" s="21"/>
      <c r="E73" s="12"/>
      <c r="F73" s="14" t="str">
        <f>IF(COUNTA($A73:$E73)=0,"",IF($G73&lt;&gt;"OK","n/a",IF(Dashboard!$B$19&gt;0,"Check data",IF(AND($E73&lt;&gt;"Done",N($D73)&lt;Dashboard!$B$4),"Yes","No"))))</f>
        <v/>
      </c>
      <c r="G73" s="14" t="str">
        <f>IF(COUNTA($A73:$E73)=0,"",IF(OR($A73="",NOT(SUMPRODUCT(--(Technicians!$A$2:$A$101=$A73))=1),$B73="",SUMPRODUCT(--('Skills Matrix'!$B$1:$I$1=$B73))&lt;&gt;1),"Check ID",IF(OR(NOT(AND(ISNUMBER($C73),N($C73)&gt;=1,N($C73)&lt;=4,N($C73)=INT(N($C73)))),NOT(AND(ISNUMBER($D73),N($D73)&gt;=18264,N($D73)&lt;=73050)),NOT(OR($E73="Planned",$E73="In progress",$E73="Done"))),"Check inputs","OK")))</f>
        <v/>
      </c>
    </row>
    <row r="74" spans="1:7" x14ac:dyDescent="0.25">
      <c r="A74" s="12"/>
      <c r="B74" s="13"/>
      <c r="C74" s="22"/>
      <c r="D74" s="21"/>
      <c r="E74" s="12"/>
      <c r="F74" s="14" t="str">
        <f>IF(COUNTA($A74:$E74)=0,"",IF($G74&lt;&gt;"OK","n/a",IF(Dashboard!$B$19&gt;0,"Check data",IF(AND($E74&lt;&gt;"Done",N($D74)&lt;Dashboard!$B$4),"Yes","No"))))</f>
        <v/>
      </c>
      <c r="G74" s="14" t="str">
        <f>IF(COUNTA($A74:$E74)=0,"",IF(OR($A74="",NOT(SUMPRODUCT(--(Technicians!$A$2:$A$101=$A74))=1),$B74="",SUMPRODUCT(--('Skills Matrix'!$B$1:$I$1=$B74))&lt;&gt;1),"Check ID",IF(OR(NOT(AND(ISNUMBER($C74),N($C74)&gt;=1,N($C74)&lt;=4,N($C74)=INT(N($C74)))),NOT(AND(ISNUMBER($D74),N($D74)&gt;=18264,N($D74)&lt;=73050)),NOT(OR($E74="Planned",$E74="In progress",$E74="Done"))),"Check inputs","OK")))</f>
        <v/>
      </c>
    </row>
    <row r="75" spans="1:7" x14ac:dyDescent="0.25">
      <c r="A75" s="12"/>
      <c r="B75" s="13"/>
      <c r="C75" s="22"/>
      <c r="D75" s="21"/>
      <c r="E75" s="12"/>
      <c r="F75" s="14" t="str">
        <f>IF(COUNTA($A75:$E75)=0,"",IF($G75&lt;&gt;"OK","n/a",IF(Dashboard!$B$19&gt;0,"Check data",IF(AND($E75&lt;&gt;"Done",N($D75)&lt;Dashboard!$B$4),"Yes","No"))))</f>
        <v/>
      </c>
      <c r="G75" s="14" t="str">
        <f>IF(COUNTA($A75:$E75)=0,"",IF(OR($A75="",NOT(SUMPRODUCT(--(Technicians!$A$2:$A$101=$A75))=1),$B75="",SUMPRODUCT(--('Skills Matrix'!$B$1:$I$1=$B75))&lt;&gt;1),"Check ID",IF(OR(NOT(AND(ISNUMBER($C75),N($C75)&gt;=1,N($C75)&lt;=4,N($C75)=INT(N($C75)))),NOT(AND(ISNUMBER($D75),N($D75)&gt;=18264,N($D75)&lt;=73050)),NOT(OR($E75="Planned",$E75="In progress",$E75="Done"))),"Check inputs","OK")))</f>
        <v/>
      </c>
    </row>
    <row r="76" spans="1:7" x14ac:dyDescent="0.25">
      <c r="A76" s="12"/>
      <c r="B76" s="13"/>
      <c r="C76" s="22"/>
      <c r="D76" s="21"/>
      <c r="E76" s="12"/>
      <c r="F76" s="14" t="str">
        <f>IF(COUNTA($A76:$E76)=0,"",IF($G76&lt;&gt;"OK","n/a",IF(Dashboard!$B$19&gt;0,"Check data",IF(AND($E76&lt;&gt;"Done",N($D76)&lt;Dashboard!$B$4),"Yes","No"))))</f>
        <v/>
      </c>
      <c r="G76" s="14" t="str">
        <f>IF(COUNTA($A76:$E76)=0,"",IF(OR($A76="",NOT(SUMPRODUCT(--(Technicians!$A$2:$A$101=$A76))=1),$B76="",SUMPRODUCT(--('Skills Matrix'!$B$1:$I$1=$B76))&lt;&gt;1),"Check ID",IF(OR(NOT(AND(ISNUMBER($C76),N($C76)&gt;=1,N($C76)&lt;=4,N($C76)=INT(N($C76)))),NOT(AND(ISNUMBER($D76),N($D76)&gt;=18264,N($D76)&lt;=73050)),NOT(OR($E76="Planned",$E76="In progress",$E76="Done"))),"Check inputs","OK")))</f>
        <v/>
      </c>
    </row>
    <row r="77" spans="1:7" x14ac:dyDescent="0.25">
      <c r="A77" s="12"/>
      <c r="B77" s="13"/>
      <c r="C77" s="22"/>
      <c r="D77" s="21"/>
      <c r="E77" s="12"/>
      <c r="F77" s="14" t="str">
        <f>IF(COUNTA($A77:$E77)=0,"",IF($G77&lt;&gt;"OK","n/a",IF(Dashboard!$B$19&gt;0,"Check data",IF(AND($E77&lt;&gt;"Done",N($D77)&lt;Dashboard!$B$4),"Yes","No"))))</f>
        <v/>
      </c>
      <c r="G77" s="14" t="str">
        <f>IF(COUNTA($A77:$E77)=0,"",IF(OR($A77="",NOT(SUMPRODUCT(--(Technicians!$A$2:$A$101=$A77))=1),$B77="",SUMPRODUCT(--('Skills Matrix'!$B$1:$I$1=$B77))&lt;&gt;1),"Check ID",IF(OR(NOT(AND(ISNUMBER($C77),N($C77)&gt;=1,N($C77)&lt;=4,N($C77)=INT(N($C77)))),NOT(AND(ISNUMBER($D77),N($D77)&gt;=18264,N($D77)&lt;=73050)),NOT(OR($E77="Planned",$E77="In progress",$E77="Done"))),"Check inputs","OK")))</f>
        <v/>
      </c>
    </row>
    <row r="78" spans="1:7" x14ac:dyDescent="0.25">
      <c r="A78" s="12"/>
      <c r="B78" s="13"/>
      <c r="C78" s="22"/>
      <c r="D78" s="21"/>
      <c r="E78" s="12"/>
      <c r="F78" s="14" t="str">
        <f>IF(COUNTA($A78:$E78)=0,"",IF($G78&lt;&gt;"OK","n/a",IF(Dashboard!$B$19&gt;0,"Check data",IF(AND($E78&lt;&gt;"Done",N($D78)&lt;Dashboard!$B$4),"Yes","No"))))</f>
        <v/>
      </c>
      <c r="G78" s="14" t="str">
        <f>IF(COUNTA($A78:$E78)=0,"",IF(OR($A78="",NOT(SUMPRODUCT(--(Technicians!$A$2:$A$101=$A78))=1),$B78="",SUMPRODUCT(--('Skills Matrix'!$B$1:$I$1=$B78))&lt;&gt;1),"Check ID",IF(OR(NOT(AND(ISNUMBER($C78),N($C78)&gt;=1,N($C78)&lt;=4,N($C78)=INT(N($C78)))),NOT(AND(ISNUMBER($D78),N($D78)&gt;=18264,N($D78)&lt;=73050)),NOT(OR($E78="Planned",$E78="In progress",$E78="Done"))),"Check inputs","OK")))</f>
        <v/>
      </c>
    </row>
    <row r="79" spans="1:7" x14ac:dyDescent="0.25">
      <c r="A79" s="12"/>
      <c r="B79" s="13"/>
      <c r="C79" s="22"/>
      <c r="D79" s="21"/>
      <c r="E79" s="12"/>
      <c r="F79" s="14" t="str">
        <f>IF(COUNTA($A79:$E79)=0,"",IF($G79&lt;&gt;"OK","n/a",IF(Dashboard!$B$19&gt;0,"Check data",IF(AND($E79&lt;&gt;"Done",N($D79)&lt;Dashboard!$B$4),"Yes","No"))))</f>
        <v/>
      </c>
      <c r="G79" s="14" t="str">
        <f>IF(COUNTA($A79:$E79)=0,"",IF(OR($A79="",NOT(SUMPRODUCT(--(Technicians!$A$2:$A$101=$A79))=1),$B79="",SUMPRODUCT(--('Skills Matrix'!$B$1:$I$1=$B79))&lt;&gt;1),"Check ID",IF(OR(NOT(AND(ISNUMBER($C79),N($C79)&gt;=1,N($C79)&lt;=4,N($C79)=INT(N($C79)))),NOT(AND(ISNUMBER($D79),N($D79)&gt;=18264,N($D79)&lt;=73050)),NOT(OR($E79="Planned",$E79="In progress",$E79="Done"))),"Check inputs","OK")))</f>
        <v/>
      </c>
    </row>
    <row r="80" spans="1:7" x14ac:dyDescent="0.25">
      <c r="A80" s="12"/>
      <c r="B80" s="13"/>
      <c r="C80" s="22"/>
      <c r="D80" s="21"/>
      <c r="E80" s="12"/>
      <c r="F80" s="14" t="str">
        <f>IF(COUNTA($A80:$E80)=0,"",IF($G80&lt;&gt;"OK","n/a",IF(Dashboard!$B$19&gt;0,"Check data",IF(AND($E80&lt;&gt;"Done",N($D80)&lt;Dashboard!$B$4),"Yes","No"))))</f>
        <v/>
      </c>
      <c r="G80" s="14" t="str">
        <f>IF(COUNTA($A80:$E80)=0,"",IF(OR($A80="",NOT(SUMPRODUCT(--(Technicians!$A$2:$A$101=$A80))=1),$B80="",SUMPRODUCT(--('Skills Matrix'!$B$1:$I$1=$B80))&lt;&gt;1),"Check ID",IF(OR(NOT(AND(ISNUMBER($C80),N($C80)&gt;=1,N($C80)&lt;=4,N($C80)=INT(N($C80)))),NOT(AND(ISNUMBER($D80),N($D80)&gt;=18264,N($D80)&lt;=73050)),NOT(OR($E80="Planned",$E80="In progress",$E80="Done"))),"Check inputs","OK")))</f>
        <v/>
      </c>
    </row>
    <row r="81" spans="1:7" x14ac:dyDescent="0.25">
      <c r="A81" s="12"/>
      <c r="B81" s="13"/>
      <c r="C81" s="22"/>
      <c r="D81" s="21"/>
      <c r="E81" s="12"/>
      <c r="F81" s="14" t="str">
        <f>IF(COUNTA($A81:$E81)=0,"",IF($G81&lt;&gt;"OK","n/a",IF(Dashboard!$B$19&gt;0,"Check data",IF(AND($E81&lt;&gt;"Done",N($D81)&lt;Dashboard!$B$4),"Yes","No"))))</f>
        <v/>
      </c>
      <c r="G81" s="14" t="str">
        <f>IF(COUNTA($A81:$E81)=0,"",IF(OR($A81="",NOT(SUMPRODUCT(--(Technicians!$A$2:$A$101=$A81))=1),$B81="",SUMPRODUCT(--('Skills Matrix'!$B$1:$I$1=$B81))&lt;&gt;1),"Check ID",IF(OR(NOT(AND(ISNUMBER($C81),N($C81)&gt;=1,N($C81)&lt;=4,N($C81)=INT(N($C81)))),NOT(AND(ISNUMBER($D81),N($D81)&gt;=18264,N($D81)&lt;=73050)),NOT(OR($E81="Planned",$E81="In progress",$E81="Done"))),"Check inputs","OK")))</f>
        <v/>
      </c>
    </row>
    <row r="82" spans="1:7" x14ac:dyDescent="0.25">
      <c r="A82" s="12"/>
      <c r="B82" s="13"/>
      <c r="C82" s="22"/>
      <c r="D82" s="21"/>
      <c r="E82" s="12"/>
      <c r="F82" s="14" t="str">
        <f>IF(COUNTA($A82:$E82)=0,"",IF($G82&lt;&gt;"OK","n/a",IF(Dashboard!$B$19&gt;0,"Check data",IF(AND($E82&lt;&gt;"Done",N($D82)&lt;Dashboard!$B$4),"Yes","No"))))</f>
        <v/>
      </c>
      <c r="G82" s="14" t="str">
        <f>IF(COUNTA($A82:$E82)=0,"",IF(OR($A82="",NOT(SUMPRODUCT(--(Technicians!$A$2:$A$101=$A82))=1),$B82="",SUMPRODUCT(--('Skills Matrix'!$B$1:$I$1=$B82))&lt;&gt;1),"Check ID",IF(OR(NOT(AND(ISNUMBER($C82),N($C82)&gt;=1,N($C82)&lt;=4,N($C82)=INT(N($C82)))),NOT(AND(ISNUMBER($D82),N($D82)&gt;=18264,N($D82)&lt;=73050)),NOT(OR($E82="Planned",$E82="In progress",$E82="Done"))),"Check inputs","OK")))</f>
        <v/>
      </c>
    </row>
    <row r="83" spans="1:7" x14ac:dyDescent="0.25">
      <c r="A83" s="12"/>
      <c r="B83" s="13"/>
      <c r="C83" s="22"/>
      <c r="D83" s="21"/>
      <c r="E83" s="12"/>
      <c r="F83" s="14" t="str">
        <f>IF(COUNTA($A83:$E83)=0,"",IF($G83&lt;&gt;"OK","n/a",IF(Dashboard!$B$19&gt;0,"Check data",IF(AND($E83&lt;&gt;"Done",N($D83)&lt;Dashboard!$B$4),"Yes","No"))))</f>
        <v/>
      </c>
      <c r="G83" s="14" t="str">
        <f>IF(COUNTA($A83:$E83)=0,"",IF(OR($A83="",NOT(SUMPRODUCT(--(Technicians!$A$2:$A$101=$A83))=1),$B83="",SUMPRODUCT(--('Skills Matrix'!$B$1:$I$1=$B83))&lt;&gt;1),"Check ID",IF(OR(NOT(AND(ISNUMBER($C83),N($C83)&gt;=1,N($C83)&lt;=4,N($C83)=INT(N($C83)))),NOT(AND(ISNUMBER($D83),N($D83)&gt;=18264,N($D83)&lt;=73050)),NOT(OR($E83="Planned",$E83="In progress",$E83="Done"))),"Check inputs","OK")))</f>
        <v/>
      </c>
    </row>
    <row r="84" spans="1:7" x14ac:dyDescent="0.25">
      <c r="A84" s="12"/>
      <c r="B84" s="13"/>
      <c r="C84" s="22"/>
      <c r="D84" s="21"/>
      <c r="E84" s="12"/>
      <c r="F84" s="14" t="str">
        <f>IF(COUNTA($A84:$E84)=0,"",IF($G84&lt;&gt;"OK","n/a",IF(Dashboard!$B$19&gt;0,"Check data",IF(AND($E84&lt;&gt;"Done",N($D84)&lt;Dashboard!$B$4),"Yes","No"))))</f>
        <v/>
      </c>
      <c r="G84" s="14" t="str">
        <f>IF(COUNTA($A84:$E84)=0,"",IF(OR($A84="",NOT(SUMPRODUCT(--(Technicians!$A$2:$A$101=$A84))=1),$B84="",SUMPRODUCT(--('Skills Matrix'!$B$1:$I$1=$B84))&lt;&gt;1),"Check ID",IF(OR(NOT(AND(ISNUMBER($C84),N($C84)&gt;=1,N($C84)&lt;=4,N($C84)=INT(N($C84)))),NOT(AND(ISNUMBER($D84),N($D84)&gt;=18264,N($D84)&lt;=73050)),NOT(OR($E84="Planned",$E84="In progress",$E84="Done"))),"Check inputs","OK")))</f>
        <v/>
      </c>
    </row>
    <row r="85" spans="1:7" x14ac:dyDescent="0.25">
      <c r="A85" s="12"/>
      <c r="B85" s="13"/>
      <c r="C85" s="22"/>
      <c r="D85" s="21"/>
      <c r="E85" s="12"/>
      <c r="F85" s="14" t="str">
        <f>IF(COUNTA($A85:$E85)=0,"",IF($G85&lt;&gt;"OK","n/a",IF(Dashboard!$B$19&gt;0,"Check data",IF(AND($E85&lt;&gt;"Done",N($D85)&lt;Dashboard!$B$4),"Yes","No"))))</f>
        <v/>
      </c>
      <c r="G85" s="14" t="str">
        <f>IF(COUNTA($A85:$E85)=0,"",IF(OR($A85="",NOT(SUMPRODUCT(--(Technicians!$A$2:$A$101=$A85))=1),$B85="",SUMPRODUCT(--('Skills Matrix'!$B$1:$I$1=$B85))&lt;&gt;1),"Check ID",IF(OR(NOT(AND(ISNUMBER($C85),N($C85)&gt;=1,N($C85)&lt;=4,N($C85)=INT(N($C85)))),NOT(AND(ISNUMBER($D85),N($D85)&gt;=18264,N($D85)&lt;=73050)),NOT(OR($E85="Planned",$E85="In progress",$E85="Done"))),"Check inputs","OK")))</f>
        <v/>
      </c>
    </row>
    <row r="86" spans="1:7" x14ac:dyDescent="0.25">
      <c r="A86" s="12"/>
      <c r="B86" s="13"/>
      <c r="C86" s="22"/>
      <c r="D86" s="21"/>
      <c r="E86" s="12"/>
      <c r="F86" s="14" t="str">
        <f>IF(COUNTA($A86:$E86)=0,"",IF($G86&lt;&gt;"OK","n/a",IF(Dashboard!$B$19&gt;0,"Check data",IF(AND($E86&lt;&gt;"Done",N($D86)&lt;Dashboard!$B$4),"Yes","No"))))</f>
        <v/>
      </c>
      <c r="G86" s="14" t="str">
        <f>IF(COUNTA($A86:$E86)=0,"",IF(OR($A86="",NOT(SUMPRODUCT(--(Technicians!$A$2:$A$101=$A86))=1),$B86="",SUMPRODUCT(--('Skills Matrix'!$B$1:$I$1=$B86))&lt;&gt;1),"Check ID",IF(OR(NOT(AND(ISNUMBER($C86),N($C86)&gt;=1,N($C86)&lt;=4,N($C86)=INT(N($C86)))),NOT(AND(ISNUMBER($D86),N($D86)&gt;=18264,N($D86)&lt;=73050)),NOT(OR($E86="Planned",$E86="In progress",$E86="Done"))),"Check inputs","OK")))</f>
        <v/>
      </c>
    </row>
    <row r="87" spans="1:7" x14ac:dyDescent="0.25">
      <c r="A87" s="12"/>
      <c r="B87" s="13"/>
      <c r="C87" s="22"/>
      <c r="D87" s="21"/>
      <c r="E87" s="12"/>
      <c r="F87" s="14" t="str">
        <f>IF(COUNTA($A87:$E87)=0,"",IF($G87&lt;&gt;"OK","n/a",IF(Dashboard!$B$19&gt;0,"Check data",IF(AND($E87&lt;&gt;"Done",N($D87)&lt;Dashboard!$B$4),"Yes","No"))))</f>
        <v/>
      </c>
      <c r="G87" s="14" t="str">
        <f>IF(COUNTA($A87:$E87)=0,"",IF(OR($A87="",NOT(SUMPRODUCT(--(Technicians!$A$2:$A$101=$A87))=1),$B87="",SUMPRODUCT(--('Skills Matrix'!$B$1:$I$1=$B87))&lt;&gt;1),"Check ID",IF(OR(NOT(AND(ISNUMBER($C87),N($C87)&gt;=1,N($C87)&lt;=4,N($C87)=INT(N($C87)))),NOT(AND(ISNUMBER($D87),N($D87)&gt;=18264,N($D87)&lt;=73050)),NOT(OR($E87="Planned",$E87="In progress",$E87="Done"))),"Check inputs","OK")))</f>
        <v/>
      </c>
    </row>
    <row r="88" spans="1:7" x14ac:dyDescent="0.25">
      <c r="A88" s="12"/>
      <c r="B88" s="13"/>
      <c r="C88" s="22"/>
      <c r="D88" s="21"/>
      <c r="E88" s="12"/>
      <c r="F88" s="14" t="str">
        <f>IF(COUNTA($A88:$E88)=0,"",IF($G88&lt;&gt;"OK","n/a",IF(Dashboard!$B$19&gt;0,"Check data",IF(AND($E88&lt;&gt;"Done",N($D88)&lt;Dashboard!$B$4),"Yes","No"))))</f>
        <v/>
      </c>
      <c r="G88" s="14" t="str">
        <f>IF(COUNTA($A88:$E88)=0,"",IF(OR($A88="",NOT(SUMPRODUCT(--(Technicians!$A$2:$A$101=$A88))=1),$B88="",SUMPRODUCT(--('Skills Matrix'!$B$1:$I$1=$B88))&lt;&gt;1),"Check ID",IF(OR(NOT(AND(ISNUMBER($C88),N($C88)&gt;=1,N($C88)&lt;=4,N($C88)=INT(N($C88)))),NOT(AND(ISNUMBER($D88),N($D88)&gt;=18264,N($D88)&lt;=73050)),NOT(OR($E88="Planned",$E88="In progress",$E88="Done"))),"Check inputs","OK")))</f>
        <v/>
      </c>
    </row>
    <row r="89" spans="1:7" x14ac:dyDescent="0.25">
      <c r="A89" s="12"/>
      <c r="B89" s="13"/>
      <c r="C89" s="22"/>
      <c r="D89" s="21"/>
      <c r="E89" s="12"/>
      <c r="F89" s="14" t="str">
        <f>IF(COUNTA($A89:$E89)=0,"",IF($G89&lt;&gt;"OK","n/a",IF(Dashboard!$B$19&gt;0,"Check data",IF(AND($E89&lt;&gt;"Done",N($D89)&lt;Dashboard!$B$4),"Yes","No"))))</f>
        <v/>
      </c>
      <c r="G89" s="14" t="str">
        <f>IF(COUNTA($A89:$E89)=0,"",IF(OR($A89="",NOT(SUMPRODUCT(--(Technicians!$A$2:$A$101=$A89))=1),$B89="",SUMPRODUCT(--('Skills Matrix'!$B$1:$I$1=$B89))&lt;&gt;1),"Check ID",IF(OR(NOT(AND(ISNUMBER($C89),N($C89)&gt;=1,N($C89)&lt;=4,N($C89)=INT(N($C89)))),NOT(AND(ISNUMBER($D89),N($D89)&gt;=18264,N($D89)&lt;=73050)),NOT(OR($E89="Planned",$E89="In progress",$E89="Done"))),"Check inputs","OK")))</f>
        <v/>
      </c>
    </row>
    <row r="90" spans="1:7" x14ac:dyDescent="0.25">
      <c r="A90" s="12"/>
      <c r="B90" s="13"/>
      <c r="C90" s="22"/>
      <c r="D90" s="21"/>
      <c r="E90" s="12"/>
      <c r="F90" s="14" t="str">
        <f>IF(COUNTA($A90:$E90)=0,"",IF($G90&lt;&gt;"OK","n/a",IF(Dashboard!$B$19&gt;0,"Check data",IF(AND($E90&lt;&gt;"Done",N($D90)&lt;Dashboard!$B$4),"Yes","No"))))</f>
        <v/>
      </c>
      <c r="G90" s="14" t="str">
        <f>IF(COUNTA($A90:$E90)=0,"",IF(OR($A90="",NOT(SUMPRODUCT(--(Technicians!$A$2:$A$101=$A90))=1),$B90="",SUMPRODUCT(--('Skills Matrix'!$B$1:$I$1=$B90))&lt;&gt;1),"Check ID",IF(OR(NOT(AND(ISNUMBER($C90),N($C90)&gt;=1,N($C90)&lt;=4,N($C90)=INT(N($C90)))),NOT(AND(ISNUMBER($D90),N($D90)&gt;=18264,N($D90)&lt;=73050)),NOT(OR($E90="Planned",$E90="In progress",$E90="Done"))),"Check inputs","OK")))</f>
        <v/>
      </c>
    </row>
    <row r="91" spans="1:7" x14ac:dyDescent="0.25">
      <c r="A91" s="12"/>
      <c r="B91" s="13"/>
      <c r="C91" s="22"/>
      <c r="D91" s="21"/>
      <c r="E91" s="12"/>
      <c r="F91" s="14" t="str">
        <f>IF(COUNTA($A91:$E91)=0,"",IF($G91&lt;&gt;"OK","n/a",IF(Dashboard!$B$19&gt;0,"Check data",IF(AND($E91&lt;&gt;"Done",N($D91)&lt;Dashboard!$B$4),"Yes","No"))))</f>
        <v/>
      </c>
      <c r="G91" s="14" t="str">
        <f>IF(COUNTA($A91:$E91)=0,"",IF(OR($A91="",NOT(SUMPRODUCT(--(Technicians!$A$2:$A$101=$A91))=1),$B91="",SUMPRODUCT(--('Skills Matrix'!$B$1:$I$1=$B91))&lt;&gt;1),"Check ID",IF(OR(NOT(AND(ISNUMBER($C91),N($C91)&gt;=1,N($C91)&lt;=4,N($C91)=INT(N($C91)))),NOT(AND(ISNUMBER($D91),N($D91)&gt;=18264,N($D91)&lt;=73050)),NOT(OR($E91="Planned",$E91="In progress",$E91="Done"))),"Check inputs","OK")))</f>
        <v/>
      </c>
    </row>
    <row r="92" spans="1:7" x14ac:dyDescent="0.25">
      <c r="A92" s="12"/>
      <c r="B92" s="13"/>
      <c r="C92" s="22"/>
      <c r="D92" s="21"/>
      <c r="E92" s="12"/>
      <c r="F92" s="14" t="str">
        <f>IF(COUNTA($A92:$E92)=0,"",IF($G92&lt;&gt;"OK","n/a",IF(Dashboard!$B$19&gt;0,"Check data",IF(AND($E92&lt;&gt;"Done",N($D92)&lt;Dashboard!$B$4),"Yes","No"))))</f>
        <v/>
      </c>
      <c r="G92" s="14" t="str">
        <f>IF(COUNTA($A92:$E92)=0,"",IF(OR($A92="",NOT(SUMPRODUCT(--(Technicians!$A$2:$A$101=$A92))=1),$B92="",SUMPRODUCT(--('Skills Matrix'!$B$1:$I$1=$B92))&lt;&gt;1),"Check ID",IF(OR(NOT(AND(ISNUMBER($C92),N($C92)&gt;=1,N($C92)&lt;=4,N($C92)=INT(N($C92)))),NOT(AND(ISNUMBER($D92),N($D92)&gt;=18264,N($D92)&lt;=73050)),NOT(OR($E92="Planned",$E92="In progress",$E92="Done"))),"Check inputs","OK")))</f>
        <v/>
      </c>
    </row>
    <row r="93" spans="1:7" x14ac:dyDescent="0.25">
      <c r="A93" s="12"/>
      <c r="B93" s="13"/>
      <c r="C93" s="22"/>
      <c r="D93" s="21"/>
      <c r="E93" s="12"/>
      <c r="F93" s="14" t="str">
        <f>IF(COUNTA($A93:$E93)=0,"",IF($G93&lt;&gt;"OK","n/a",IF(Dashboard!$B$19&gt;0,"Check data",IF(AND($E93&lt;&gt;"Done",N($D93)&lt;Dashboard!$B$4),"Yes","No"))))</f>
        <v/>
      </c>
      <c r="G93" s="14" t="str">
        <f>IF(COUNTA($A93:$E93)=0,"",IF(OR($A93="",NOT(SUMPRODUCT(--(Technicians!$A$2:$A$101=$A93))=1),$B93="",SUMPRODUCT(--('Skills Matrix'!$B$1:$I$1=$B93))&lt;&gt;1),"Check ID",IF(OR(NOT(AND(ISNUMBER($C93),N($C93)&gt;=1,N($C93)&lt;=4,N($C93)=INT(N($C93)))),NOT(AND(ISNUMBER($D93),N($D93)&gt;=18264,N($D93)&lt;=73050)),NOT(OR($E93="Planned",$E93="In progress",$E93="Done"))),"Check inputs","OK")))</f>
        <v/>
      </c>
    </row>
    <row r="94" spans="1:7" x14ac:dyDescent="0.25">
      <c r="A94" s="12"/>
      <c r="B94" s="13"/>
      <c r="C94" s="22"/>
      <c r="D94" s="21"/>
      <c r="E94" s="12"/>
      <c r="F94" s="14" t="str">
        <f>IF(COUNTA($A94:$E94)=0,"",IF($G94&lt;&gt;"OK","n/a",IF(Dashboard!$B$19&gt;0,"Check data",IF(AND($E94&lt;&gt;"Done",N($D94)&lt;Dashboard!$B$4),"Yes","No"))))</f>
        <v/>
      </c>
      <c r="G94" s="14" t="str">
        <f>IF(COUNTA($A94:$E94)=0,"",IF(OR($A94="",NOT(SUMPRODUCT(--(Technicians!$A$2:$A$101=$A94))=1),$B94="",SUMPRODUCT(--('Skills Matrix'!$B$1:$I$1=$B94))&lt;&gt;1),"Check ID",IF(OR(NOT(AND(ISNUMBER($C94),N($C94)&gt;=1,N($C94)&lt;=4,N($C94)=INT(N($C94)))),NOT(AND(ISNUMBER($D94),N($D94)&gt;=18264,N($D94)&lt;=73050)),NOT(OR($E94="Planned",$E94="In progress",$E94="Done"))),"Check inputs","OK")))</f>
        <v/>
      </c>
    </row>
    <row r="95" spans="1:7" x14ac:dyDescent="0.25">
      <c r="A95" s="12"/>
      <c r="B95" s="13"/>
      <c r="C95" s="22"/>
      <c r="D95" s="21"/>
      <c r="E95" s="12"/>
      <c r="F95" s="14" t="str">
        <f>IF(COUNTA($A95:$E95)=0,"",IF($G95&lt;&gt;"OK","n/a",IF(Dashboard!$B$19&gt;0,"Check data",IF(AND($E95&lt;&gt;"Done",N($D95)&lt;Dashboard!$B$4),"Yes","No"))))</f>
        <v/>
      </c>
      <c r="G95" s="14" t="str">
        <f>IF(COUNTA($A95:$E95)=0,"",IF(OR($A95="",NOT(SUMPRODUCT(--(Technicians!$A$2:$A$101=$A95))=1),$B95="",SUMPRODUCT(--('Skills Matrix'!$B$1:$I$1=$B95))&lt;&gt;1),"Check ID",IF(OR(NOT(AND(ISNUMBER($C95),N($C95)&gt;=1,N($C95)&lt;=4,N($C95)=INT(N($C95)))),NOT(AND(ISNUMBER($D95),N($D95)&gt;=18264,N($D95)&lt;=73050)),NOT(OR($E95="Planned",$E95="In progress",$E95="Done"))),"Check inputs","OK")))</f>
        <v/>
      </c>
    </row>
    <row r="96" spans="1:7" x14ac:dyDescent="0.25">
      <c r="A96" s="12"/>
      <c r="B96" s="13"/>
      <c r="C96" s="22"/>
      <c r="D96" s="21"/>
      <c r="E96" s="12"/>
      <c r="F96" s="14" t="str">
        <f>IF(COUNTA($A96:$E96)=0,"",IF($G96&lt;&gt;"OK","n/a",IF(Dashboard!$B$19&gt;0,"Check data",IF(AND($E96&lt;&gt;"Done",N($D96)&lt;Dashboard!$B$4),"Yes","No"))))</f>
        <v/>
      </c>
      <c r="G96" s="14" t="str">
        <f>IF(COUNTA($A96:$E96)=0,"",IF(OR($A96="",NOT(SUMPRODUCT(--(Technicians!$A$2:$A$101=$A96))=1),$B96="",SUMPRODUCT(--('Skills Matrix'!$B$1:$I$1=$B96))&lt;&gt;1),"Check ID",IF(OR(NOT(AND(ISNUMBER($C96),N($C96)&gt;=1,N($C96)&lt;=4,N($C96)=INT(N($C96)))),NOT(AND(ISNUMBER($D96),N($D96)&gt;=18264,N($D96)&lt;=73050)),NOT(OR($E96="Planned",$E96="In progress",$E96="Done"))),"Check inputs","OK")))</f>
        <v/>
      </c>
    </row>
    <row r="97" spans="1:7" x14ac:dyDescent="0.25">
      <c r="A97" s="12"/>
      <c r="B97" s="13"/>
      <c r="C97" s="22"/>
      <c r="D97" s="21"/>
      <c r="E97" s="12"/>
      <c r="F97" s="14" t="str">
        <f>IF(COUNTA($A97:$E97)=0,"",IF($G97&lt;&gt;"OK","n/a",IF(Dashboard!$B$19&gt;0,"Check data",IF(AND($E97&lt;&gt;"Done",N($D97)&lt;Dashboard!$B$4),"Yes","No"))))</f>
        <v/>
      </c>
      <c r="G97" s="14" t="str">
        <f>IF(COUNTA($A97:$E97)=0,"",IF(OR($A97="",NOT(SUMPRODUCT(--(Technicians!$A$2:$A$101=$A97))=1),$B97="",SUMPRODUCT(--('Skills Matrix'!$B$1:$I$1=$B97))&lt;&gt;1),"Check ID",IF(OR(NOT(AND(ISNUMBER($C97),N($C97)&gt;=1,N($C97)&lt;=4,N($C97)=INT(N($C97)))),NOT(AND(ISNUMBER($D97),N($D97)&gt;=18264,N($D97)&lt;=73050)),NOT(OR($E97="Planned",$E97="In progress",$E97="Done"))),"Check inputs","OK")))</f>
        <v/>
      </c>
    </row>
    <row r="98" spans="1:7" x14ac:dyDescent="0.25">
      <c r="A98" s="12"/>
      <c r="B98" s="13"/>
      <c r="C98" s="22"/>
      <c r="D98" s="21"/>
      <c r="E98" s="12"/>
      <c r="F98" s="14" t="str">
        <f>IF(COUNTA($A98:$E98)=0,"",IF($G98&lt;&gt;"OK","n/a",IF(Dashboard!$B$19&gt;0,"Check data",IF(AND($E98&lt;&gt;"Done",N($D98)&lt;Dashboard!$B$4),"Yes","No"))))</f>
        <v/>
      </c>
      <c r="G98" s="14" t="str">
        <f>IF(COUNTA($A98:$E98)=0,"",IF(OR($A98="",NOT(SUMPRODUCT(--(Technicians!$A$2:$A$101=$A98))=1),$B98="",SUMPRODUCT(--('Skills Matrix'!$B$1:$I$1=$B98))&lt;&gt;1),"Check ID",IF(OR(NOT(AND(ISNUMBER($C98),N($C98)&gt;=1,N($C98)&lt;=4,N($C98)=INT(N($C98)))),NOT(AND(ISNUMBER($D98),N($D98)&gt;=18264,N($D98)&lt;=73050)),NOT(OR($E98="Planned",$E98="In progress",$E98="Done"))),"Check inputs","OK")))</f>
        <v/>
      </c>
    </row>
    <row r="99" spans="1:7" x14ac:dyDescent="0.25">
      <c r="A99" s="12"/>
      <c r="B99" s="13"/>
      <c r="C99" s="22"/>
      <c r="D99" s="21"/>
      <c r="E99" s="12"/>
      <c r="F99" s="14" t="str">
        <f>IF(COUNTA($A99:$E99)=0,"",IF($G99&lt;&gt;"OK","n/a",IF(Dashboard!$B$19&gt;0,"Check data",IF(AND($E99&lt;&gt;"Done",N($D99)&lt;Dashboard!$B$4),"Yes","No"))))</f>
        <v/>
      </c>
      <c r="G99" s="14" t="str">
        <f>IF(COUNTA($A99:$E99)=0,"",IF(OR($A99="",NOT(SUMPRODUCT(--(Technicians!$A$2:$A$101=$A99))=1),$B99="",SUMPRODUCT(--('Skills Matrix'!$B$1:$I$1=$B99))&lt;&gt;1),"Check ID",IF(OR(NOT(AND(ISNUMBER($C99),N($C99)&gt;=1,N($C99)&lt;=4,N($C99)=INT(N($C99)))),NOT(AND(ISNUMBER($D99),N($D99)&gt;=18264,N($D99)&lt;=73050)),NOT(OR($E99="Planned",$E99="In progress",$E99="Done"))),"Check inputs","OK")))</f>
        <v/>
      </c>
    </row>
    <row r="100" spans="1:7" x14ac:dyDescent="0.25">
      <c r="A100" s="12"/>
      <c r="B100" s="13"/>
      <c r="C100" s="22"/>
      <c r="D100" s="21"/>
      <c r="E100" s="12"/>
      <c r="F100" s="14" t="str">
        <f>IF(COUNTA($A100:$E100)=0,"",IF($G100&lt;&gt;"OK","n/a",IF(Dashboard!$B$19&gt;0,"Check data",IF(AND($E100&lt;&gt;"Done",N($D100)&lt;Dashboard!$B$4),"Yes","No"))))</f>
        <v/>
      </c>
      <c r="G100" s="14" t="str">
        <f>IF(COUNTA($A100:$E100)=0,"",IF(OR($A100="",NOT(SUMPRODUCT(--(Technicians!$A$2:$A$101=$A100))=1),$B100="",SUMPRODUCT(--('Skills Matrix'!$B$1:$I$1=$B100))&lt;&gt;1),"Check ID",IF(OR(NOT(AND(ISNUMBER($C100),N($C100)&gt;=1,N($C100)&lt;=4,N($C100)=INT(N($C100)))),NOT(AND(ISNUMBER($D100),N($D100)&gt;=18264,N($D100)&lt;=73050)),NOT(OR($E100="Planned",$E100="In progress",$E100="Done"))),"Check inputs","OK")))</f>
        <v/>
      </c>
    </row>
    <row r="101" spans="1:7" x14ac:dyDescent="0.25">
      <c r="A101" s="12"/>
      <c r="B101" s="13"/>
      <c r="C101" s="22"/>
      <c r="D101" s="21"/>
      <c r="E101" s="12"/>
      <c r="F101" s="14" t="str">
        <f>IF(COUNTA($A101:$E101)=0,"",IF($G101&lt;&gt;"OK","n/a",IF(Dashboard!$B$19&gt;0,"Check data",IF(AND($E101&lt;&gt;"Done",N($D101)&lt;Dashboard!$B$4),"Yes","No"))))</f>
        <v/>
      </c>
      <c r="G101" s="14" t="str">
        <f>IF(COUNTA($A101:$E101)=0,"",IF(OR($A101="",NOT(SUMPRODUCT(--(Technicians!$A$2:$A$101=$A101))=1),$B101="",SUMPRODUCT(--('Skills Matrix'!$B$1:$I$1=$B101))&lt;&gt;1),"Check ID",IF(OR(NOT(AND(ISNUMBER($C101),N($C101)&gt;=1,N($C101)&lt;=4,N($C101)=INT(N($C101)))),NOT(AND(ISNUMBER($D101),N($D101)&gt;=18264,N($D101)&lt;=73050)),NOT(OR($E101="Planned",$E101="In progress",$E101="Done"))),"Check inputs","OK")))</f>
        <v/>
      </c>
    </row>
    <row r="102" spans="1:7" x14ac:dyDescent="0.25">
      <c r="A102" s="12"/>
      <c r="B102" s="13"/>
      <c r="C102" s="22"/>
      <c r="D102" s="21"/>
      <c r="E102" s="12"/>
      <c r="F102" s="14" t="str">
        <f>IF(COUNTA($A102:$E102)=0,"",IF($G102&lt;&gt;"OK","n/a",IF(Dashboard!$B$19&gt;0,"Check data",IF(AND($E102&lt;&gt;"Done",N($D102)&lt;Dashboard!$B$4),"Yes","No"))))</f>
        <v/>
      </c>
      <c r="G102" s="14" t="str">
        <f>IF(COUNTA($A102:$E102)=0,"",IF(OR($A102="",NOT(SUMPRODUCT(--(Technicians!$A$2:$A$101=$A102))=1),$B102="",SUMPRODUCT(--('Skills Matrix'!$B$1:$I$1=$B102))&lt;&gt;1),"Check ID",IF(OR(NOT(AND(ISNUMBER($C102),N($C102)&gt;=1,N($C102)&lt;=4,N($C102)=INT(N($C102)))),NOT(AND(ISNUMBER($D102),N($D102)&gt;=18264,N($D102)&lt;=73050)),NOT(OR($E102="Planned",$E102="In progress",$E102="Done"))),"Check inputs","OK")))</f>
        <v/>
      </c>
    </row>
    <row r="103" spans="1:7" x14ac:dyDescent="0.25">
      <c r="A103" s="12"/>
      <c r="B103" s="13"/>
      <c r="C103" s="22"/>
      <c r="D103" s="21"/>
      <c r="E103" s="12"/>
      <c r="F103" s="14" t="str">
        <f>IF(COUNTA($A103:$E103)=0,"",IF($G103&lt;&gt;"OK","n/a",IF(Dashboard!$B$19&gt;0,"Check data",IF(AND($E103&lt;&gt;"Done",N($D103)&lt;Dashboard!$B$4),"Yes","No"))))</f>
        <v/>
      </c>
      <c r="G103" s="14" t="str">
        <f>IF(COUNTA($A103:$E103)=0,"",IF(OR($A103="",NOT(SUMPRODUCT(--(Technicians!$A$2:$A$101=$A103))=1),$B103="",SUMPRODUCT(--('Skills Matrix'!$B$1:$I$1=$B103))&lt;&gt;1),"Check ID",IF(OR(NOT(AND(ISNUMBER($C103),N($C103)&gt;=1,N($C103)&lt;=4,N($C103)=INT(N($C103)))),NOT(AND(ISNUMBER($D103),N($D103)&gt;=18264,N($D103)&lt;=73050)),NOT(OR($E103="Planned",$E103="In progress",$E103="Done"))),"Check inputs","OK")))</f>
        <v/>
      </c>
    </row>
    <row r="104" spans="1:7" x14ac:dyDescent="0.25">
      <c r="A104" s="12"/>
      <c r="B104" s="13"/>
      <c r="C104" s="22"/>
      <c r="D104" s="21"/>
      <c r="E104" s="12"/>
      <c r="F104" s="14" t="str">
        <f>IF(COUNTA($A104:$E104)=0,"",IF($G104&lt;&gt;"OK","n/a",IF(Dashboard!$B$19&gt;0,"Check data",IF(AND($E104&lt;&gt;"Done",N($D104)&lt;Dashboard!$B$4),"Yes","No"))))</f>
        <v/>
      </c>
      <c r="G104" s="14" t="str">
        <f>IF(COUNTA($A104:$E104)=0,"",IF(OR($A104="",NOT(SUMPRODUCT(--(Technicians!$A$2:$A$101=$A104))=1),$B104="",SUMPRODUCT(--('Skills Matrix'!$B$1:$I$1=$B104))&lt;&gt;1),"Check ID",IF(OR(NOT(AND(ISNUMBER($C104),N($C104)&gt;=1,N($C104)&lt;=4,N($C104)=INT(N($C104)))),NOT(AND(ISNUMBER($D104),N($D104)&gt;=18264,N($D104)&lt;=73050)),NOT(OR($E104="Planned",$E104="In progress",$E104="Done"))),"Check inputs","OK")))</f>
        <v/>
      </c>
    </row>
    <row r="105" spans="1:7" x14ac:dyDescent="0.25">
      <c r="A105" s="12"/>
      <c r="B105" s="13"/>
      <c r="C105" s="22"/>
      <c r="D105" s="21"/>
      <c r="E105" s="12"/>
      <c r="F105" s="14" t="str">
        <f>IF(COUNTA($A105:$E105)=0,"",IF($G105&lt;&gt;"OK","n/a",IF(Dashboard!$B$19&gt;0,"Check data",IF(AND($E105&lt;&gt;"Done",N($D105)&lt;Dashboard!$B$4),"Yes","No"))))</f>
        <v/>
      </c>
      <c r="G105" s="14" t="str">
        <f>IF(COUNTA($A105:$E105)=0,"",IF(OR($A105="",NOT(SUMPRODUCT(--(Technicians!$A$2:$A$101=$A105))=1),$B105="",SUMPRODUCT(--('Skills Matrix'!$B$1:$I$1=$B105))&lt;&gt;1),"Check ID",IF(OR(NOT(AND(ISNUMBER($C105),N($C105)&gt;=1,N($C105)&lt;=4,N($C105)=INT(N($C105)))),NOT(AND(ISNUMBER($D105),N($D105)&gt;=18264,N($D105)&lt;=73050)),NOT(OR($E105="Planned",$E105="In progress",$E105="Done"))),"Check inputs","OK")))</f>
        <v/>
      </c>
    </row>
    <row r="106" spans="1:7" x14ac:dyDescent="0.25">
      <c r="A106" s="12"/>
      <c r="B106" s="13"/>
      <c r="C106" s="22"/>
      <c r="D106" s="21"/>
      <c r="E106" s="12"/>
      <c r="F106" s="14" t="str">
        <f>IF(COUNTA($A106:$E106)=0,"",IF($G106&lt;&gt;"OK","n/a",IF(Dashboard!$B$19&gt;0,"Check data",IF(AND($E106&lt;&gt;"Done",N($D106)&lt;Dashboard!$B$4),"Yes","No"))))</f>
        <v/>
      </c>
      <c r="G106" s="14" t="str">
        <f>IF(COUNTA($A106:$E106)=0,"",IF(OR($A106="",NOT(SUMPRODUCT(--(Technicians!$A$2:$A$101=$A106))=1),$B106="",SUMPRODUCT(--('Skills Matrix'!$B$1:$I$1=$B106))&lt;&gt;1),"Check ID",IF(OR(NOT(AND(ISNUMBER($C106),N($C106)&gt;=1,N($C106)&lt;=4,N($C106)=INT(N($C106)))),NOT(AND(ISNUMBER($D106),N($D106)&gt;=18264,N($D106)&lt;=73050)),NOT(OR($E106="Planned",$E106="In progress",$E106="Done"))),"Check inputs","OK")))</f>
        <v/>
      </c>
    </row>
    <row r="107" spans="1:7" x14ac:dyDescent="0.25">
      <c r="A107" s="12"/>
      <c r="B107" s="13"/>
      <c r="C107" s="22"/>
      <c r="D107" s="21"/>
      <c r="E107" s="12"/>
      <c r="F107" s="14" t="str">
        <f>IF(COUNTA($A107:$E107)=0,"",IF($G107&lt;&gt;"OK","n/a",IF(Dashboard!$B$19&gt;0,"Check data",IF(AND($E107&lt;&gt;"Done",N($D107)&lt;Dashboard!$B$4),"Yes","No"))))</f>
        <v/>
      </c>
      <c r="G107" s="14" t="str">
        <f>IF(COUNTA($A107:$E107)=0,"",IF(OR($A107="",NOT(SUMPRODUCT(--(Technicians!$A$2:$A$101=$A107))=1),$B107="",SUMPRODUCT(--('Skills Matrix'!$B$1:$I$1=$B107))&lt;&gt;1),"Check ID",IF(OR(NOT(AND(ISNUMBER($C107),N($C107)&gt;=1,N($C107)&lt;=4,N($C107)=INT(N($C107)))),NOT(AND(ISNUMBER($D107),N($D107)&gt;=18264,N($D107)&lt;=73050)),NOT(OR($E107="Planned",$E107="In progress",$E107="Done"))),"Check inputs","OK")))</f>
        <v/>
      </c>
    </row>
    <row r="108" spans="1:7" x14ac:dyDescent="0.25">
      <c r="A108" s="12"/>
      <c r="B108" s="13"/>
      <c r="C108" s="22"/>
      <c r="D108" s="21"/>
      <c r="E108" s="12"/>
      <c r="F108" s="14" t="str">
        <f>IF(COUNTA($A108:$E108)=0,"",IF($G108&lt;&gt;"OK","n/a",IF(Dashboard!$B$19&gt;0,"Check data",IF(AND($E108&lt;&gt;"Done",N($D108)&lt;Dashboard!$B$4),"Yes","No"))))</f>
        <v/>
      </c>
      <c r="G108" s="14" t="str">
        <f>IF(COUNTA($A108:$E108)=0,"",IF(OR($A108="",NOT(SUMPRODUCT(--(Technicians!$A$2:$A$101=$A108))=1),$B108="",SUMPRODUCT(--('Skills Matrix'!$B$1:$I$1=$B108))&lt;&gt;1),"Check ID",IF(OR(NOT(AND(ISNUMBER($C108),N($C108)&gt;=1,N($C108)&lt;=4,N($C108)=INT(N($C108)))),NOT(AND(ISNUMBER($D108),N($D108)&gt;=18264,N($D108)&lt;=73050)),NOT(OR($E108="Planned",$E108="In progress",$E108="Done"))),"Check inputs","OK")))</f>
        <v/>
      </c>
    </row>
    <row r="109" spans="1:7" x14ac:dyDescent="0.25">
      <c r="A109" s="12"/>
      <c r="B109" s="13"/>
      <c r="C109" s="22"/>
      <c r="D109" s="21"/>
      <c r="E109" s="12"/>
      <c r="F109" s="14" t="str">
        <f>IF(COUNTA($A109:$E109)=0,"",IF($G109&lt;&gt;"OK","n/a",IF(Dashboard!$B$19&gt;0,"Check data",IF(AND($E109&lt;&gt;"Done",N($D109)&lt;Dashboard!$B$4),"Yes","No"))))</f>
        <v/>
      </c>
      <c r="G109" s="14" t="str">
        <f>IF(COUNTA($A109:$E109)=0,"",IF(OR($A109="",NOT(SUMPRODUCT(--(Technicians!$A$2:$A$101=$A109))=1),$B109="",SUMPRODUCT(--('Skills Matrix'!$B$1:$I$1=$B109))&lt;&gt;1),"Check ID",IF(OR(NOT(AND(ISNUMBER($C109),N($C109)&gt;=1,N($C109)&lt;=4,N($C109)=INT(N($C109)))),NOT(AND(ISNUMBER($D109),N($D109)&gt;=18264,N($D109)&lt;=73050)),NOT(OR($E109="Planned",$E109="In progress",$E109="Done"))),"Check inputs","OK")))</f>
        <v/>
      </c>
    </row>
    <row r="110" spans="1:7" x14ac:dyDescent="0.25">
      <c r="A110" s="12"/>
      <c r="B110" s="13"/>
      <c r="C110" s="22"/>
      <c r="D110" s="21"/>
      <c r="E110" s="12"/>
      <c r="F110" s="14" t="str">
        <f>IF(COUNTA($A110:$E110)=0,"",IF($G110&lt;&gt;"OK","n/a",IF(Dashboard!$B$19&gt;0,"Check data",IF(AND($E110&lt;&gt;"Done",N($D110)&lt;Dashboard!$B$4),"Yes","No"))))</f>
        <v/>
      </c>
      <c r="G110" s="14" t="str">
        <f>IF(COUNTA($A110:$E110)=0,"",IF(OR($A110="",NOT(SUMPRODUCT(--(Technicians!$A$2:$A$101=$A110))=1),$B110="",SUMPRODUCT(--('Skills Matrix'!$B$1:$I$1=$B110))&lt;&gt;1),"Check ID",IF(OR(NOT(AND(ISNUMBER($C110),N($C110)&gt;=1,N($C110)&lt;=4,N($C110)=INT(N($C110)))),NOT(AND(ISNUMBER($D110),N($D110)&gt;=18264,N($D110)&lt;=73050)),NOT(OR($E110="Planned",$E110="In progress",$E110="Done"))),"Check inputs","OK")))</f>
        <v/>
      </c>
    </row>
    <row r="111" spans="1:7" x14ac:dyDescent="0.25">
      <c r="A111" s="12"/>
      <c r="B111" s="13"/>
      <c r="C111" s="22"/>
      <c r="D111" s="21"/>
      <c r="E111" s="12"/>
      <c r="F111" s="14" t="str">
        <f>IF(COUNTA($A111:$E111)=0,"",IF($G111&lt;&gt;"OK","n/a",IF(Dashboard!$B$19&gt;0,"Check data",IF(AND($E111&lt;&gt;"Done",N($D111)&lt;Dashboard!$B$4),"Yes","No"))))</f>
        <v/>
      </c>
      <c r="G111" s="14" t="str">
        <f>IF(COUNTA($A111:$E111)=0,"",IF(OR($A111="",NOT(SUMPRODUCT(--(Technicians!$A$2:$A$101=$A111))=1),$B111="",SUMPRODUCT(--('Skills Matrix'!$B$1:$I$1=$B111))&lt;&gt;1),"Check ID",IF(OR(NOT(AND(ISNUMBER($C111),N($C111)&gt;=1,N($C111)&lt;=4,N($C111)=INT(N($C111)))),NOT(AND(ISNUMBER($D111),N($D111)&gt;=18264,N($D111)&lt;=73050)),NOT(OR($E111="Planned",$E111="In progress",$E111="Done"))),"Check inputs","OK")))</f>
        <v/>
      </c>
    </row>
    <row r="112" spans="1:7" x14ac:dyDescent="0.25">
      <c r="A112" s="12"/>
      <c r="B112" s="13"/>
      <c r="C112" s="22"/>
      <c r="D112" s="21"/>
      <c r="E112" s="12"/>
      <c r="F112" s="14" t="str">
        <f>IF(COUNTA($A112:$E112)=0,"",IF($G112&lt;&gt;"OK","n/a",IF(Dashboard!$B$19&gt;0,"Check data",IF(AND($E112&lt;&gt;"Done",N($D112)&lt;Dashboard!$B$4),"Yes","No"))))</f>
        <v/>
      </c>
      <c r="G112" s="14" t="str">
        <f>IF(COUNTA($A112:$E112)=0,"",IF(OR($A112="",NOT(SUMPRODUCT(--(Technicians!$A$2:$A$101=$A112))=1),$B112="",SUMPRODUCT(--('Skills Matrix'!$B$1:$I$1=$B112))&lt;&gt;1),"Check ID",IF(OR(NOT(AND(ISNUMBER($C112),N($C112)&gt;=1,N($C112)&lt;=4,N($C112)=INT(N($C112)))),NOT(AND(ISNUMBER($D112),N($D112)&gt;=18264,N($D112)&lt;=73050)),NOT(OR($E112="Planned",$E112="In progress",$E112="Done"))),"Check inputs","OK")))</f>
        <v/>
      </c>
    </row>
    <row r="113" spans="1:7" x14ac:dyDescent="0.25">
      <c r="A113" s="12"/>
      <c r="B113" s="13"/>
      <c r="C113" s="22"/>
      <c r="D113" s="21"/>
      <c r="E113" s="12"/>
      <c r="F113" s="14" t="str">
        <f>IF(COUNTA($A113:$E113)=0,"",IF($G113&lt;&gt;"OK","n/a",IF(Dashboard!$B$19&gt;0,"Check data",IF(AND($E113&lt;&gt;"Done",N($D113)&lt;Dashboard!$B$4),"Yes","No"))))</f>
        <v/>
      </c>
      <c r="G113" s="14" t="str">
        <f>IF(COUNTA($A113:$E113)=0,"",IF(OR($A113="",NOT(SUMPRODUCT(--(Technicians!$A$2:$A$101=$A113))=1),$B113="",SUMPRODUCT(--('Skills Matrix'!$B$1:$I$1=$B113))&lt;&gt;1),"Check ID",IF(OR(NOT(AND(ISNUMBER($C113),N($C113)&gt;=1,N($C113)&lt;=4,N($C113)=INT(N($C113)))),NOT(AND(ISNUMBER($D113),N($D113)&gt;=18264,N($D113)&lt;=73050)),NOT(OR($E113="Planned",$E113="In progress",$E113="Done"))),"Check inputs","OK")))</f>
        <v/>
      </c>
    </row>
    <row r="114" spans="1:7" x14ac:dyDescent="0.25">
      <c r="A114" s="12"/>
      <c r="B114" s="13"/>
      <c r="C114" s="22"/>
      <c r="D114" s="21"/>
      <c r="E114" s="12"/>
      <c r="F114" s="14" t="str">
        <f>IF(COUNTA($A114:$E114)=0,"",IF($G114&lt;&gt;"OK","n/a",IF(Dashboard!$B$19&gt;0,"Check data",IF(AND($E114&lt;&gt;"Done",N($D114)&lt;Dashboard!$B$4),"Yes","No"))))</f>
        <v/>
      </c>
      <c r="G114" s="14" t="str">
        <f>IF(COUNTA($A114:$E114)=0,"",IF(OR($A114="",NOT(SUMPRODUCT(--(Technicians!$A$2:$A$101=$A114))=1),$B114="",SUMPRODUCT(--('Skills Matrix'!$B$1:$I$1=$B114))&lt;&gt;1),"Check ID",IF(OR(NOT(AND(ISNUMBER($C114),N($C114)&gt;=1,N($C114)&lt;=4,N($C114)=INT(N($C114)))),NOT(AND(ISNUMBER($D114),N($D114)&gt;=18264,N($D114)&lt;=73050)),NOT(OR($E114="Planned",$E114="In progress",$E114="Done"))),"Check inputs","OK")))</f>
        <v/>
      </c>
    </row>
    <row r="115" spans="1:7" x14ac:dyDescent="0.25">
      <c r="A115" s="12"/>
      <c r="B115" s="13"/>
      <c r="C115" s="22"/>
      <c r="D115" s="21"/>
      <c r="E115" s="12"/>
      <c r="F115" s="14" t="str">
        <f>IF(COUNTA($A115:$E115)=0,"",IF($G115&lt;&gt;"OK","n/a",IF(Dashboard!$B$19&gt;0,"Check data",IF(AND($E115&lt;&gt;"Done",N($D115)&lt;Dashboard!$B$4),"Yes","No"))))</f>
        <v/>
      </c>
      <c r="G115" s="14" t="str">
        <f>IF(COUNTA($A115:$E115)=0,"",IF(OR($A115="",NOT(SUMPRODUCT(--(Technicians!$A$2:$A$101=$A115))=1),$B115="",SUMPRODUCT(--('Skills Matrix'!$B$1:$I$1=$B115))&lt;&gt;1),"Check ID",IF(OR(NOT(AND(ISNUMBER($C115),N($C115)&gt;=1,N($C115)&lt;=4,N($C115)=INT(N($C115)))),NOT(AND(ISNUMBER($D115),N($D115)&gt;=18264,N($D115)&lt;=73050)),NOT(OR($E115="Planned",$E115="In progress",$E115="Done"))),"Check inputs","OK")))</f>
        <v/>
      </c>
    </row>
    <row r="116" spans="1:7" x14ac:dyDescent="0.25">
      <c r="A116" s="12"/>
      <c r="B116" s="13"/>
      <c r="C116" s="22"/>
      <c r="D116" s="21"/>
      <c r="E116" s="12"/>
      <c r="F116" s="14" t="str">
        <f>IF(COUNTA($A116:$E116)=0,"",IF($G116&lt;&gt;"OK","n/a",IF(Dashboard!$B$19&gt;0,"Check data",IF(AND($E116&lt;&gt;"Done",N($D116)&lt;Dashboard!$B$4),"Yes","No"))))</f>
        <v/>
      </c>
      <c r="G116" s="14" t="str">
        <f>IF(COUNTA($A116:$E116)=0,"",IF(OR($A116="",NOT(SUMPRODUCT(--(Technicians!$A$2:$A$101=$A116))=1),$B116="",SUMPRODUCT(--('Skills Matrix'!$B$1:$I$1=$B116))&lt;&gt;1),"Check ID",IF(OR(NOT(AND(ISNUMBER($C116),N($C116)&gt;=1,N($C116)&lt;=4,N($C116)=INT(N($C116)))),NOT(AND(ISNUMBER($D116),N($D116)&gt;=18264,N($D116)&lt;=73050)),NOT(OR($E116="Planned",$E116="In progress",$E116="Done"))),"Check inputs","OK")))</f>
        <v/>
      </c>
    </row>
    <row r="117" spans="1:7" x14ac:dyDescent="0.25">
      <c r="A117" s="12"/>
      <c r="B117" s="13"/>
      <c r="C117" s="22"/>
      <c r="D117" s="21"/>
      <c r="E117" s="12"/>
      <c r="F117" s="14" t="str">
        <f>IF(COUNTA($A117:$E117)=0,"",IF($G117&lt;&gt;"OK","n/a",IF(Dashboard!$B$19&gt;0,"Check data",IF(AND($E117&lt;&gt;"Done",N($D117)&lt;Dashboard!$B$4),"Yes","No"))))</f>
        <v/>
      </c>
      <c r="G117" s="14" t="str">
        <f>IF(COUNTA($A117:$E117)=0,"",IF(OR($A117="",NOT(SUMPRODUCT(--(Technicians!$A$2:$A$101=$A117))=1),$B117="",SUMPRODUCT(--('Skills Matrix'!$B$1:$I$1=$B117))&lt;&gt;1),"Check ID",IF(OR(NOT(AND(ISNUMBER($C117),N($C117)&gt;=1,N($C117)&lt;=4,N($C117)=INT(N($C117)))),NOT(AND(ISNUMBER($D117),N($D117)&gt;=18264,N($D117)&lt;=73050)),NOT(OR($E117="Planned",$E117="In progress",$E117="Done"))),"Check inputs","OK")))</f>
        <v/>
      </c>
    </row>
    <row r="118" spans="1:7" x14ac:dyDescent="0.25">
      <c r="A118" s="12"/>
      <c r="B118" s="13"/>
      <c r="C118" s="22"/>
      <c r="D118" s="21"/>
      <c r="E118" s="12"/>
      <c r="F118" s="14" t="str">
        <f>IF(COUNTA($A118:$E118)=0,"",IF($G118&lt;&gt;"OK","n/a",IF(Dashboard!$B$19&gt;0,"Check data",IF(AND($E118&lt;&gt;"Done",N($D118)&lt;Dashboard!$B$4),"Yes","No"))))</f>
        <v/>
      </c>
      <c r="G118" s="14" t="str">
        <f>IF(COUNTA($A118:$E118)=0,"",IF(OR($A118="",NOT(SUMPRODUCT(--(Technicians!$A$2:$A$101=$A118))=1),$B118="",SUMPRODUCT(--('Skills Matrix'!$B$1:$I$1=$B118))&lt;&gt;1),"Check ID",IF(OR(NOT(AND(ISNUMBER($C118),N($C118)&gt;=1,N($C118)&lt;=4,N($C118)=INT(N($C118)))),NOT(AND(ISNUMBER($D118),N($D118)&gt;=18264,N($D118)&lt;=73050)),NOT(OR($E118="Planned",$E118="In progress",$E118="Done"))),"Check inputs","OK")))</f>
        <v/>
      </c>
    </row>
    <row r="119" spans="1:7" x14ac:dyDescent="0.25">
      <c r="A119" s="12"/>
      <c r="B119" s="13"/>
      <c r="C119" s="22"/>
      <c r="D119" s="21"/>
      <c r="E119" s="12"/>
      <c r="F119" s="14" t="str">
        <f>IF(COUNTA($A119:$E119)=0,"",IF($G119&lt;&gt;"OK","n/a",IF(Dashboard!$B$19&gt;0,"Check data",IF(AND($E119&lt;&gt;"Done",N($D119)&lt;Dashboard!$B$4),"Yes","No"))))</f>
        <v/>
      </c>
      <c r="G119" s="14" t="str">
        <f>IF(COUNTA($A119:$E119)=0,"",IF(OR($A119="",NOT(SUMPRODUCT(--(Technicians!$A$2:$A$101=$A119))=1),$B119="",SUMPRODUCT(--('Skills Matrix'!$B$1:$I$1=$B119))&lt;&gt;1),"Check ID",IF(OR(NOT(AND(ISNUMBER($C119),N($C119)&gt;=1,N($C119)&lt;=4,N($C119)=INT(N($C119)))),NOT(AND(ISNUMBER($D119),N($D119)&gt;=18264,N($D119)&lt;=73050)),NOT(OR($E119="Planned",$E119="In progress",$E119="Done"))),"Check inputs","OK")))</f>
        <v/>
      </c>
    </row>
    <row r="120" spans="1:7" x14ac:dyDescent="0.25">
      <c r="A120" s="12"/>
      <c r="B120" s="13"/>
      <c r="C120" s="22"/>
      <c r="D120" s="21"/>
      <c r="E120" s="12"/>
      <c r="F120" s="14" t="str">
        <f>IF(COUNTA($A120:$E120)=0,"",IF($G120&lt;&gt;"OK","n/a",IF(Dashboard!$B$19&gt;0,"Check data",IF(AND($E120&lt;&gt;"Done",N($D120)&lt;Dashboard!$B$4),"Yes","No"))))</f>
        <v/>
      </c>
      <c r="G120" s="14" t="str">
        <f>IF(COUNTA($A120:$E120)=0,"",IF(OR($A120="",NOT(SUMPRODUCT(--(Technicians!$A$2:$A$101=$A120))=1),$B120="",SUMPRODUCT(--('Skills Matrix'!$B$1:$I$1=$B120))&lt;&gt;1),"Check ID",IF(OR(NOT(AND(ISNUMBER($C120),N($C120)&gt;=1,N($C120)&lt;=4,N($C120)=INT(N($C120)))),NOT(AND(ISNUMBER($D120),N($D120)&gt;=18264,N($D120)&lt;=73050)),NOT(OR($E120="Planned",$E120="In progress",$E120="Done"))),"Check inputs","OK")))</f>
        <v/>
      </c>
    </row>
    <row r="121" spans="1:7" x14ac:dyDescent="0.25">
      <c r="A121" s="12"/>
      <c r="B121" s="13"/>
      <c r="C121" s="22"/>
      <c r="D121" s="21"/>
      <c r="E121" s="12"/>
      <c r="F121" s="14" t="str">
        <f>IF(COUNTA($A121:$E121)=0,"",IF($G121&lt;&gt;"OK","n/a",IF(Dashboard!$B$19&gt;0,"Check data",IF(AND($E121&lt;&gt;"Done",N($D121)&lt;Dashboard!$B$4),"Yes","No"))))</f>
        <v/>
      </c>
      <c r="G121" s="14" t="str">
        <f>IF(COUNTA($A121:$E121)=0,"",IF(OR($A121="",NOT(SUMPRODUCT(--(Technicians!$A$2:$A$101=$A121))=1),$B121="",SUMPRODUCT(--('Skills Matrix'!$B$1:$I$1=$B121))&lt;&gt;1),"Check ID",IF(OR(NOT(AND(ISNUMBER($C121),N($C121)&gt;=1,N($C121)&lt;=4,N($C121)=INT(N($C121)))),NOT(AND(ISNUMBER($D121),N($D121)&gt;=18264,N($D121)&lt;=73050)),NOT(OR($E121="Planned",$E121="In progress",$E121="Done"))),"Check inputs","OK")))</f>
        <v/>
      </c>
    </row>
    <row r="122" spans="1:7" x14ac:dyDescent="0.25">
      <c r="A122" s="12"/>
      <c r="B122" s="13"/>
      <c r="C122" s="22"/>
      <c r="D122" s="21"/>
      <c r="E122" s="12"/>
      <c r="F122" s="14" t="str">
        <f>IF(COUNTA($A122:$E122)=0,"",IF($G122&lt;&gt;"OK","n/a",IF(Dashboard!$B$19&gt;0,"Check data",IF(AND($E122&lt;&gt;"Done",N($D122)&lt;Dashboard!$B$4),"Yes","No"))))</f>
        <v/>
      </c>
      <c r="G122" s="14" t="str">
        <f>IF(COUNTA($A122:$E122)=0,"",IF(OR($A122="",NOT(SUMPRODUCT(--(Technicians!$A$2:$A$101=$A122))=1),$B122="",SUMPRODUCT(--('Skills Matrix'!$B$1:$I$1=$B122))&lt;&gt;1),"Check ID",IF(OR(NOT(AND(ISNUMBER($C122),N($C122)&gt;=1,N($C122)&lt;=4,N($C122)=INT(N($C122)))),NOT(AND(ISNUMBER($D122),N($D122)&gt;=18264,N($D122)&lt;=73050)),NOT(OR($E122="Planned",$E122="In progress",$E122="Done"))),"Check inputs","OK")))</f>
        <v/>
      </c>
    </row>
    <row r="123" spans="1:7" x14ac:dyDescent="0.25">
      <c r="A123" s="12"/>
      <c r="B123" s="13"/>
      <c r="C123" s="22"/>
      <c r="D123" s="21"/>
      <c r="E123" s="12"/>
      <c r="F123" s="14" t="str">
        <f>IF(COUNTA($A123:$E123)=0,"",IF($G123&lt;&gt;"OK","n/a",IF(Dashboard!$B$19&gt;0,"Check data",IF(AND($E123&lt;&gt;"Done",N($D123)&lt;Dashboard!$B$4),"Yes","No"))))</f>
        <v/>
      </c>
      <c r="G123" s="14" t="str">
        <f>IF(COUNTA($A123:$E123)=0,"",IF(OR($A123="",NOT(SUMPRODUCT(--(Technicians!$A$2:$A$101=$A123))=1),$B123="",SUMPRODUCT(--('Skills Matrix'!$B$1:$I$1=$B123))&lt;&gt;1),"Check ID",IF(OR(NOT(AND(ISNUMBER($C123),N($C123)&gt;=1,N($C123)&lt;=4,N($C123)=INT(N($C123)))),NOT(AND(ISNUMBER($D123),N($D123)&gt;=18264,N($D123)&lt;=73050)),NOT(OR($E123="Planned",$E123="In progress",$E123="Done"))),"Check inputs","OK")))</f>
        <v/>
      </c>
    </row>
    <row r="124" spans="1:7" x14ac:dyDescent="0.25">
      <c r="A124" s="12"/>
      <c r="B124" s="13"/>
      <c r="C124" s="22"/>
      <c r="D124" s="21"/>
      <c r="E124" s="12"/>
      <c r="F124" s="14" t="str">
        <f>IF(COUNTA($A124:$E124)=0,"",IF($G124&lt;&gt;"OK","n/a",IF(Dashboard!$B$19&gt;0,"Check data",IF(AND($E124&lt;&gt;"Done",N($D124)&lt;Dashboard!$B$4),"Yes","No"))))</f>
        <v/>
      </c>
      <c r="G124" s="14" t="str">
        <f>IF(COUNTA($A124:$E124)=0,"",IF(OR($A124="",NOT(SUMPRODUCT(--(Technicians!$A$2:$A$101=$A124))=1),$B124="",SUMPRODUCT(--('Skills Matrix'!$B$1:$I$1=$B124))&lt;&gt;1),"Check ID",IF(OR(NOT(AND(ISNUMBER($C124),N($C124)&gt;=1,N($C124)&lt;=4,N($C124)=INT(N($C124)))),NOT(AND(ISNUMBER($D124),N($D124)&gt;=18264,N($D124)&lt;=73050)),NOT(OR($E124="Planned",$E124="In progress",$E124="Done"))),"Check inputs","OK")))</f>
        <v/>
      </c>
    </row>
    <row r="125" spans="1:7" x14ac:dyDescent="0.25">
      <c r="A125" s="12"/>
      <c r="B125" s="13"/>
      <c r="C125" s="22"/>
      <c r="D125" s="21"/>
      <c r="E125" s="12"/>
      <c r="F125" s="14" t="str">
        <f>IF(COUNTA($A125:$E125)=0,"",IF($G125&lt;&gt;"OK","n/a",IF(Dashboard!$B$19&gt;0,"Check data",IF(AND($E125&lt;&gt;"Done",N($D125)&lt;Dashboard!$B$4),"Yes","No"))))</f>
        <v/>
      </c>
      <c r="G125" s="14" t="str">
        <f>IF(COUNTA($A125:$E125)=0,"",IF(OR($A125="",NOT(SUMPRODUCT(--(Technicians!$A$2:$A$101=$A125))=1),$B125="",SUMPRODUCT(--('Skills Matrix'!$B$1:$I$1=$B125))&lt;&gt;1),"Check ID",IF(OR(NOT(AND(ISNUMBER($C125),N($C125)&gt;=1,N($C125)&lt;=4,N($C125)=INT(N($C125)))),NOT(AND(ISNUMBER($D125),N($D125)&gt;=18264,N($D125)&lt;=73050)),NOT(OR($E125="Planned",$E125="In progress",$E125="Done"))),"Check inputs","OK")))</f>
        <v/>
      </c>
    </row>
    <row r="126" spans="1:7" x14ac:dyDescent="0.25">
      <c r="A126" s="12"/>
      <c r="B126" s="13"/>
      <c r="C126" s="22"/>
      <c r="D126" s="21"/>
      <c r="E126" s="12"/>
      <c r="F126" s="14" t="str">
        <f>IF(COUNTA($A126:$E126)=0,"",IF($G126&lt;&gt;"OK","n/a",IF(Dashboard!$B$19&gt;0,"Check data",IF(AND($E126&lt;&gt;"Done",N($D126)&lt;Dashboard!$B$4),"Yes","No"))))</f>
        <v/>
      </c>
      <c r="G126" s="14" t="str">
        <f>IF(COUNTA($A126:$E126)=0,"",IF(OR($A126="",NOT(SUMPRODUCT(--(Technicians!$A$2:$A$101=$A126))=1),$B126="",SUMPRODUCT(--('Skills Matrix'!$B$1:$I$1=$B126))&lt;&gt;1),"Check ID",IF(OR(NOT(AND(ISNUMBER($C126),N($C126)&gt;=1,N($C126)&lt;=4,N($C126)=INT(N($C126)))),NOT(AND(ISNUMBER($D126),N($D126)&gt;=18264,N($D126)&lt;=73050)),NOT(OR($E126="Planned",$E126="In progress",$E126="Done"))),"Check inputs","OK")))</f>
        <v/>
      </c>
    </row>
    <row r="127" spans="1:7" x14ac:dyDescent="0.25">
      <c r="A127" s="12"/>
      <c r="B127" s="13"/>
      <c r="C127" s="22"/>
      <c r="D127" s="21"/>
      <c r="E127" s="12"/>
      <c r="F127" s="14" t="str">
        <f>IF(COUNTA($A127:$E127)=0,"",IF($G127&lt;&gt;"OK","n/a",IF(Dashboard!$B$19&gt;0,"Check data",IF(AND($E127&lt;&gt;"Done",N($D127)&lt;Dashboard!$B$4),"Yes","No"))))</f>
        <v/>
      </c>
      <c r="G127" s="14" t="str">
        <f>IF(COUNTA($A127:$E127)=0,"",IF(OR($A127="",NOT(SUMPRODUCT(--(Technicians!$A$2:$A$101=$A127))=1),$B127="",SUMPRODUCT(--('Skills Matrix'!$B$1:$I$1=$B127))&lt;&gt;1),"Check ID",IF(OR(NOT(AND(ISNUMBER($C127),N($C127)&gt;=1,N($C127)&lt;=4,N($C127)=INT(N($C127)))),NOT(AND(ISNUMBER($D127),N($D127)&gt;=18264,N($D127)&lt;=73050)),NOT(OR($E127="Planned",$E127="In progress",$E127="Done"))),"Check inputs","OK")))</f>
        <v/>
      </c>
    </row>
    <row r="128" spans="1:7" x14ac:dyDescent="0.25">
      <c r="A128" s="12"/>
      <c r="B128" s="13"/>
      <c r="C128" s="22"/>
      <c r="D128" s="21"/>
      <c r="E128" s="12"/>
      <c r="F128" s="14" t="str">
        <f>IF(COUNTA($A128:$E128)=0,"",IF($G128&lt;&gt;"OK","n/a",IF(Dashboard!$B$19&gt;0,"Check data",IF(AND($E128&lt;&gt;"Done",N($D128)&lt;Dashboard!$B$4),"Yes","No"))))</f>
        <v/>
      </c>
      <c r="G128" s="14" t="str">
        <f>IF(COUNTA($A128:$E128)=0,"",IF(OR($A128="",NOT(SUMPRODUCT(--(Technicians!$A$2:$A$101=$A128))=1),$B128="",SUMPRODUCT(--('Skills Matrix'!$B$1:$I$1=$B128))&lt;&gt;1),"Check ID",IF(OR(NOT(AND(ISNUMBER($C128),N($C128)&gt;=1,N($C128)&lt;=4,N($C128)=INT(N($C128)))),NOT(AND(ISNUMBER($D128),N($D128)&gt;=18264,N($D128)&lt;=73050)),NOT(OR($E128="Planned",$E128="In progress",$E128="Done"))),"Check inputs","OK")))</f>
        <v/>
      </c>
    </row>
    <row r="129" spans="1:7" x14ac:dyDescent="0.25">
      <c r="A129" s="12"/>
      <c r="B129" s="13"/>
      <c r="C129" s="22"/>
      <c r="D129" s="21"/>
      <c r="E129" s="12"/>
      <c r="F129" s="14" t="str">
        <f>IF(COUNTA($A129:$E129)=0,"",IF($G129&lt;&gt;"OK","n/a",IF(Dashboard!$B$19&gt;0,"Check data",IF(AND($E129&lt;&gt;"Done",N($D129)&lt;Dashboard!$B$4),"Yes","No"))))</f>
        <v/>
      </c>
      <c r="G129" s="14" t="str">
        <f>IF(COUNTA($A129:$E129)=0,"",IF(OR($A129="",NOT(SUMPRODUCT(--(Technicians!$A$2:$A$101=$A129))=1),$B129="",SUMPRODUCT(--('Skills Matrix'!$B$1:$I$1=$B129))&lt;&gt;1),"Check ID",IF(OR(NOT(AND(ISNUMBER($C129),N($C129)&gt;=1,N($C129)&lt;=4,N($C129)=INT(N($C129)))),NOT(AND(ISNUMBER($D129),N($D129)&gt;=18264,N($D129)&lt;=73050)),NOT(OR($E129="Planned",$E129="In progress",$E129="Done"))),"Check inputs","OK")))</f>
        <v/>
      </c>
    </row>
    <row r="130" spans="1:7" x14ac:dyDescent="0.25">
      <c r="A130" s="12"/>
      <c r="B130" s="13"/>
      <c r="C130" s="22"/>
      <c r="D130" s="21"/>
      <c r="E130" s="12"/>
      <c r="F130" s="14" t="str">
        <f>IF(COUNTA($A130:$E130)=0,"",IF($G130&lt;&gt;"OK","n/a",IF(Dashboard!$B$19&gt;0,"Check data",IF(AND($E130&lt;&gt;"Done",N($D130)&lt;Dashboard!$B$4),"Yes","No"))))</f>
        <v/>
      </c>
      <c r="G130" s="14" t="str">
        <f>IF(COUNTA($A130:$E130)=0,"",IF(OR($A130="",NOT(SUMPRODUCT(--(Technicians!$A$2:$A$101=$A130))=1),$B130="",SUMPRODUCT(--('Skills Matrix'!$B$1:$I$1=$B130))&lt;&gt;1),"Check ID",IF(OR(NOT(AND(ISNUMBER($C130),N($C130)&gt;=1,N($C130)&lt;=4,N($C130)=INT(N($C130)))),NOT(AND(ISNUMBER($D130),N($D130)&gt;=18264,N($D130)&lt;=73050)),NOT(OR($E130="Planned",$E130="In progress",$E130="Done"))),"Check inputs","OK")))</f>
        <v/>
      </c>
    </row>
    <row r="131" spans="1:7" x14ac:dyDescent="0.25">
      <c r="A131" s="12"/>
      <c r="B131" s="13"/>
      <c r="C131" s="22"/>
      <c r="D131" s="21"/>
      <c r="E131" s="12"/>
      <c r="F131" s="14" t="str">
        <f>IF(COUNTA($A131:$E131)=0,"",IF($G131&lt;&gt;"OK","n/a",IF(Dashboard!$B$19&gt;0,"Check data",IF(AND($E131&lt;&gt;"Done",N($D131)&lt;Dashboard!$B$4),"Yes","No"))))</f>
        <v/>
      </c>
      <c r="G131" s="14" t="str">
        <f>IF(COUNTA($A131:$E131)=0,"",IF(OR($A131="",NOT(SUMPRODUCT(--(Technicians!$A$2:$A$101=$A131))=1),$B131="",SUMPRODUCT(--('Skills Matrix'!$B$1:$I$1=$B131))&lt;&gt;1),"Check ID",IF(OR(NOT(AND(ISNUMBER($C131),N($C131)&gt;=1,N($C131)&lt;=4,N($C131)=INT(N($C131)))),NOT(AND(ISNUMBER($D131),N($D131)&gt;=18264,N($D131)&lt;=73050)),NOT(OR($E131="Planned",$E131="In progress",$E131="Done"))),"Check inputs","OK")))</f>
        <v/>
      </c>
    </row>
    <row r="132" spans="1:7" x14ac:dyDescent="0.25">
      <c r="A132" s="12"/>
      <c r="B132" s="13"/>
      <c r="C132" s="22"/>
      <c r="D132" s="21"/>
      <c r="E132" s="12"/>
      <c r="F132" s="14" t="str">
        <f>IF(COUNTA($A132:$E132)=0,"",IF($G132&lt;&gt;"OK","n/a",IF(Dashboard!$B$19&gt;0,"Check data",IF(AND($E132&lt;&gt;"Done",N($D132)&lt;Dashboard!$B$4),"Yes","No"))))</f>
        <v/>
      </c>
      <c r="G132" s="14" t="str">
        <f>IF(COUNTA($A132:$E132)=0,"",IF(OR($A132="",NOT(SUMPRODUCT(--(Technicians!$A$2:$A$101=$A132))=1),$B132="",SUMPRODUCT(--('Skills Matrix'!$B$1:$I$1=$B132))&lt;&gt;1),"Check ID",IF(OR(NOT(AND(ISNUMBER($C132),N($C132)&gt;=1,N($C132)&lt;=4,N($C132)=INT(N($C132)))),NOT(AND(ISNUMBER($D132),N($D132)&gt;=18264,N($D132)&lt;=73050)),NOT(OR($E132="Planned",$E132="In progress",$E132="Done"))),"Check inputs","OK")))</f>
        <v/>
      </c>
    </row>
    <row r="133" spans="1:7" x14ac:dyDescent="0.25">
      <c r="A133" s="12"/>
      <c r="B133" s="13"/>
      <c r="C133" s="22"/>
      <c r="D133" s="21"/>
      <c r="E133" s="12"/>
      <c r="F133" s="14" t="str">
        <f>IF(COUNTA($A133:$E133)=0,"",IF($G133&lt;&gt;"OK","n/a",IF(Dashboard!$B$19&gt;0,"Check data",IF(AND($E133&lt;&gt;"Done",N($D133)&lt;Dashboard!$B$4),"Yes","No"))))</f>
        <v/>
      </c>
      <c r="G133" s="14" t="str">
        <f>IF(COUNTA($A133:$E133)=0,"",IF(OR($A133="",NOT(SUMPRODUCT(--(Technicians!$A$2:$A$101=$A133))=1),$B133="",SUMPRODUCT(--('Skills Matrix'!$B$1:$I$1=$B133))&lt;&gt;1),"Check ID",IF(OR(NOT(AND(ISNUMBER($C133),N($C133)&gt;=1,N($C133)&lt;=4,N($C133)=INT(N($C133)))),NOT(AND(ISNUMBER($D133),N($D133)&gt;=18264,N($D133)&lt;=73050)),NOT(OR($E133="Planned",$E133="In progress",$E133="Done"))),"Check inputs","OK")))</f>
        <v/>
      </c>
    </row>
    <row r="134" spans="1:7" x14ac:dyDescent="0.25">
      <c r="A134" s="12"/>
      <c r="B134" s="13"/>
      <c r="C134" s="22"/>
      <c r="D134" s="21"/>
      <c r="E134" s="12"/>
      <c r="F134" s="14" t="str">
        <f>IF(COUNTA($A134:$E134)=0,"",IF($G134&lt;&gt;"OK","n/a",IF(Dashboard!$B$19&gt;0,"Check data",IF(AND($E134&lt;&gt;"Done",N($D134)&lt;Dashboard!$B$4),"Yes","No"))))</f>
        <v/>
      </c>
      <c r="G134" s="14" t="str">
        <f>IF(COUNTA($A134:$E134)=0,"",IF(OR($A134="",NOT(SUMPRODUCT(--(Technicians!$A$2:$A$101=$A134))=1),$B134="",SUMPRODUCT(--('Skills Matrix'!$B$1:$I$1=$B134))&lt;&gt;1),"Check ID",IF(OR(NOT(AND(ISNUMBER($C134),N($C134)&gt;=1,N($C134)&lt;=4,N($C134)=INT(N($C134)))),NOT(AND(ISNUMBER($D134),N($D134)&gt;=18264,N($D134)&lt;=73050)),NOT(OR($E134="Planned",$E134="In progress",$E134="Done"))),"Check inputs","OK")))</f>
        <v/>
      </c>
    </row>
    <row r="135" spans="1:7" x14ac:dyDescent="0.25">
      <c r="A135" s="12"/>
      <c r="B135" s="13"/>
      <c r="C135" s="22"/>
      <c r="D135" s="21"/>
      <c r="E135" s="12"/>
      <c r="F135" s="14" t="str">
        <f>IF(COUNTA($A135:$E135)=0,"",IF($G135&lt;&gt;"OK","n/a",IF(Dashboard!$B$19&gt;0,"Check data",IF(AND($E135&lt;&gt;"Done",N($D135)&lt;Dashboard!$B$4),"Yes","No"))))</f>
        <v/>
      </c>
      <c r="G135" s="14" t="str">
        <f>IF(COUNTA($A135:$E135)=0,"",IF(OR($A135="",NOT(SUMPRODUCT(--(Technicians!$A$2:$A$101=$A135))=1),$B135="",SUMPRODUCT(--('Skills Matrix'!$B$1:$I$1=$B135))&lt;&gt;1),"Check ID",IF(OR(NOT(AND(ISNUMBER($C135),N($C135)&gt;=1,N($C135)&lt;=4,N($C135)=INT(N($C135)))),NOT(AND(ISNUMBER($D135),N($D135)&gt;=18264,N($D135)&lt;=73050)),NOT(OR($E135="Planned",$E135="In progress",$E135="Done"))),"Check inputs","OK")))</f>
        <v/>
      </c>
    </row>
    <row r="136" spans="1:7" x14ac:dyDescent="0.25">
      <c r="A136" s="12"/>
      <c r="B136" s="13"/>
      <c r="C136" s="22"/>
      <c r="D136" s="21"/>
      <c r="E136" s="12"/>
      <c r="F136" s="14" t="str">
        <f>IF(COUNTA($A136:$E136)=0,"",IF($G136&lt;&gt;"OK","n/a",IF(Dashboard!$B$19&gt;0,"Check data",IF(AND($E136&lt;&gt;"Done",N($D136)&lt;Dashboard!$B$4),"Yes","No"))))</f>
        <v/>
      </c>
      <c r="G136" s="14" t="str">
        <f>IF(COUNTA($A136:$E136)=0,"",IF(OR($A136="",NOT(SUMPRODUCT(--(Technicians!$A$2:$A$101=$A136))=1),$B136="",SUMPRODUCT(--('Skills Matrix'!$B$1:$I$1=$B136))&lt;&gt;1),"Check ID",IF(OR(NOT(AND(ISNUMBER($C136),N($C136)&gt;=1,N($C136)&lt;=4,N($C136)=INT(N($C136)))),NOT(AND(ISNUMBER($D136),N($D136)&gt;=18264,N($D136)&lt;=73050)),NOT(OR($E136="Planned",$E136="In progress",$E136="Done"))),"Check inputs","OK")))</f>
        <v/>
      </c>
    </row>
    <row r="137" spans="1:7" x14ac:dyDescent="0.25">
      <c r="A137" s="12"/>
      <c r="B137" s="13"/>
      <c r="C137" s="22"/>
      <c r="D137" s="21"/>
      <c r="E137" s="12"/>
      <c r="F137" s="14" t="str">
        <f>IF(COUNTA($A137:$E137)=0,"",IF($G137&lt;&gt;"OK","n/a",IF(Dashboard!$B$19&gt;0,"Check data",IF(AND($E137&lt;&gt;"Done",N($D137)&lt;Dashboard!$B$4),"Yes","No"))))</f>
        <v/>
      </c>
      <c r="G137" s="14" t="str">
        <f>IF(COUNTA($A137:$E137)=0,"",IF(OR($A137="",NOT(SUMPRODUCT(--(Technicians!$A$2:$A$101=$A137))=1),$B137="",SUMPRODUCT(--('Skills Matrix'!$B$1:$I$1=$B137))&lt;&gt;1),"Check ID",IF(OR(NOT(AND(ISNUMBER($C137),N($C137)&gt;=1,N($C137)&lt;=4,N($C137)=INT(N($C137)))),NOT(AND(ISNUMBER($D137),N($D137)&gt;=18264,N($D137)&lt;=73050)),NOT(OR($E137="Planned",$E137="In progress",$E137="Done"))),"Check inputs","OK")))</f>
        <v/>
      </c>
    </row>
    <row r="138" spans="1:7" x14ac:dyDescent="0.25">
      <c r="A138" s="12"/>
      <c r="B138" s="13"/>
      <c r="C138" s="22"/>
      <c r="D138" s="21"/>
      <c r="E138" s="12"/>
      <c r="F138" s="14" t="str">
        <f>IF(COUNTA($A138:$E138)=0,"",IF($G138&lt;&gt;"OK","n/a",IF(Dashboard!$B$19&gt;0,"Check data",IF(AND($E138&lt;&gt;"Done",N($D138)&lt;Dashboard!$B$4),"Yes","No"))))</f>
        <v/>
      </c>
      <c r="G138" s="14" t="str">
        <f>IF(COUNTA($A138:$E138)=0,"",IF(OR($A138="",NOT(SUMPRODUCT(--(Technicians!$A$2:$A$101=$A138))=1),$B138="",SUMPRODUCT(--('Skills Matrix'!$B$1:$I$1=$B138))&lt;&gt;1),"Check ID",IF(OR(NOT(AND(ISNUMBER($C138),N($C138)&gt;=1,N($C138)&lt;=4,N($C138)=INT(N($C138)))),NOT(AND(ISNUMBER($D138),N($D138)&gt;=18264,N($D138)&lt;=73050)),NOT(OR($E138="Planned",$E138="In progress",$E138="Done"))),"Check inputs","OK")))</f>
        <v/>
      </c>
    </row>
    <row r="139" spans="1:7" x14ac:dyDescent="0.25">
      <c r="A139" s="12"/>
      <c r="B139" s="13"/>
      <c r="C139" s="22"/>
      <c r="D139" s="21"/>
      <c r="E139" s="12"/>
      <c r="F139" s="14" t="str">
        <f>IF(COUNTA($A139:$E139)=0,"",IF($G139&lt;&gt;"OK","n/a",IF(Dashboard!$B$19&gt;0,"Check data",IF(AND($E139&lt;&gt;"Done",N($D139)&lt;Dashboard!$B$4),"Yes","No"))))</f>
        <v/>
      </c>
      <c r="G139" s="14" t="str">
        <f>IF(COUNTA($A139:$E139)=0,"",IF(OR($A139="",NOT(SUMPRODUCT(--(Technicians!$A$2:$A$101=$A139))=1),$B139="",SUMPRODUCT(--('Skills Matrix'!$B$1:$I$1=$B139))&lt;&gt;1),"Check ID",IF(OR(NOT(AND(ISNUMBER($C139),N($C139)&gt;=1,N($C139)&lt;=4,N($C139)=INT(N($C139)))),NOT(AND(ISNUMBER($D139),N($D139)&gt;=18264,N($D139)&lt;=73050)),NOT(OR($E139="Planned",$E139="In progress",$E139="Done"))),"Check inputs","OK")))</f>
        <v/>
      </c>
    </row>
    <row r="140" spans="1:7" x14ac:dyDescent="0.25">
      <c r="A140" s="12"/>
      <c r="B140" s="13"/>
      <c r="C140" s="22"/>
      <c r="D140" s="21"/>
      <c r="E140" s="12"/>
      <c r="F140" s="14" t="str">
        <f>IF(COUNTA($A140:$E140)=0,"",IF($G140&lt;&gt;"OK","n/a",IF(Dashboard!$B$19&gt;0,"Check data",IF(AND($E140&lt;&gt;"Done",N($D140)&lt;Dashboard!$B$4),"Yes","No"))))</f>
        <v/>
      </c>
      <c r="G140" s="14" t="str">
        <f>IF(COUNTA($A140:$E140)=0,"",IF(OR($A140="",NOT(SUMPRODUCT(--(Technicians!$A$2:$A$101=$A140))=1),$B140="",SUMPRODUCT(--('Skills Matrix'!$B$1:$I$1=$B140))&lt;&gt;1),"Check ID",IF(OR(NOT(AND(ISNUMBER($C140),N($C140)&gt;=1,N($C140)&lt;=4,N($C140)=INT(N($C140)))),NOT(AND(ISNUMBER($D140),N($D140)&gt;=18264,N($D140)&lt;=73050)),NOT(OR($E140="Planned",$E140="In progress",$E140="Done"))),"Check inputs","OK")))</f>
        <v/>
      </c>
    </row>
    <row r="141" spans="1:7" x14ac:dyDescent="0.25">
      <c r="A141" s="12"/>
      <c r="B141" s="13"/>
      <c r="C141" s="22"/>
      <c r="D141" s="21"/>
      <c r="E141" s="12"/>
      <c r="F141" s="14" t="str">
        <f>IF(COUNTA($A141:$E141)=0,"",IF($G141&lt;&gt;"OK","n/a",IF(Dashboard!$B$19&gt;0,"Check data",IF(AND($E141&lt;&gt;"Done",N($D141)&lt;Dashboard!$B$4),"Yes","No"))))</f>
        <v/>
      </c>
      <c r="G141" s="14" t="str">
        <f>IF(COUNTA($A141:$E141)=0,"",IF(OR($A141="",NOT(SUMPRODUCT(--(Technicians!$A$2:$A$101=$A141))=1),$B141="",SUMPRODUCT(--('Skills Matrix'!$B$1:$I$1=$B141))&lt;&gt;1),"Check ID",IF(OR(NOT(AND(ISNUMBER($C141),N($C141)&gt;=1,N($C141)&lt;=4,N($C141)=INT(N($C141)))),NOT(AND(ISNUMBER($D141),N($D141)&gt;=18264,N($D141)&lt;=73050)),NOT(OR($E141="Planned",$E141="In progress",$E141="Done"))),"Check inputs","OK")))</f>
        <v/>
      </c>
    </row>
    <row r="142" spans="1:7" x14ac:dyDescent="0.25">
      <c r="A142" s="12"/>
      <c r="B142" s="13"/>
      <c r="C142" s="22"/>
      <c r="D142" s="21"/>
      <c r="E142" s="12"/>
      <c r="F142" s="14" t="str">
        <f>IF(COUNTA($A142:$E142)=0,"",IF($G142&lt;&gt;"OK","n/a",IF(Dashboard!$B$19&gt;0,"Check data",IF(AND($E142&lt;&gt;"Done",N($D142)&lt;Dashboard!$B$4),"Yes","No"))))</f>
        <v/>
      </c>
      <c r="G142" s="14" t="str">
        <f>IF(COUNTA($A142:$E142)=0,"",IF(OR($A142="",NOT(SUMPRODUCT(--(Technicians!$A$2:$A$101=$A142))=1),$B142="",SUMPRODUCT(--('Skills Matrix'!$B$1:$I$1=$B142))&lt;&gt;1),"Check ID",IF(OR(NOT(AND(ISNUMBER($C142),N($C142)&gt;=1,N($C142)&lt;=4,N($C142)=INT(N($C142)))),NOT(AND(ISNUMBER($D142),N($D142)&gt;=18264,N($D142)&lt;=73050)),NOT(OR($E142="Planned",$E142="In progress",$E142="Done"))),"Check inputs","OK")))</f>
        <v/>
      </c>
    </row>
    <row r="143" spans="1:7" x14ac:dyDescent="0.25">
      <c r="A143" s="12"/>
      <c r="B143" s="13"/>
      <c r="C143" s="22"/>
      <c r="D143" s="21"/>
      <c r="E143" s="12"/>
      <c r="F143" s="14" t="str">
        <f>IF(COUNTA($A143:$E143)=0,"",IF($G143&lt;&gt;"OK","n/a",IF(Dashboard!$B$19&gt;0,"Check data",IF(AND($E143&lt;&gt;"Done",N($D143)&lt;Dashboard!$B$4),"Yes","No"))))</f>
        <v/>
      </c>
      <c r="G143" s="14" t="str">
        <f>IF(COUNTA($A143:$E143)=0,"",IF(OR($A143="",NOT(SUMPRODUCT(--(Technicians!$A$2:$A$101=$A143))=1),$B143="",SUMPRODUCT(--('Skills Matrix'!$B$1:$I$1=$B143))&lt;&gt;1),"Check ID",IF(OR(NOT(AND(ISNUMBER($C143),N($C143)&gt;=1,N($C143)&lt;=4,N($C143)=INT(N($C143)))),NOT(AND(ISNUMBER($D143),N($D143)&gt;=18264,N($D143)&lt;=73050)),NOT(OR($E143="Planned",$E143="In progress",$E143="Done"))),"Check inputs","OK")))</f>
        <v/>
      </c>
    </row>
    <row r="144" spans="1:7" x14ac:dyDescent="0.25">
      <c r="A144" s="12"/>
      <c r="B144" s="13"/>
      <c r="C144" s="22"/>
      <c r="D144" s="21"/>
      <c r="E144" s="12"/>
      <c r="F144" s="14" t="str">
        <f>IF(COUNTA($A144:$E144)=0,"",IF($G144&lt;&gt;"OK","n/a",IF(Dashboard!$B$19&gt;0,"Check data",IF(AND($E144&lt;&gt;"Done",N($D144)&lt;Dashboard!$B$4),"Yes","No"))))</f>
        <v/>
      </c>
      <c r="G144" s="14" t="str">
        <f>IF(COUNTA($A144:$E144)=0,"",IF(OR($A144="",NOT(SUMPRODUCT(--(Technicians!$A$2:$A$101=$A144))=1),$B144="",SUMPRODUCT(--('Skills Matrix'!$B$1:$I$1=$B144))&lt;&gt;1),"Check ID",IF(OR(NOT(AND(ISNUMBER($C144),N($C144)&gt;=1,N($C144)&lt;=4,N($C144)=INT(N($C144)))),NOT(AND(ISNUMBER($D144),N($D144)&gt;=18264,N($D144)&lt;=73050)),NOT(OR($E144="Planned",$E144="In progress",$E144="Done"))),"Check inputs","OK")))</f>
        <v/>
      </c>
    </row>
    <row r="145" spans="1:7" x14ac:dyDescent="0.25">
      <c r="A145" s="12"/>
      <c r="B145" s="13"/>
      <c r="C145" s="22"/>
      <c r="D145" s="21"/>
      <c r="E145" s="12"/>
      <c r="F145" s="14" t="str">
        <f>IF(COUNTA($A145:$E145)=0,"",IF($G145&lt;&gt;"OK","n/a",IF(Dashboard!$B$19&gt;0,"Check data",IF(AND($E145&lt;&gt;"Done",N($D145)&lt;Dashboard!$B$4),"Yes","No"))))</f>
        <v/>
      </c>
      <c r="G145" s="14" t="str">
        <f>IF(COUNTA($A145:$E145)=0,"",IF(OR($A145="",NOT(SUMPRODUCT(--(Technicians!$A$2:$A$101=$A145))=1),$B145="",SUMPRODUCT(--('Skills Matrix'!$B$1:$I$1=$B145))&lt;&gt;1),"Check ID",IF(OR(NOT(AND(ISNUMBER($C145),N($C145)&gt;=1,N($C145)&lt;=4,N($C145)=INT(N($C145)))),NOT(AND(ISNUMBER($D145),N($D145)&gt;=18264,N($D145)&lt;=73050)),NOT(OR($E145="Planned",$E145="In progress",$E145="Done"))),"Check inputs","OK")))</f>
        <v/>
      </c>
    </row>
    <row r="146" spans="1:7" x14ac:dyDescent="0.25">
      <c r="A146" s="12"/>
      <c r="B146" s="13"/>
      <c r="C146" s="22"/>
      <c r="D146" s="21"/>
      <c r="E146" s="12"/>
      <c r="F146" s="14" t="str">
        <f>IF(COUNTA($A146:$E146)=0,"",IF($G146&lt;&gt;"OK","n/a",IF(Dashboard!$B$19&gt;0,"Check data",IF(AND($E146&lt;&gt;"Done",N($D146)&lt;Dashboard!$B$4),"Yes","No"))))</f>
        <v/>
      </c>
      <c r="G146" s="14" t="str">
        <f>IF(COUNTA($A146:$E146)=0,"",IF(OR($A146="",NOT(SUMPRODUCT(--(Technicians!$A$2:$A$101=$A146))=1),$B146="",SUMPRODUCT(--('Skills Matrix'!$B$1:$I$1=$B146))&lt;&gt;1),"Check ID",IF(OR(NOT(AND(ISNUMBER($C146),N($C146)&gt;=1,N($C146)&lt;=4,N($C146)=INT(N($C146)))),NOT(AND(ISNUMBER($D146),N($D146)&gt;=18264,N($D146)&lt;=73050)),NOT(OR($E146="Planned",$E146="In progress",$E146="Done"))),"Check inputs","OK")))</f>
        <v/>
      </c>
    </row>
    <row r="147" spans="1:7" x14ac:dyDescent="0.25">
      <c r="A147" s="12"/>
      <c r="B147" s="13"/>
      <c r="C147" s="22"/>
      <c r="D147" s="21"/>
      <c r="E147" s="12"/>
      <c r="F147" s="14" t="str">
        <f>IF(COUNTA($A147:$E147)=0,"",IF($G147&lt;&gt;"OK","n/a",IF(Dashboard!$B$19&gt;0,"Check data",IF(AND($E147&lt;&gt;"Done",N($D147)&lt;Dashboard!$B$4),"Yes","No"))))</f>
        <v/>
      </c>
      <c r="G147" s="14" t="str">
        <f>IF(COUNTA($A147:$E147)=0,"",IF(OR($A147="",NOT(SUMPRODUCT(--(Technicians!$A$2:$A$101=$A147))=1),$B147="",SUMPRODUCT(--('Skills Matrix'!$B$1:$I$1=$B147))&lt;&gt;1),"Check ID",IF(OR(NOT(AND(ISNUMBER($C147),N($C147)&gt;=1,N($C147)&lt;=4,N($C147)=INT(N($C147)))),NOT(AND(ISNUMBER($D147),N($D147)&gt;=18264,N($D147)&lt;=73050)),NOT(OR($E147="Planned",$E147="In progress",$E147="Done"))),"Check inputs","OK")))</f>
        <v/>
      </c>
    </row>
    <row r="148" spans="1:7" x14ac:dyDescent="0.25">
      <c r="A148" s="12"/>
      <c r="B148" s="13"/>
      <c r="C148" s="22"/>
      <c r="D148" s="21"/>
      <c r="E148" s="12"/>
      <c r="F148" s="14" t="str">
        <f>IF(COUNTA($A148:$E148)=0,"",IF($G148&lt;&gt;"OK","n/a",IF(Dashboard!$B$19&gt;0,"Check data",IF(AND($E148&lt;&gt;"Done",N($D148)&lt;Dashboard!$B$4),"Yes","No"))))</f>
        <v/>
      </c>
      <c r="G148" s="14" t="str">
        <f>IF(COUNTA($A148:$E148)=0,"",IF(OR($A148="",NOT(SUMPRODUCT(--(Technicians!$A$2:$A$101=$A148))=1),$B148="",SUMPRODUCT(--('Skills Matrix'!$B$1:$I$1=$B148))&lt;&gt;1),"Check ID",IF(OR(NOT(AND(ISNUMBER($C148),N($C148)&gt;=1,N($C148)&lt;=4,N($C148)=INT(N($C148)))),NOT(AND(ISNUMBER($D148),N($D148)&gt;=18264,N($D148)&lt;=73050)),NOT(OR($E148="Planned",$E148="In progress",$E148="Done"))),"Check inputs","OK")))</f>
        <v/>
      </c>
    </row>
    <row r="149" spans="1:7" x14ac:dyDescent="0.25">
      <c r="A149" s="12"/>
      <c r="B149" s="13"/>
      <c r="C149" s="22"/>
      <c r="D149" s="21"/>
      <c r="E149" s="12"/>
      <c r="F149" s="14" t="str">
        <f>IF(COUNTA($A149:$E149)=0,"",IF($G149&lt;&gt;"OK","n/a",IF(Dashboard!$B$19&gt;0,"Check data",IF(AND($E149&lt;&gt;"Done",N($D149)&lt;Dashboard!$B$4),"Yes","No"))))</f>
        <v/>
      </c>
      <c r="G149" s="14" t="str">
        <f>IF(COUNTA($A149:$E149)=0,"",IF(OR($A149="",NOT(SUMPRODUCT(--(Technicians!$A$2:$A$101=$A149))=1),$B149="",SUMPRODUCT(--('Skills Matrix'!$B$1:$I$1=$B149))&lt;&gt;1),"Check ID",IF(OR(NOT(AND(ISNUMBER($C149),N($C149)&gt;=1,N($C149)&lt;=4,N($C149)=INT(N($C149)))),NOT(AND(ISNUMBER($D149),N($D149)&gt;=18264,N($D149)&lt;=73050)),NOT(OR($E149="Planned",$E149="In progress",$E149="Done"))),"Check inputs","OK")))</f>
        <v/>
      </c>
    </row>
    <row r="150" spans="1:7" x14ac:dyDescent="0.25">
      <c r="A150" s="12"/>
      <c r="B150" s="13"/>
      <c r="C150" s="22"/>
      <c r="D150" s="21"/>
      <c r="E150" s="12"/>
      <c r="F150" s="14" t="str">
        <f>IF(COUNTA($A150:$E150)=0,"",IF($G150&lt;&gt;"OK","n/a",IF(Dashboard!$B$19&gt;0,"Check data",IF(AND($E150&lt;&gt;"Done",N($D150)&lt;Dashboard!$B$4),"Yes","No"))))</f>
        <v/>
      </c>
      <c r="G150" s="14" t="str">
        <f>IF(COUNTA($A150:$E150)=0,"",IF(OR($A150="",NOT(SUMPRODUCT(--(Technicians!$A$2:$A$101=$A150))=1),$B150="",SUMPRODUCT(--('Skills Matrix'!$B$1:$I$1=$B150))&lt;&gt;1),"Check ID",IF(OR(NOT(AND(ISNUMBER($C150),N($C150)&gt;=1,N($C150)&lt;=4,N($C150)=INT(N($C150)))),NOT(AND(ISNUMBER($D150),N($D150)&gt;=18264,N($D150)&lt;=73050)),NOT(OR($E150="Planned",$E150="In progress",$E150="Done"))),"Check inputs","OK")))</f>
        <v/>
      </c>
    </row>
    <row r="151" spans="1:7" x14ac:dyDescent="0.25">
      <c r="A151" s="12"/>
      <c r="B151" s="13"/>
      <c r="C151" s="22"/>
      <c r="D151" s="21"/>
      <c r="E151" s="12"/>
      <c r="F151" s="14" t="str">
        <f>IF(COUNTA($A151:$E151)=0,"",IF($G151&lt;&gt;"OK","n/a",IF(Dashboard!$B$19&gt;0,"Check data",IF(AND($E151&lt;&gt;"Done",N($D151)&lt;Dashboard!$B$4),"Yes","No"))))</f>
        <v/>
      </c>
      <c r="G151" s="14" t="str">
        <f>IF(COUNTA($A151:$E151)=0,"",IF(OR($A151="",NOT(SUMPRODUCT(--(Technicians!$A$2:$A$101=$A151))=1),$B151="",SUMPRODUCT(--('Skills Matrix'!$B$1:$I$1=$B151))&lt;&gt;1),"Check ID",IF(OR(NOT(AND(ISNUMBER($C151),N($C151)&gt;=1,N($C151)&lt;=4,N($C151)=INT(N($C151)))),NOT(AND(ISNUMBER($D151),N($D151)&gt;=18264,N($D151)&lt;=73050)),NOT(OR($E151="Planned",$E151="In progress",$E151="Done"))),"Check inputs","OK")))</f>
        <v/>
      </c>
    </row>
    <row r="152" spans="1:7" x14ac:dyDescent="0.25">
      <c r="A152" s="12"/>
      <c r="B152" s="13"/>
      <c r="C152" s="22"/>
      <c r="D152" s="21"/>
      <c r="E152" s="12"/>
      <c r="F152" s="14" t="str">
        <f>IF(COUNTA($A152:$E152)=0,"",IF($G152&lt;&gt;"OK","n/a",IF(Dashboard!$B$19&gt;0,"Check data",IF(AND($E152&lt;&gt;"Done",N($D152)&lt;Dashboard!$B$4),"Yes","No"))))</f>
        <v/>
      </c>
      <c r="G152" s="14" t="str">
        <f>IF(COUNTA($A152:$E152)=0,"",IF(OR($A152="",NOT(SUMPRODUCT(--(Technicians!$A$2:$A$101=$A152))=1),$B152="",SUMPRODUCT(--('Skills Matrix'!$B$1:$I$1=$B152))&lt;&gt;1),"Check ID",IF(OR(NOT(AND(ISNUMBER($C152),N($C152)&gt;=1,N($C152)&lt;=4,N($C152)=INT(N($C152)))),NOT(AND(ISNUMBER($D152),N($D152)&gt;=18264,N($D152)&lt;=73050)),NOT(OR($E152="Planned",$E152="In progress",$E152="Done"))),"Check inputs","OK")))</f>
        <v/>
      </c>
    </row>
    <row r="153" spans="1:7" x14ac:dyDescent="0.25">
      <c r="A153" s="12"/>
      <c r="B153" s="13"/>
      <c r="C153" s="22"/>
      <c r="D153" s="21"/>
      <c r="E153" s="12"/>
      <c r="F153" s="14" t="str">
        <f>IF(COUNTA($A153:$E153)=0,"",IF($G153&lt;&gt;"OK","n/a",IF(Dashboard!$B$19&gt;0,"Check data",IF(AND($E153&lt;&gt;"Done",N($D153)&lt;Dashboard!$B$4),"Yes","No"))))</f>
        <v/>
      </c>
      <c r="G153" s="14" t="str">
        <f>IF(COUNTA($A153:$E153)=0,"",IF(OR($A153="",NOT(SUMPRODUCT(--(Technicians!$A$2:$A$101=$A153))=1),$B153="",SUMPRODUCT(--('Skills Matrix'!$B$1:$I$1=$B153))&lt;&gt;1),"Check ID",IF(OR(NOT(AND(ISNUMBER($C153),N($C153)&gt;=1,N($C153)&lt;=4,N($C153)=INT(N($C153)))),NOT(AND(ISNUMBER($D153),N($D153)&gt;=18264,N($D153)&lt;=73050)),NOT(OR($E153="Planned",$E153="In progress",$E153="Done"))),"Check inputs","OK")))</f>
        <v/>
      </c>
    </row>
    <row r="154" spans="1:7" x14ac:dyDescent="0.25">
      <c r="A154" s="12"/>
      <c r="B154" s="13"/>
      <c r="C154" s="22"/>
      <c r="D154" s="21"/>
      <c r="E154" s="12"/>
      <c r="F154" s="14" t="str">
        <f>IF(COUNTA($A154:$E154)=0,"",IF($G154&lt;&gt;"OK","n/a",IF(Dashboard!$B$19&gt;0,"Check data",IF(AND($E154&lt;&gt;"Done",N($D154)&lt;Dashboard!$B$4),"Yes","No"))))</f>
        <v/>
      </c>
      <c r="G154" s="14" t="str">
        <f>IF(COUNTA($A154:$E154)=0,"",IF(OR($A154="",NOT(SUMPRODUCT(--(Technicians!$A$2:$A$101=$A154))=1),$B154="",SUMPRODUCT(--('Skills Matrix'!$B$1:$I$1=$B154))&lt;&gt;1),"Check ID",IF(OR(NOT(AND(ISNUMBER($C154),N($C154)&gt;=1,N($C154)&lt;=4,N($C154)=INT(N($C154)))),NOT(AND(ISNUMBER($D154),N($D154)&gt;=18264,N($D154)&lt;=73050)),NOT(OR($E154="Planned",$E154="In progress",$E154="Done"))),"Check inputs","OK")))</f>
        <v/>
      </c>
    </row>
    <row r="155" spans="1:7" x14ac:dyDescent="0.25">
      <c r="A155" s="12"/>
      <c r="B155" s="13"/>
      <c r="C155" s="22"/>
      <c r="D155" s="21"/>
      <c r="E155" s="12"/>
      <c r="F155" s="14" t="str">
        <f>IF(COUNTA($A155:$E155)=0,"",IF($G155&lt;&gt;"OK","n/a",IF(Dashboard!$B$19&gt;0,"Check data",IF(AND($E155&lt;&gt;"Done",N($D155)&lt;Dashboard!$B$4),"Yes","No"))))</f>
        <v/>
      </c>
      <c r="G155" s="14" t="str">
        <f>IF(COUNTA($A155:$E155)=0,"",IF(OR($A155="",NOT(SUMPRODUCT(--(Technicians!$A$2:$A$101=$A155))=1),$B155="",SUMPRODUCT(--('Skills Matrix'!$B$1:$I$1=$B155))&lt;&gt;1),"Check ID",IF(OR(NOT(AND(ISNUMBER($C155),N($C155)&gt;=1,N($C155)&lt;=4,N($C155)=INT(N($C155)))),NOT(AND(ISNUMBER($D155),N($D155)&gt;=18264,N($D155)&lt;=73050)),NOT(OR($E155="Planned",$E155="In progress",$E155="Done"))),"Check inputs","OK")))</f>
        <v/>
      </c>
    </row>
    <row r="156" spans="1:7" x14ac:dyDescent="0.25">
      <c r="A156" s="12"/>
      <c r="B156" s="13"/>
      <c r="C156" s="22"/>
      <c r="D156" s="21"/>
      <c r="E156" s="12"/>
      <c r="F156" s="14" t="str">
        <f>IF(COUNTA($A156:$E156)=0,"",IF($G156&lt;&gt;"OK","n/a",IF(Dashboard!$B$19&gt;0,"Check data",IF(AND($E156&lt;&gt;"Done",N($D156)&lt;Dashboard!$B$4),"Yes","No"))))</f>
        <v/>
      </c>
      <c r="G156" s="14" t="str">
        <f>IF(COUNTA($A156:$E156)=0,"",IF(OR($A156="",NOT(SUMPRODUCT(--(Technicians!$A$2:$A$101=$A156))=1),$B156="",SUMPRODUCT(--('Skills Matrix'!$B$1:$I$1=$B156))&lt;&gt;1),"Check ID",IF(OR(NOT(AND(ISNUMBER($C156),N($C156)&gt;=1,N($C156)&lt;=4,N($C156)=INT(N($C156)))),NOT(AND(ISNUMBER($D156),N($D156)&gt;=18264,N($D156)&lt;=73050)),NOT(OR($E156="Planned",$E156="In progress",$E156="Done"))),"Check inputs","OK")))</f>
        <v/>
      </c>
    </row>
    <row r="157" spans="1:7" x14ac:dyDescent="0.25">
      <c r="A157" s="12"/>
      <c r="B157" s="13"/>
      <c r="C157" s="22"/>
      <c r="D157" s="21"/>
      <c r="E157" s="12"/>
      <c r="F157" s="14" t="str">
        <f>IF(COUNTA($A157:$E157)=0,"",IF($G157&lt;&gt;"OK","n/a",IF(Dashboard!$B$19&gt;0,"Check data",IF(AND($E157&lt;&gt;"Done",N($D157)&lt;Dashboard!$B$4),"Yes","No"))))</f>
        <v/>
      </c>
      <c r="G157" s="14" t="str">
        <f>IF(COUNTA($A157:$E157)=0,"",IF(OR($A157="",NOT(SUMPRODUCT(--(Technicians!$A$2:$A$101=$A157))=1),$B157="",SUMPRODUCT(--('Skills Matrix'!$B$1:$I$1=$B157))&lt;&gt;1),"Check ID",IF(OR(NOT(AND(ISNUMBER($C157),N($C157)&gt;=1,N($C157)&lt;=4,N($C157)=INT(N($C157)))),NOT(AND(ISNUMBER($D157),N($D157)&gt;=18264,N($D157)&lt;=73050)),NOT(OR($E157="Planned",$E157="In progress",$E157="Done"))),"Check inputs","OK")))</f>
        <v/>
      </c>
    </row>
    <row r="158" spans="1:7" x14ac:dyDescent="0.25">
      <c r="A158" s="12"/>
      <c r="B158" s="13"/>
      <c r="C158" s="22"/>
      <c r="D158" s="21"/>
      <c r="E158" s="12"/>
      <c r="F158" s="14" t="str">
        <f>IF(COUNTA($A158:$E158)=0,"",IF($G158&lt;&gt;"OK","n/a",IF(Dashboard!$B$19&gt;0,"Check data",IF(AND($E158&lt;&gt;"Done",N($D158)&lt;Dashboard!$B$4),"Yes","No"))))</f>
        <v/>
      </c>
      <c r="G158" s="14" t="str">
        <f>IF(COUNTA($A158:$E158)=0,"",IF(OR($A158="",NOT(SUMPRODUCT(--(Technicians!$A$2:$A$101=$A158))=1),$B158="",SUMPRODUCT(--('Skills Matrix'!$B$1:$I$1=$B158))&lt;&gt;1),"Check ID",IF(OR(NOT(AND(ISNUMBER($C158),N($C158)&gt;=1,N($C158)&lt;=4,N($C158)=INT(N($C158)))),NOT(AND(ISNUMBER($D158),N($D158)&gt;=18264,N($D158)&lt;=73050)),NOT(OR($E158="Planned",$E158="In progress",$E158="Done"))),"Check inputs","OK")))</f>
        <v/>
      </c>
    </row>
    <row r="159" spans="1:7" x14ac:dyDescent="0.25">
      <c r="A159" s="12"/>
      <c r="B159" s="13"/>
      <c r="C159" s="22"/>
      <c r="D159" s="21"/>
      <c r="E159" s="12"/>
      <c r="F159" s="14" t="str">
        <f>IF(COUNTA($A159:$E159)=0,"",IF($G159&lt;&gt;"OK","n/a",IF(Dashboard!$B$19&gt;0,"Check data",IF(AND($E159&lt;&gt;"Done",N($D159)&lt;Dashboard!$B$4),"Yes","No"))))</f>
        <v/>
      </c>
      <c r="G159" s="14" t="str">
        <f>IF(COUNTA($A159:$E159)=0,"",IF(OR($A159="",NOT(SUMPRODUCT(--(Technicians!$A$2:$A$101=$A159))=1),$B159="",SUMPRODUCT(--('Skills Matrix'!$B$1:$I$1=$B159))&lt;&gt;1),"Check ID",IF(OR(NOT(AND(ISNUMBER($C159),N($C159)&gt;=1,N($C159)&lt;=4,N($C159)=INT(N($C159)))),NOT(AND(ISNUMBER($D159),N($D159)&gt;=18264,N($D159)&lt;=73050)),NOT(OR($E159="Planned",$E159="In progress",$E159="Done"))),"Check inputs","OK")))</f>
        <v/>
      </c>
    </row>
    <row r="160" spans="1:7" x14ac:dyDescent="0.25">
      <c r="A160" s="12"/>
      <c r="B160" s="13"/>
      <c r="C160" s="22"/>
      <c r="D160" s="21"/>
      <c r="E160" s="12"/>
      <c r="F160" s="14" t="str">
        <f>IF(COUNTA($A160:$E160)=0,"",IF($G160&lt;&gt;"OK","n/a",IF(Dashboard!$B$19&gt;0,"Check data",IF(AND($E160&lt;&gt;"Done",N($D160)&lt;Dashboard!$B$4),"Yes","No"))))</f>
        <v/>
      </c>
      <c r="G160" s="14" t="str">
        <f>IF(COUNTA($A160:$E160)=0,"",IF(OR($A160="",NOT(SUMPRODUCT(--(Technicians!$A$2:$A$101=$A160))=1),$B160="",SUMPRODUCT(--('Skills Matrix'!$B$1:$I$1=$B160))&lt;&gt;1),"Check ID",IF(OR(NOT(AND(ISNUMBER($C160),N($C160)&gt;=1,N($C160)&lt;=4,N($C160)=INT(N($C160)))),NOT(AND(ISNUMBER($D160),N($D160)&gt;=18264,N($D160)&lt;=73050)),NOT(OR($E160="Planned",$E160="In progress",$E160="Done"))),"Check inputs","OK")))</f>
        <v/>
      </c>
    </row>
    <row r="161" spans="1:7" x14ac:dyDescent="0.25">
      <c r="A161" s="12"/>
      <c r="B161" s="13"/>
      <c r="C161" s="22"/>
      <c r="D161" s="21"/>
      <c r="E161" s="12"/>
      <c r="F161" s="14" t="str">
        <f>IF(COUNTA($A161:$E161)=0,"",IF($G161&lt;&gt;"OK","n/a",IF(Dashboard!$B$19&gt;0,"Check data",IF(AND($E161&lt;&gt;"Done",N($D161)&lt;Dashboard!$B$4),"Yes","No"))))</f>
        <v/>
      </c>
      <c r="G161" s="14" t="str">
        <f>IF(COUNTA($A161:$E161)=0,"",IF(OR($A161="",NOT(SUMPRODUCT(--(Technicians!$A$2:$A$101=$A161))=1),$B161="",SUMPRODUCT(--('Skills Matrix'!$B$1:$I$1=$B161))&lt;&gt;1),"Check ID",IF(OR(NOT(AND(ISNUMBER($C161),N($C161)&gt;=1,N($C161)&lt;=4,N($C161)=INT(N($C161)))),NOT(AND(ISNUMBER($D161),N($D161)&gt;=18264,N($D161)&lt;=73050)),NOT(OR($E161="Planned",$E161="In progress",$E161="Done"))),"Check inputs","OK")))</f>
        <v/>
      </c>
    </row>
    <row r="162" spans="1:7" x14ac:dyDescent="0.25">
      <c r="A162" s="12"/>
      <c r="B162" s="13"/>
      <c r="C162" s="22"/>
      <c r="D162" s="21"/>
      <c r="E162" s="12"/>
      <c r="F162" s="14" t="str">
        <f>IF(COUNTA($A162:$E162)=0,"",IF($G162&lt;&gt;"OK","n/a",IF(Dashboard!$B$19&gt;0,"Check data",IF(AND($E162&lt;&gt;"Done",N($D162)&lt;Dashboard!$B$4),"Yes","No"))))</f>
        <v/>
      </c>
      <c r="G162" s="14" t="str">
        <f>IF(COUNTA($A162:$E162)=0,"",IF(OR($A162="",NOT(SUMPRODUCT(--(Technicians!$A$2:$A$101=$A162))=1),$B162="",SUMPRODUCT(--('Skills Matrix'!$B$1:$I$1=$B162))&lt;&gt;1),"Check ID",IF(OR(NOT(AND(ISNUMBER($C162),N($C162)&gt;=1,N($C162)&lt;=4,N($C162)=INT(N($C162)))),NOT(AND(ISNUMBER($D162),N($D162)&gt;=18264,N($D162)&lt;=73050)),NOT(OR($E162="Planned",$E162="In progress",$E162="Done"))),"Check inputs","OK")))</f>
        <v/>
      </c>
    </row>
    <row r="163" spans="1:7" x14ac:dyDescent="0.25">
      <c r="A163" s="12"/>
      <c r="B163" s="13"/>
      <c r="C163" s="22"/>
      <c r="D163" s="21"/>
      <c r="E163" s="12"/>
      <c r="F163" s="14" t="str">
        <f>IF(COUNTA($A163:$E163)=0,"",IF($G163&lt;&gt;"OK","n/a",IF(Dashboard!$B$19&gt;0,"Check data",IF(AND($E163&lt;&gt;"Done",N($D163)&lt;Dashboard!$B$4),"Yes","No"))))</f>
        <v/>
      </c>
      <c r="G163" s="14" t="str">
        <f>IF(COUNTA($A163:$E163)=0,"",IF(OR($A163="",NOT(SUMPRODUCT(--(Technicians!$A$2:$A$101=$A163))=1),$B163="",SUMPRODUCT(--('Skills Matrix'!$B$1:$I$1=$B163))&lt;&gt;1),"Check ID",IF(OR(NOT(AND(ISNUMBER($C163),N($C163)&gt;=1,N($C163)&lt;=4,N($C163)=INT(N($C163)))),NOT(AND(ISNUMBER($D163),N($D163)&gt;=18264,N($D163)&lt;=73050)),NOT(OR($E163="Planned",$E163="In progress",$E163="Done"))),"Check inputs","OK")))</f>
        <v/>
      </c>
    </row>
    <row r="164" spans="1:7" x14ac:dyDescent="0.25">
      <c r="A164" s="12"/>
      <c r="B164" s="13"/>
      <c r="C164" s="22"/>
      <c r="D164" s="21"/>
      <c r="E164" s="12"/>
      <c r="F164" s="14" t="str">
        <f>IF(COUNTA($A164:$E164)=0,"",IF($G164&lt;&gt;"OK","n/a",IF(Dashboard!$B$19&gt;0,"Check data",IF(AND($E164&lt;&gt;"Done",N($D164)&lt;Dashboard!$B$4),"Yes","No"))))</f>
        <v/>
      </c>
      <c r="G164" s="14" t="str">
        <f>IF(COUNTA($A164:$E164)=0,"",IF(OR($A164="",NOT(SUMPRODUCT(--(Technicians!$A$2:$A$101=$A164))=1),$B164="",SUMPRODUCT(--('Skills Matrix'!$B$1:$I$1=$B164))&lt;&gt;1),"Check ID",IF(OR(NOT(AND(ISNUMBER($C164),N($C164)&gt;=1,N($C164)&lt;=4,N($C164)=INT(N($C164)))),NOT(AND(ISNUMBER($D164),N($D164)&gt;=18264,N($D164)&lt;=73050)),NOT(OR($E164="Planned",$E164="In progress",$E164="Done"))),"Check inputs","OK")))</f>
        <v/>
      </c>
    </row>
    <row r="165" spans="1:7" x14ac:dyDescent="0.25">
      <c r="A165" s="12"/>
      <c r="B165" s="13"/>
      <c r="C165" s="22"/>
      <c r="D165" s="21"/>
      <c r="E165" s="12"/>
      <c r="F165" s="14" t="str">
        <f>IF(COUNTA($A165:$E165)=0,"",IF($G165&lt;&gt;"OK","n/a",IF(Dashboard!$B$19&gt;0,"Check data",IF(AND($E165&lt;&gt;"Done",N($D165)&lt;Dashboard!$B$4),"Yes","No"))))</f>
        <v/>
      </c>
      <c r="G165" s="14" t="str">
        <f>IF(COUNTA($A165:$E165)=0,"",IF(OR($A165="",NOT(SUMPRODUCT(--(Technicians!$A$2:$A$101=$A165))=1),$B165="",SUMPRODUCT(--('Skills Matrix'!$B$1:$I$1=$B165))&lt;&gt;1),"Check ID",IF(OR(NOT(AND(ISNUMBER($C165),N($C165)&gt;=1,N($C165)&lt;=4,N($C165)=INT(N($C165)))),NOT(AND(ISNUMBER($D165),N($D165)&gt;=18264,N($D165)&lt;=73050)),NOT(OR($E165="Planned",$E165="In progress",$E165="Done"))),"Check inputs","OK")))</f>
        <v/>
      </c>
    </row>
    <row r="166" spans="1:7" x14ac:dyDescent="0.25">
      <c r="A166" s="12"/>
      <c r="B166" s="13"/>
      <c r="C166" s="22"/>
      <c r="D166" s="21"/>
      <c r="E166" s="12"/>
      <c r="F166" s="14" t="str">
        <f>IF(COUNTA($A166:$E166)=0,"",IF($G166&lt;&gt;"OK","n/a",IF(Dashboard!$B$19&gt;0,"Check data",IF(AND($E166&lt;&gt;"Done",N($D166)&lt;Dashboard!$B$4),"Yes","No"))))</f>
        <v/>
      </c>
      <c r="G166" s="14" t="str">
        <f>IF(COUNTA($A166:$E166)=0,"",IF(OR($A166="",NOT(SUMPRODUCT(--(Technicians!$A$2:$A$101=$A166))=1),$B166="",SUMPRODUCT(--('Skills Matrix'!$B$1:$I$1=$B166))&lt;&gt;1),"Check ID",IF(OR(NOT(AND(ISNUMBER($C166),N($C166)&gt;=1,N($C166)&lt;=4,N($C166)=INT(N($C166)))),NOT(AND(ISNUMBER($D166),N($D166)&gt;=18264,N($D166)&lt;=73050)),NOT(OR($E166="Planned",$E166="In progress",$E166="Done"))),"Check inputs","OK")))</f>
        <v/>
      </c>
    </row>
    <row r="167" spans="1:7" x14ac:dyDescent="0.25">
      <c r="A167" s="12"/>
      <c r="B167" s="13"/>
      <c r="C167" s="22"/>
      <c r="D167" s="21"/>
      <c r="E167" s="12"/>
      <c r="F167" s="14" t="str">
        <f>IF(COUNTA($A167:$E167)=0,"",IF($G167&lt;&gt;"OK","n/a",IF(Dashboard!$B$19&gt;0,"Check data",IF(AND($E167&lt;&gt;"Done",N($D167)&lt;Dashboard!$B$4),"Yes","No"))))</f>
        <v/>
      </c>
      <c r="G167" s="14" t="str">
        <f>IF(COUNTA($A167:$E167)=0,"",IF(OR($A167="",NOT(SUMPRODUCT(--(Technicians!$A$2:$A$101=$A167))=1),$B167="",SUMPRODUCT(--('Skills Matrix'!$B$1:$I$1=$B167))&lt;&gt;1),"Check ID",IF(OR(NOT(AND(ISNUMBER($C167),N($C167)&gt;=1,N($C167)&lt;=4,N($C167)=INT(N($C167)))),NOT(AND(ISNUMBER($D167),N($D167)&gt;=18264,N($D167)&lt;=73050)),NOT(OR($E167="Planned",$E167="In progress",$E167="Done"))),"Check inputs","OK")))</f>
        <v/>
      </c>
    </row>
    <row r="168" spans="1:7" x14ac:dyDescent="0.25">
      <c r="A168" s="12"/>
      <c r="B168" s="13"/>
      <c r="C168" s="22"/>
      <c r="D168" s="21"/>
      <c r="E168" s="12"/>
      <c r="F168" s="14" t="str">
        <f>IF(COUNTA($A168:$E168)=0,"",IF($G168&lt;&gt;"OK","n/a",IF(Dashboard!$B$19&gt;0,"Check data",IF(AND($E168&lt;&gt;"Done",N($D168)&lt;Dashboard!$B$4),"Yes","No"))))</f>
        <v/>
      </c>
      <c r="G168" s="14" t="str">
        <f>IF(COUNTA($A168:$E168)=0,"",IF(OR($A168="",NOT(SUMPRODUCT(--(Technicians!$A$2:$A$101=$A168))=1),$B168="",SUMPRODUCT(--('Skills Matrix'!$B$1:$I$1=$B168))&lt;&gt;1),"Check ID",IF(OR(NOT(AND(ISNUMBER($C168),N($C168)&gt;=1,N($C168)&lt;=4,N($C168)=INT(N($C168)))),NOT(AND(ISNUMBER($D168),N($D168)&gt;=18264,N($D168)&lt;=73050)),NOT(OR($E168="Planned",$E168="In progress",$E168="Done"))),"Check inputs","OK")))</f>
        <v/>
      </c>
    </row>
    <row r="169" spans="1:7" x14ac:dyDescent="0.25">
      <c r="A169" s="12"/>
      <c r="B169" s="13"/>
      <c r="C169" s="22"/>
      <c r="D169" s="21"/>
      <c r="E169" s="12"/>
      <c r="F169" s="14" t="str">
        <f>IF(COUNTA($A169:$E169)=0,"",IF($G169&lt;&gt;"OK","n/a",IF(Dashboard!$B$19&gt;0,"Check data",IF(AND($E169&lt;&gt;"Done",N($D169)&lt;Dashboard!$B$4),"Yes","No"))))</f>
        <v/>
      </c>
      <c r="G169" s="14" t="str">
        <f>IF(COUNTA($A169:$E169)=0,"",IF(OR($A169="",NOT(SUMPRODUCT(--(Technicians!$A$2:$A$101=$A169))=1),$B169="",SUMPRODUCT(--('Skills Matrix'!$B$1:$I$1=$B169))&lt;&gt;1),"Check ID",IF(OR(NOT(AND(ISNUMBER($C169),N($C169)&gt;=1,N($C169)&lt;=4,N($C169)=INT(N($C169)))),NOT(AND(ISNUMBER($D169),N($D169)&gt;=18264,N($D169)&lt;=73050)),NOT(OR($E169="Planned",$E169="In progress",$E169="Done"))),"Check inputs","OK")))</f>
        <v/>
      </c>
    </row>
    <row r="170" spans="1:7" x14ac:dyDescent="0.25">
      <c r="A170" s="12"/>
      <c r="B170" s="13"/>
      <c r="C170" s="22"/>
      <c r="D170" s="21"/>
      <c r="E170" s="12"/>
      <c r="F170" s="14" t="str">
        <f>IF(COUNTA($A170:$E170)=0,"",IF($G170&lt;&gt;"OK","n/a",IF(Dashboard!$B$19&gt;0,"Check data",IF(AND($E170&lt;&gt;"Done",N($D170)&lt;Dashboard!$B$4),"Yes","No"))))</f>
        <v/>
      </c>
      <c r="G170" s="14" t="str">
        <f>IF(COUNTA($A170:$E170)=0,"",IF(OR($A170="",NOT(SUMPRODUCT(--(Technicians!$A$2:$A$101=$A170))=1),$B170="",SUMPRODUCT(--('Skills Matrix'!$B$1:$I$1=$B170))&lt;&gt;1),"Check ID",IF(OR(NOT(AND(ISNUMBER($C170),N($C170)&gt;=1,N($C170)&lt;=4,N($C170)=INT(N($C170)))),NOT(AND(ISNUMBER($D170),N($D170)&gt;=18264,N($D170)&lt;=73050)),NOT(OR($E170="Planned",$E170="In progress",$E170="Done"))),"Check inputs","OK")))</f>
        <v/>
      </c>
    </row>
    <row r="171" spans="1:7" x14ac:dyDescent="0.25">
      <c r="A171" s="12"/>
      <c r="B171" s="13"/>
      <c r="C171" s="22"/>
      <c r="D171" s="21"/>
      <c r="E171" s="12"/>
      <c r="F171" s="14" t="str">
        <f>IF(COUNTA($A171:$E171)=0,"",IF($G171&lt;&gt;"OK","n/a",IF(Dashboard!$B$19&gt;0,"Check data",IF(AND($E171&lt;&gt;"Done",N($D171)&lt;Dashboard!$B$4),"Yes","No"))))</f>
        <v/>
      </c>
      <c r="G171" s="14" t="str">
        <f>IF(COUNTA($A171:$E171)=0,"",IF(OR($A171="",NOT(SUMPRODUCT(--(Technicians!$A$2:$A$101=$A171))=1),$B171="",SUMPRODUCT(--('Skills Matrix'!$B$1:$I$1=$B171))&lt;&gt;1),"Check ID",IF(OR(NOT(AND(ISNUMBER($C171),N($C171)&gt;=1,N($C171)&lt;=4,N($C171)=INT(N($C171)))),NOT(AND(ISNUMBER($D171),N($D171)&gt;=18264,N($D171)&lt;=73050)),NOT(OR($E171="Planned",$E171="In progress",$E171="Done"))),"Check inputs","OK")))</f>
        <v/>
      </c>
    </row>
    <row r="172" spans="1:7" x14ac:dyDescent="0.25">
      <c r="A172" s="12"/>
      <c r="B172" s="13"/>
      <c r="C172" s="22"/>
      <c r="D172" s="21"/>
      <c r="E172" s="12"/>
      <c r="F172" s="14" t="str">
        <f>IF(COUNTA($A172:$E172)=0,"",IF($G172&lt;&gt;"OK","n/a",IF(Dashboard!$B$19&gt;0,"Check data",IF(AND($E172&lt;&gt;"Done",N($D172)&lt;Dashboard!$B$4),"Yes","No"))))</f>
        <v/>
      </c>
      <c r="G172" s="14" t="str">
        <f>IF(COUNTA($A172:$E172)=0,"",IF(OR($A172="",NOT(SUMPRODUCT(--(Technicians!$A$2:$A$101=$A172))=1),$B172="",SUMPRODUCT(--('Skills Matrix'!$B$1:$I$1=$B172))&lt;&gt;1),"Check ID",IF(OR(NOT(AND(ISNUMBER($C172),N($C172)&gt;=1,N($C172)&lt;=4,N($C172)=INT(N($C172)))),NOT(AND(ISNUMBER($D172),N($D172)&gt;=18264,N($D172)&lt;=73050)),NOT(OR($E172="Planned",$E172="In progress",$E172="Done"))),"Check inputs","OK")))</f>
        <v/>
      </c>
    </row>
    <row r="173" spans="1:7" x14ac:dyDescent="0.25">
      <c r="A173" s="12"/>
      <c r="B173" s="13"/>
      <c r="C173" s="22"/>
      <c r="D173" s="21"/>
      <c r="E173" s="12"/>
      <c r="F173" s="14" t="str">
        <f>IF(COUNTA($A173:$E173)=0,"",IF($G173&lt;&gt;"OK","n/a",IF(Dashboard!$B$19&gt;0,"Check data",IF(AND($E173&lt;&gt;"Done",N($D173)&lt;Dashboard!$B$4),"Yes","No"))))</f>
        <v/>
      </c>
      <c r="G173" s="14" t="str">
        <f>IF(COUNTA($A173:$E173)=0,"",IF(OR($A173="",NOT(SUMPRODUCT(--(Technicians!$A$2:$A$101=$A173))=1),$B173="",SUMPRODUCT(--('Skills Matrix'!$B$1:$I$1=$B173))&lt;&gt;1),"Check ID",IF(OR(NOT(AND(ISNUMBER($C173),N($C173)&gt;=1,N($C173)&lt;=4,N($C173)=INT(N($C173)))),NOT(AND(ISNUMBER($D173),N($D173)&gt;=18264,N($D173)&lt;=73050)),NOT(OR($E173="Planned",$E173="In progress",$E173="Done"))),"Check inputs","OK")))</f>
        <v/>
      </c>
    </row>
    <row r="174" spans="1:7" x14ac:dyDescent="0.25">
      <c r="A174" s="12"/>
      <c r="B174" s="13"/>
      <c r="C174" s="22"/>
      <c r="D174" s="21"/>
      <c r="E174" s="12"/>
      <c r="F174" s="14" t="str">
        <f>IF(COUNTA($A174:$E174)=0,"",IF($G174&lt;&gt;"OK","n/a",IF(Dashboard!$B$19&gt;0,"Check data",IF(AND($E174&lt;&gt;"Done",N($D174)&lt;Dashboard!$B$4),"Yes","No"))))</f>
        <v/>
      </c>
      <c r="G174" s="14" t="str">
        <f>IF(COUNTA($A174:$E174)=0,"",IF(OR($A174="",NOT(SUMPRODUCT(--(Technicians!$A$2:$A$101=$A174))=1),$B174="",SUMPRODUCT(--('Skills Matrix'!$B$1:$I$1=$B174))&lt;&gt;1),"Check ID",IF(OR(NOT(AND(ISNUMBER($C174),N($C174)&gt;=1,N($C174)&lt;=4,N($C174)=INT(N($C174)))),NOT(AND(ISNUMBER($D174),N($D174)&gt;=18264,N($D174)&lt;=73050)),NOT(OR($E174="Planned",$E174="In progress",$E174="Done"))),"Check inputs","OK")))</f>
        <v/>
      </c>
    </row>
    <row r="175" spans="1:7" x14ac:dyDescent="0.25">
      <c r="A175" s="12"/>
      <c r="B175" s="13"/>
      <c r="C175" s="22"/>
      <c r="D175" s="21"/>
      <c r="E175" s="12"/>
      <c r="F175" s="14" t="str">
        <f>IF(COUNTA($A175:$E175)=0,"",IF($G175&lt;&gt;"OK","n/a",IF(Dashboard!$B$19&gt;0,"Check data",IF(AND($E175&lt;&gt;"Done",N($D175)&lt;Dashboard!$B$4),"Yes","No"))))</f>
        <v/>
      </c>
      <c r="G175" s="14" t="str">
        <f>IF(COUNTA($A175:$E175)=0,"",IF(OR($A175="",NOT(SUMPRODUCT(--(Technicians!$A$2:$A$101=$A175))=1),$B175="",SUMPRODUCT(--('Skills Matrix'!$B$1:$I$1=$B175))&lt;&gt;1),"Check ID",IF(OR(NOT(AND(ISNUMBER($C175),N($C175)&gt;=1,N($C175)&lt;=4,N($C175)=INT(N($C175)))),NOT(AND(ISNUMBER($D175),N($D175)&gt;=18264,N($D175)&lt;=73050)),NOT(OR($E175="Planned",$E175="In progress",$E175="Done"))),"Check inputs","OK")))</f>
        <v/>
      </c>
    </row>
    <row r="176" spans="1:7" x14ac:dyDescent="0.25">
      <c r="A176" s="12"/>
      <c r="B176" s="13"/>
      <c r="C176" s="22"/>
      <c r="D176" s="21"/>
      <c r="E176" s="12"/>
      <c r="F176" s="14" t="str">
        <f>IF(COUNTA($A176:$E176)=0,"",IF($G176&lt;&gt;"OK","n/a",IF(Dashboard!$B$19&gt;0,"Check data",IF(AND($E176&lt;&gt;"Done",N($D176)&lt;Dashboard!$B$4),"Yes","No"))))</f>
        <v/>
      </c>
      <c r="G176" s="14" t="str">
        <f>IF(COUNTA($A176:$E176)=0,"",IF(OR($A176="",NOT(SUMPRODUCT(--(Technicians!$A$2:$A$101=$A176))=1),$B176="",SUMPRODUCT(--('Skills Matrix'!$B$1:$I$1=$B176))&lt;&gt;1),"Check ID",IF(OR(NOT(AND(ISNUMBER($C176),N($C176)&gt;=1,N($C176)&lt;=4,N($C176)=INT(N($C176)))),NOT(AND(ISNUMBER($D176),N($D176)&gt;=18264,N($D176)&lt;=73050)),NOT(OR($E176="Planned",$E176="In progress",$E176="Done"))),"Check inputs","OK")))</f>
        <v/>
      </c>
    </row>
    <row r="177" spans="1:7" x14ac:dyDescent="0.25">
      <c r="A177" s="12"/>
      <c r="B177" s="13"/>
      <c r="C177" s="22"/>
      <c r="D177" s="21"/>
      <c r="E177" s="12"/>
      <c r="F177" s="14" t="str">
        <f>IF(COUNTA($A177:$E177)=0,"",IF($G177&lt;&gt;"OK","n/a",IF(Dashboard!$B$19&gt;0,"Check data",IF(AND($E177&lt;&gt;"Done",N($D177)&lt;Dashboard!$B$4),"Yes","No"))))</f>
        <v/>
      </c>
      <c r="G177" s="14" t="str">
        <f>IF(COUNTA($A177:$E177)=0,"",IF(OR($A177="",NOT(SUMPRODUCT(--(Technicians!$A$2:$A$101=$A177))=1),$B177="",SUMPRODUCT(--('Skills Matrix'!$B$1:$I$1=$B177))&lt;&gt;1),"Check ID",IF(OR(NOT(AND(ISNUMBER($C177),N($C177)&gt;=1,N($C177)&lt;=4,N($C177)=INT(N($C177)))),NOT(AND(ISNUMBER($D177),N($D177)&gt;=18264,N($D177)&lt;=73050)),NOT(OR($E177="Planned",$E177="In progress",$E177="Done"))),"Check inputs","OK")))</f>
        <v/>
      </c>
    </row>
    <row r="178" spans="1:7" x14ac:dyDescent="0.25">
      <c r="A178" s="12"/>
      <c r="B178" s="13"/>
      <c r="C178" s="22"/>
      <c r="D178" s="21"/>
      <c r="E178" s="12"/>
      <c r="F178" s="14" t="str">
        <f>IF(COUNTA($A178:$E178)=0,"",IF($G178&lt;&gt;"OK","n/a",IF(Dashboard!$B$19&gt;0,"Check data",IF(AND($E178&lt;&gt;"Done",N($D178)&lt;Dashboard!$B$4),"Yes","No"))))</f>
        <v/>
      </c>
      <c r="G178" s="14" t="str">
        <f>IF(COUNTA($A178:$E178)=0,"",IF(OR($A178="",NOT(SUMPRODUCT(--(Technicians!$A$2:$A$101=$A178))=1),$B178="",SUMPRODUCT(--('Skills Matrix'!$B$1:$I$1=$B178))&lt;&gt;1),"Check ID",IF(OR(NOT(AND(ISNUMBER($C178),N($C178)&gt;=1,N($C178)&lt;=4,N($C178)=INT(N($C178)))),NOT(AND(ISNUMBER($D178),N($D178)&gt;=18264,N($D178)&lt;=73050)),NOT(OR($E178="Planned",$E178="In progress",$E178="Done"))),"Check inputs","OK")))</f>
        <v/>
      </c>
    </row>
    <row r="179" spans="1:7" x14ac:dyDescent="0.25">
      <c r="A179" s="12"/>
      <c r="B179" s="13"/>
      <c r="C179" s="22"/>
      <c r="D179" s="21"/>
      <c r="E179" s="12"/>
      <c r="F179" s="14" t="str">
        <f>IF(COUNTA($A179:$E179)=0,"",IF($G179&lt;&gt;"OK","n/a",IF(Dashboard!$B$19&gt;0,"Check data",IF(AND($E179&lt;&gt;"Done",N($D179)&lt;Dashboard!$B$4),"Yes","No"))))</f>
        <v/>
      </c>
      <c r="G179" s="14" t="str">
        <f>IF(COUNTA($A179:$E179)=0,"",IF(OR($A179="",NOT(SUMPRODUCT(--(Technicians!$A$2:$A$101=$A179))=1),$B179="",SUMPRODUCT(--('Skills Matrix'!$B$1:$I$1=$B179))&lt;&gt;1),"Check ID",IF(OR(NOT(AND(ISNUMBER($C179),N($C179)&gt;=1,N($C179)&lt;=4,N($C179)=INT(N($C179)))),NOT(AND(ISNUMBER($D179),N($D179)&gt;=18264,N($D179)&lt;=73050)),NOT(OR($E179="Planned",$E179="In progress",$E179="Done"))),"Check inputs","OK")))</f>
        <v/>
      </c>
    </row>
    <row r="180" spans="1:7" x14ac:dyDescent="0.25">
      <c r="A180" s="12"/>
      <c r="B180" s="13"/>
      <c r="C180" s="22"/>
      <c r="D180" s="21"/>
      <c r="E180" s="12"/>
      <c r="F180" s="14" t="str">
        <f>IF(COUNTA($A180:$E180)=0,"",IF($G180&lt;&gt;"OK","n/a",IF(Dashboard!$B$19&gt;0,"Check data",IF(AND($E180&lt;&gt;"Done",N($D180)&lt;Dashboard!$B$4),"Yes","No"))))</f>
        <v/>
      </c>
      <c r="G180" s="14" t="str">
        <f>IF(COUNTA($A180:$E180)=0,"",IF(OR($A180="",NOT(SUMPRODUCT(--(Technicians!$A$2:$A$101=$A180))=1),$B180="",SUMPRODUCT(--('Skills Matrix'!$B$1:$I$1=$B180))&lt;&gt;1),"Check ID",IF(OR(NOT(AND(ISNUMBER($C180),N($C180)&gt;=1,N($C180)&lt;=4,N($C180)=INT(N($C180)))),NOT(AND(ISNUMBER($D180),N($D180)&gt;=18264,N($D180)&lt;=73050)),NOT(OR($E180="Planned",$E180="In progress",$E180="Done"))),"Check inputs","OK")))</f>
        <v/>
      </c>
    </row>
    <row r="181" spans="1:7" x14ac:dyDescent="0.25">
      <c r="A181" s="12"/>
      <c r="B181" s="13"/>
      <c r="C181" s="22"/>
      <c r="D181" s="21"/>
      <c r="E181" s="12"/>
      <c r="F181" s="14" t="str">
        <f>IF(COUNTA($A181:$E181)=0,"",IF($G181&lt;&gt;"OK","n/a",IF(Dashboard!$B$19&gt;0,"Check data",IF(AND($E181&lt;&gt;"Done",N($D181)&lt;Dashboard!$B$4),"Yes","No"))))</f>
        <v/>
      </c>
      <c r="G181" s="14" t="str">
        <f>IF(COUNTA($A181:$E181)=0,"",IF(OR($A181="",NOT(SUMPRODUCT(--(Technicians!$A$2:$A$101=$A181))=1),$B181="",SUMPRODUCT(--('Skills Matrix'!$B$1:$I$1=$B181))&lt;&gt;1),"Check ID",IF(OR(NOT(AND(ISNUMBER($C181),N($C181)&gt;=1,N($C181)&lt;=4,N($C181)=INT(N($C181)))),NOT(AND(ISNUMBER($D181),N($D181)&gt;=18264,N($D181)&lt;=73050)),NOT(OR($E181="Planned",$E181="In progress",$E181="Done"))),"Check inputs","OK")))</f>
        <v/>
      </c>
    </row>
    <row r="182" spans="1:7" x14ac:dyDescent="0.25">
      <c r="A182" s="12"/>
      <c r="B182" s="13"/>
      <c r="C182" s="22"/>
      <c r="D182" s="21"/>
      <c r="E182" s="12"/>
      <c r="F182" s="14" t="str">
        <f>IF(COUNTA($A182:$E182)=0,"",IF($G182&lt;&gt;"OK","n/a",IF(Dashboard!$B$19&gt;0,"Check data",IF(AND($E182&lt;&gt;"Done",N($D182)&lt;Dashboard!$B$4),"Yes","No"))))</f>
        <v/>
      </c>
      <c r="G182" s="14" t="str">
        <f>IF(COUNTA($A182:$E182)=0,"",IF(OR($A182="",NOT(SUMPRODUCT(--(Technicians!$A$2:$A$101=$A182))=1),$B182="",SUMPRODUCT(--('Skills Matrix'!$B$1:$I$1=$B182))&lt;&gt;1),"Check ID",IF(OR(NOT(AND(ISNUMBER($C182),N($C182)&gt;=1,N($C182)&lt;=4,N($C182)=INT(N($C182)))),NOT(AND(ISNUMBER($D182),N($D182)&gt;=18264,N($D182)&lt;=73050)),NOT(OR($E182="Planned",$E182="In progress",$E182="Done"))),"Check inputs","OK")))</f>
        <v/>
      </c>
    </row>
    <row r="183" spans="1:7" x14ac:dyDescent="0.25">
      <c r="A183" s="12"/>
      <c r="B183" s="13"/>
      <c r="C183" s="22"/>
      <c r="D183" s="21"/>
      <c r="E183" s="12"/>
      <c r="F183" s="14" t="str">
        <f>IF(COUNTA($A183:$E183)=0,"",IF($G183&lt;&gt;"OK","n/a",IF(Dashboard!$B$19&gt;0,"Check data",IF(AND($E183&lt;&gt;"Done",N($D183)&lt;Dashboard!$B$4),"Yes","No"))))</f>
        <v/>
      </c>
      <c r="G183" s="14" t="str">
        <f>IF(COUNTA($A183:$E183)=0,"",IF(OR($A183="",NOT(SUMPRODUCT(--(Technicians!$A$2:$A$101=$A183))=1),$B183="",SUMPRODUCT(--('Skills Matrix'!$B$1:$I$1=$B183))&lt;&gt;1),"Check ID",IF(OR(NOT(AND(ISNUMBER($C183),N($C183)&gt;=1,N($C183)&lt;=4,N($C183)=INT(N($C183)))),NOT(AND(ISNUMBER($D183),N($D183)&gt;=18264,N($D183)&lt;=73050)),NOT(OR($E183="Planned",$E183="In progress",$E183="Done"))),"Check inputs","OK")))</f>
        <v/>
      </c>
    </row>
    <row r="184" spans="1:7" x14ac:dyDescent="0.25">
      <c r="A184" s="12"/>
      <c r="B184" s="13"/>
      <c r="C184" s="22"/>
      <c r="D184" s="21"/>
      <c r="E184" s="12"/>
      <c r="F184" s="14" t="str">
        <f>IF(COUNTA($A184:$E184)=0,"",IF($G184&lt;&gt;"OK","n/a",IF(Dashboard!$B$19&gt;0,"Check data",IF(AND($E184&lt;&gt;"Done",N($D184)&lt;Dashboard!$B$4),"Yes","No"))))</f>
        <v/>
      </c>
      <c r="G184" s="14" t="str">
        <f>IF(COUNTA($A184:$E184)=0,"",IF(OR($A184="",NOT(SUMPRODUCT(--(Technicians!$A$2:$A$101=$A184))=1),$B184="",SUMPRODUCT(--('Skills Matrix'!$B$1:$I$1=$B184))&lt;&gt;1),"Check ID",IF(OR(NOT(AND(ISNUMBER($C184),N($C184)&gt;=1,N($C184)&lt;=4,N($C184)=INT(N($C184)))),NOT(AND(ISNUMBER($D184),N($D184)&gt;=18264,N($D184)&lt;=73050)),NOT(OR($E184="Planned",$E184="In progress",$E184="Done"))),"Check inputs","OK")))</f>
        <v/>
      </c>
    </row>
    <row r="185" spans="1:7" x14ac:dyDescent="0.25">
      <c r="A185" s="12"/>
      <c r="B185" s="13"/>
      <c r="C185" s="22"/>
      <c r="D185" s="21"/>
      <c r="E185" s="12"/>
      <c r="F185" s="14" t="str">
        <f>IF(COUNTA($A185:$E185)=0,"",IF($G185&lt;&gt;"OK","n/a",IF(Dashboard!$B$19&gt;0,"Check data",IF(AND($E185&lt;&gt;"Done",N($D185)&lt;Dashboard!$B$4),"Yes","No"))))</f>
        <v/>
      </c>
      <c r="G185" s="14" t="str">
        <f>IF(COUNTA($A185:$E185)=0,"",IF(OR($A185="",NOT(SUMPRODUCT(--(Technicians!$A$2:$A$101=$A185))=1),$B185="",SUMPRODUCT(--('Skills Matrix'!$B$1:$I$1=$B185))&lt;&gt;1),"Check ID",IF(OR(NOT(AND(ISNUMBER($C185),N($C185)&gt;=1,N($C185)&lt;=4,N($C185)=INT(N($C185)))),NOT(AND(ISNUMBER($D185),N($D185)&gt;=18264,N($D185)&lt;=73050)),NOT(OR($E185="Planned",$E185="In progress",$E185="Done"))),"Check inputs","OK")))</f>
        <v/>
      </c>
    </row>
    <row r="186" spans="1:7" x14ac:dyDescent="0.25">
      <c r="A186" s="12"/>
      <c r="B186" s="13"/>
      <c r="C186" s="22"/>
      <c r="D186" s="21"/>
      <c r="E186" s="12"/>
      <c r="F186" s="14" t="str">
        <f>IF(COUNTA($A186:$E186)=0,"",IF($G186&lt;&gt;"OK","n/a",IF(Dashboard!$B$19&gt;0,"Check data",IF(AND($E186&lt;&gt;"Done",N($D186)&lt;Dashboard!$B$4),"Yes","No"))))</f>
        <v/>
      </c>
      <c r="G186" s="14" t="str">
        <f>IF(COUNTA($A186:$E186)=0,"",IF(OR($A186="",NOT(SUMPRODUCT(--(Technicians!$A$2:$A$101=$A186))=1),$B186="",SUMPRODUCT(--('Skills Matrix'!$B$1:$I$1=$B186))&lt;&gt;1),"Check ID",IF(OR(NOT(AND(ISNUMBER($C186),N($C186)&gt;=1,N($C186)&lt;=4,N($C186)=INT(N($C186)))),NOT(AND(ISNUMBER($D186),N($D186)&gt;=18264,N($D186)&lt;=73050)),NOT(OR($E186="Planned",$E186="In progress",$E186="Done"))),"Check inputs","OK")))</f>
        <v/>
      </c>
    </row>
    <row r="187" spans="1:7" x14ac:dyDescent="0.25">
      <c r="A187" s="12"/>
      <c r="B187" s="13"/>
      <c r="C187" s="22"/>
      <c r="D187" s="21"/>
      <c r="E187" s="12"/>
      <c r="F187" s="14" t="str">
        <f>IF(COUNTA($A187:$E187)=0,"",IF($G187&lt;&gt;"OK","n/a",IF(Dashboard!$B$19&gt;0,"Check data",IF(AND($E187&lt;&gt;"Done",N($D187)&lt;Dashboard!$B$4),"Yes","No"))))</f>
        <v/>
      </c>
      <c r="G187" s="14" t="str">
        <f>IF(COUNTA($A187:$E187)=0,"",IF(OR($A187="",NOT(SUMPRODUCT(--(Technicians!$A$2:$A$101=$A187))=1),$B187="",SUMPRODUCT(--('Skills Matrix'!$B$1:$I$1=$B187))&lt;&gt;1),"Check ID",IF(OR(NOT(AND(ISNUMBER($C187),N($C187)&gt;=1,N($C187)&lt;=4,N($C187)=INT(N($C187)))),NOT(AND(ISNUMBER($D187),N($D187)&gt;=18264,N($D187)&lt;=73050)),NOT(OR($E187="Planned",$E187="In progress",$E187="Done"))),"Check inputs","OK")))</f>
        <v/>
      </c>
    </row>
    <row r="188" spans="1:7" x14ac:dyDescent="0.25">
      <c r="A188" s="12"/>
      <c r="B188" s="13"/>
      <c r="C188" s="22"/>
      <c r="D188" s="21"/>
      <c r="E188" s="12"/>
      <c r="F188" s="14" t="str">
        <f>IF(COUNTA($A188:$E188)=0,"",IF($G188&lt;&gt;"OK","n/a",IF(Dashboard!$B$19&gt;0,"Check data",IF(AND($E188&lt;&gt;"Done",N($D188)&lt;Dashboard!$B$4),"Yes","No"))))</f>
        <v/>
      </c>
      <c r="G188" s="14" t="str">
        <f>IF(COUNTA($A188:$E188)=0,"",IF(OR($A188="",NOT(SUMPRODUCT(--(Technicians!$A$2:$A$101=$A188))=1),$B188="",SUMPRODUCT(--('Skills Matrix'!$B$1:$I$1=$B188))&lt;&gt;1),"Check ID",IF(OR(NOT(AND(ISNUMBER($C188),N($C188)&gt;=1,N($C188)&lt;=4,N($C188)=INT(N($C188)))),NOT(AND(ISNUMBER($D188),N($D188)&gt;=18264,N($D188)&lt;=73050)),NOT(OR($E188="Planned",$E188="In progress",$E188="Done"))),"Check inputs","OK")))</f>
        <v/>
      </c>
    </row>
    <row r="189" spans="1:7" x14ac:dyDescent="0.25">
      <c r="A189" s="12"/>
      <c r="B189" s="13"/>
      <c r="C189" s="22"/>
      <c r="D189" s="21"/>
      <c r="E189" s="12"/>
      <c r="F189" s="14" t="str">
        <f>IF(COUNTA($A189:$E189)=0,"",IF($G189&lt;&gt;"OK","n/a",IF(Dashboard!$B$19&gt;0,"Check data",IF(AND($E189&lt;&gt;"Done",N($D189)&lt;Dashboard!$B$4),"Yes","No"))))</f>
        <v/>
      </c>
      <c r="G189" s="14" t="str">
        <f>IF(COUNTA($A189:$E189)=0,"",IF(OR($A189="",NOT(SUMPRODUCT(--(Technicians!$A$2:$A$101=$A189))=1),$B189="",SUMPRODUCT(--('Skills Matrix'!$B$1:$I$1=$B189))&lt;&gt;1),"Check ID",IF(OR(NOT(AND(ISNUMBER($C189),N($C189)&gt;=1,N($C189)&lt;=4,N($C189)=INT(N($C189)))),NOT(AND(ISNUMBER($D189),N($D189)&gt;=18264,N($D189)&lt;=73050)),NOT(OR($E189="Planned",$E189="In progress",$E189="Done"))),"Check inputs","OK")))</f>
        <v/>
      </c>
    </row>
    <row r="190" spans="1:7" x14ac:dyDescent="0.25">
      <c r="A190" s="12"/>
      <c r="B190" s="13"/>
      <c r="C190" s="22"/>
      <c r="D190" s="21"/>
      <c r="E190" s="12"/>
      <c r="F190" s="14" t="str">
        <f>IF(COUNTA($A190:$E190)=0,"",IF($G190&lt;&gt;"OK","n/a",IF(Dashboard!$B$19&gt;0,"Check data",IF(AND($E190&lt;&gt;"Done",N($D190)&lt;Dashboard!$B$4),"Yes","No"))))</f>
        <v/>
      </c>
      <c r="G190" s="14" t="str">
        <f>IF(COUNTA($A190:$E190)=0,"",IF(OR($A190="",NOT(SUMPRODUCT(--(Technicians!$A$2:$A$101=$A190))=1),$B190="",SUMPRODUCT(--('Skills Matrix'!$B$1:$I$1=$B190))&lt;&gt;1),"Check ID",IF(OR(NOT(AND(ISNUMBER($C190),N($C190)&gt;=1,N($C190)&lt;=4,N($C190)=INT(N($C190)))),NOT(AND(ISNUMBER($D190),N($D190)&gt;=18264,N($D190)&lt;=73050)),NOT(OR($E190="Planned",$E190="In progress",$E190="Done"))),"Check inputs","OK")))</f>
        <v/>
      </c>
    </row>
    <row r="191" spans="1:7" x14ac:dyDescent="0.25">
      <c r="A191" s="12"/>
      <c r="B191" s="13"/>
      <c r="C191" s="22"/>
      <c r="D191" s="21"/>
      <c r="E191" s="12"/>
      <c r="F191" s="14" t="str">
        <f>IF(COUNTA($A191:$E191)=0,"",IF($G191&lt;&gt;"OK","n/a",IF(Dashboard!$B$19&gt;0,"Check data",IF(AND($E191&lt;&gt;"Done",N($D191)&lt;Dashboard!$B$4),"Yes","No"))))</f>
        <v/>
      </c>
      <c r="G191" s="14" t="str">
        <f>IF(COUNTA($A191:$E191)=0,"",IF(OR($A191="",NOT(SUMPRODUCT(--(Technicians!$A$2:$A$101=$A191))=1),$B191="",SUMPRODUCT(--('Skills Matrix'!$B$1:$I$1=$B191))&lt;&gt;1),"Check ID",IF(OR(NOT(AND(ISNUMBER($C191),N($C191)&gt;=1,N($C191)&lt;=4,N($C191)=INT(N($C191)))),NOT(AND(ISNUMBER($D191),N($D191)&gt;=18264,N($D191)&lt;=73050)),NOT(OR($E191="Planned",$E191="In progress",$E191="Done"))),"Check inputs","OK")))</f>
        <v/>
      </c>
    </row>
    <row r="192" spans="1:7" x14ac:dyDescent="0.25">
      <c r="A192" s="12"/>
      <c r="B192" s="13"/>
      <c r="C192" s="22"/>
      <c r="D192" s="21"/>
      <c r="E192" s="12"/>
      <c r="F192" s="14" t="str">
        <f>IF(COUNTA($A192:$E192)=0,"",IF($G192&lt;&gt;"OK","n/a",IF(Dashboard!$B$19&gt;0,"Check data",IF(AND($E192&lt;&gt;"Done",N($D192)&lt;Dashboard!$B$4),"Yes","No"))))</f>
        <v/>
      </c>
      <c r="G192" s="14" t="str">
        <f>IF(COUNTA($A192:$E192)=0,"",IF(OR($A192="",NOT(SUMPRODUCT(--(Technicians!$A$2:$A$101=$A192))=1),$B192="",SUMPRODUCT(--('Skills Matrix'!$B$1:$I$1=$B192))&lt;&gt;1),"Check ID",IF(OR(NOT(AND(ISNUMBER($C192),N($C192)&gt;=1,N($C192)&lt;=4,N($C192)=INT(N($C192)))),NOT(AND(ISNUMBER($D192),N($D192)&gt;=18264,N($D192)&lt;=73050)),NOT(OR($E192="Planned",$E192="In progress",$E192="Done"))),"Check inputs","OK")))</f>
        <v/>
      </c>
    </row>
    <row r="193" spans="1:7" x14ac:dyDescent="0.25">
      <c r="A193" s="12"/>
      <c r="B193" s="13"/>
      <c r="C193" s="22"/>
      <c r="D193" s="21"/>
      <c r="E193" s="12"/>
      <c r="F193" s="14" t="str">
        <f>IF(COUNTA($A193:$E193)=0,"",IF($G193&lt;&gt;"OK","n/a",IF(Dashboard!$B$19&gt;0,"Check data",IF(AND($E193&lt;&gt;"Done",N($D193)&lt;Dashboard!$B$4),"Yes","No"))))</f>
        <v/>
      </c>
      <c r="G193" s="14" t="str">
        <f>IF(COUNTA($A193:$E193)=0,"",IF(OR($A193="",NOT(SUMPRODUCT(--(Technicians!$A$2:$A$101=$A193))=1),$B193="",SUMPRODUCT(--('Skills Matrix'!$B$1:$I$1=$B193))&lt;&gt;1),"Check ID",IF(OR(NOT(AND(ISNUMBER($C193),N($C193)&gt;=1,N($C193)&lt;=4,N($C193)=INT(N($C193)))),NOT(AND(ISNUMBER($D193),N($D193)&gt;=18264,N($D193)&lt;=73050)),NOT(OR($E193="Planned",$E193="In progress",$E193="Done"))),"Check inputs","OK")))</f>
        <v/>
      </c>
    </row>
    <row r="194" spans="1:7" x14ac:dyDescent="0.25">
      <c r="A194" s="12"/>
      <c r="B194" s="13"/>
      <c r="C194" s="22"/>
      <c r="D194" s="21"/>
      <c r="E194" s="12"/>
      <c r="F194" s="14" t="str">
        <f>IF(COUNTA($A194:$E194)=0,"",IF($G194&lt;&gt;"OK","n/a",IF(Dashboard!$B$19&gt;0,"Check data",IF(AND($E194&lt;&gt;"Done",N($D194)&lt;Dashboard!$B$4),"Yes","No"))))</f>
        <v/>
      </c>
      <c r="G194" s="14" t="str">
        <f>IF(COUNTA($A194:$E194)=0,"",IF(OR($A194="",NOT(SUMPRODUCT(--(Technicians!$A$2:$A$101=$A194))=1),$B194="",SUMPRODUCT(--('Skills Matrix'!$B$1:$I$1=$B194))&lt;&gt;1),"Check ID",IF(OR(NOT(AND(ISNUMBER($C194),N($C194)&gt;=1,N($C194)&lt;=4,N($C194)=INT(N($C194)))),NOT(AND(ISNUMBER($D194),N($D194)&gt;=18264,N($D194)&lt;=73050)),NOT(OR($E194="Planned",$E194="In progress",$E194="Done"))),"Check inputs","OK")))</f>
        <v/>
      </c>
    </row>
    <row r="195" spans="1:7" x14ac:dyDescent="0.25">
      <c r="A195" s="12"/>
      <c r="B195" s="13"/>
      <c r="C195" s="22"/>
      <c r="D195" s="21"/>
      <c r="E195" s="12"/>
      <c r="F195" s="14" t="str">
        <f>IF(COUNTA($A195:$E195)=0,"",IF($G195&lt;&gt;"OK","n/a",IF(Dashboard!$B$19&gt;0,"Check data",IF(AND($E195&lt;&gt;"Done",N($D195)&lt;Dashboard!$B$4),"Yes","No"))))</f>
        <v/>
      </c>
      <c r="G195" s="14" t="str">
        <f>IF(COUNTA($A195:$E195)=0,"",IF(OR($A195="",NOT(SUMPRODUCT(--(Technicians!$A$2:$A$101=$A195))=1),$B195="",SUMPRODUCT(--('Skills Matrix'!$B$1:$I$1=$B195))&lt;&gt;1),"Check ID",IF(OR(NOT(AND(ISNUMBER($C195),N($C195)&gt;=1,N($C195)&lt;=4,N($C195)=INT(N($C195)))),NOT(AND(ISNUMBER($D195),N($D195)&gt;=18264,N($D195)&lt;=73050)),NOT(OR($E195="Planned",$E195="In progress",$E195="Done"))),"Check inputs","OK")))</f>
        <v/>
      </c>
    </row>
    <row r="196" spans="1:7" x14ac:dyDescent="0.25">
      <c r="A196" s="12"/>
      <c r="B196" s="13"/>
      <c r="C196" s="22"/>
      <c r="D196" s="21"/>
      <c r="E196" s="12"/>
      <c r="F196" s="14" t="str">
        <f>IF(COUNTA($A196:$E196)=0,"",IF($G196&lt;&gt;"OK","n/a",IF(Dashboard!$B$19&gt;0,"Check data",IF(AND($E196&lt;&gt;"Done",N($D196)&lt;Dashboard!$B$4),"Yes","No"))))</f>
        <v/>
      </c>
      <c r="G196" s="14" t="str">
        <f>IF(COUNTA($A196:$E196)=0,"",IF(OR($A196="",NOT(SUMPRODUCT(--(Technicians!$A$2:$A$101=$A196))=1),$B196="",SUMPRODUCT(--('Skills Matrix'!$B$1:$I$1=$B196))&lt;&gt;1),"Check ID",IF(OR(NOT(AND(ISNUMBER($C196),N($C196)&gt;=1,N($C196)&lt;=4,N($C196)=INT(N($C196)))),NOT(AND(ISNUMBER($D196),N($D196)&gt;=18264,N($D196)&lt;=73050)),NOT(OR($E196="Planned",$E196="In progress",$E196="Done"))),"Check inputs","OK")))</f>
        <v/>
      </c>
    </row>
    <row r="197" spans="1:7" x14ac:dyDescent="0.25">
      <c r="A197" s="12"/>
      <c r="B197" s="13"/>
      <c r="C197" s="22"/>
      <c r="D197" s="21"/>
      <c r="E197" s="12"/>
      <c r="F197" s="14" t="str">
        <f>IF(COUNTA($A197:$E197)=0,"",IF($G197&lt;&gt;"OK","n/a",IF(Dashboard!$B$19&gt;0,"Check data",IF(AND($E197&lt;&gt;"Done",N($D197)&lt;Dashboard!$B$4),"Yes","No"))))</f>
        <v/>
      </c>
      <c r="G197" s="14" t="str">
        <f>IF(COUNTA($A197:$E197)=0,"",IF(OR($A197="",NOT(SUMPRODUCT(--(Technicians!$A$2:$A$101=$A197))=1),$B197="",SUMPRODUCT(--('Skills Matrix'!$B$1:$I$1=$B197))&lt;&gt;1),"Check ID",IF(OR(NOT(AND(ISNUMBER($C197),N($C197)&gt;=1,N($C197)&lt;=4,N($C197)=INT(N($C197)))),NOT(AND(ISNUMBER($D197),N($D197)&gt;=18264,N($D197)&lt;=73050)),NOT(OR($E197="Planned",$E197="In progress",$E197="Done"))),"Check inputs","OK")))</f>
        <v/>
      </c>
    </row>
    <row r="198" spans="1:7" x14ac:dyDescent="0.25">
      <c r="A198" s="12"/>
      <c r="B198" s="13"/>
      <c r="C198" s="22"/>
      <c r="D198" s="21"/>
      <c r="E198" s="12"/>
      <c r="F198" s="14" t="str">
        <f>IF(COUNTA($A198:$E198)=0,"",IF($G198&lt;&gt;"OK","n/a",IF(Dashboard!$B$19&gt;0,"Check data",IF(AND($E198&lt;&gt;"Done",N($D198)&lt;Dashboard!$B$4),"Yes","No"))))</f>
        <v/>
      </c>
      <c r="G198" s="14" t="str">
        <f>IF(COUNTA($A198:$E198)=0,"",IF(OR($A198="",NOT(SUMPRODUCT(--(Technicians!$A$2:$A$101=$A198))=1),$B198="",SUMPRODUCT(--('Skills Matrix'!$B$1:$I$1=$B198))&lt;&gt;1),"Check ID",IF(OR(NOT(AND(ISNUMBER($C198),N($C198)&gt;=1,N($C198)&lt;=4,N($C198)=INT(N($C198)))),NOT(AND(ISNUMBER($D198),N($D198)&gt;=18264,N($D198)&lt;=73050)),NOT(OR($E198="Planned",$E198="In progress",$E198="Done"))),"Check inputs","OK")))</f>
        <v/>
      </c>
    </row>
    <row r="199" spans="1:7" x14ac:dyDescent="0.25">
      <c r="A199" s="12"/>
      <c r="B199" s="13"/>
      <c r="C199" s="22"/>
      <c r="D199" s="21"/>
      <c r="E199" s="12"/>
      <c r="F199" s="14" t="str">
        <f>IF(COUNTA($A199:$E199)=0,"",IF($G199&lt;&gt;"OK","n/a",IF(Dashboard!$B$19&gt;0,"Check data",IF(AND($E199&lt;&gt;"Done",N($D199)&lt;Dashboard!$B$4),"Yes","No"))))</f>
        <v/>
      </c>
      <c r="G199" s="14" t="str">
        <f>IF(COUNTA($A199:$E199)=0,"",IF(OR($A199="",NOT(SUMPRODUCT(--(Technicians!$A$2:$A$101=$A199))=1),$B199="",SUMPRODUCT(--('Skills Matrix'!$B$1:$I$1=$B199))&lt;&gt;1),"Check ID",IF(OR(NOT(AND(ISNUMBER($C199),N($C199)&gt;=1,N($C199)&lt;=4,N($C199)=INT(N($C199)))),NOT(AND(ISNUMBER($D199),N($D199)&gt;=18264,N($D199)&lt;=73050)),NOT(OR($E199="Planned",$E199="In progress",$E199="Done"))),"Check inputs","OK")))</f>
        <v/>
      </c>
    </row>
    <row r="200" spans="1:7" x14ac:dyDescent="0.25">
      <c r="A200" s="12"/>
      <c r="B200" s="13"/>
      <c r="C200" s="22"/>
      <c r="D200" s="21"/>
      <c r="E200" s="12"/>
      <c r="F200" s="14" t="str">
        <f>IF(COUNTA($A200:$E200)=0,"",IF($G200&lt;&gt;"OK","n/a",IF(Dashboard!$B$19&gt;0,"Check data",IF(AND($E200&lt;&gt;"Done",N($D200)&lt;Dashboard!$B$4),"Yes","No"))))</f>
        <v/>
      </c>
      <c r="G200" s="14" t="str">
        <f>IF(COUNTA($A200:$E200)=0,"",IF(OR($A200="",NOT(SUMPRODUCT(--(Technicians!$A$2:$A$101=$A200))=1),$B200="",SUMPRODUCT(--('Skills Matrix'!$B$1:$I$1=$B200))&lt;&gt;1),"Check ID",IF(OR(NOT(AND(ISNUMBER($C200),N($C200)&gt;=1,N($C200)&lt;=4,N($C200)=INT(N($C200)))),NOT(AND(ISNUMBER($D200),N($D200)&gt;=18264,N($D200)&lt;=73050)),NOT(OR($E200="Planned",$E200="In progress",$E200="Done"))),"Check inputs","OK")))</f>
        <v/>
      </c>
    </row>
    <row r="201" spans="1:7" x14ac:dyDescent="0.25">
      <c r="A201" s="12"/>
      <c r="B201" s="13"/>
      <c r="C201" s="22"/>
      <c r="D201" s="21"/>
      <c r="E201" s="12"/>
      <c r="F201" s="14" t="str">
        <f>IF(COUNTA($A201:$E201)=0,"",IF($G201&lt;&gt;"OK","n/a",IF(Dashboard!$B$19&gt;0,"Check data",IF(AND($E201&lt;&gt;"Done",N($D201)&lt;Dashboard!$B$4),"Yes","No"))))</f>
        <v/>
      </c>
      <c r="G201" s="14" t="str">
        <f>IF(COUNTA($A201:$E201)=0,"",IF(OR($A201="",NOT(SUMPRODUCT(--(Technicians!$A$2:$A$101=$A201))=1),$B201="",SUMPRODUCT(--('Skills Matrix'!$B$1:$I$1=$B201))&lt;&gt;1),"Check ID",IF(OR(NOT(AND(ISNUMBER($C201),N($C201)&gt;=1,N($C201)&lt;=4,N($C201)=INT(N($C201)))),NOT(AND(ISNUMBER($D201),N($D201)&gt;=18264,N($D201)&lt;=73050)),NOT(OR($E201="Planned",$E201="In progress",$E201="Done"))),"Check inputs","OK")))</f>
        <v/>
      </c>
    </row>
    <row r="202" spans="1:7" x14ac:dyDescent="0.25">
      <c r="A202" s="12"/>
      <c r="B202" s="13"/>
      <c r="C202" s="22"/>
      <c r="D202" s="21"/>
      <c r="E202" s="12"/>
      <c r="F202" s="14" t="str">
        <f>IF(COUNTA($A202:$E202)=0,"",IF($G202&lt;&gt;"OK","n/a",IF(Dashboard!$B$19&gt;0,"Check data",IF(AND($E202&lt;&gt;"Done",N($D202)&lt;Dashboard!$B$4),"Yes","No"))))</f>
        <v/>
      </c>
      <c r="G202" s="14" t="str">
        <f>IF(COUNTA($A202:$E202)=0,"",IF(OR($A202="",NOT(SUMPRODUCT(--(Technicians!$A$2:$A$101=$A202))=1),$B202="",SUMPRODUCT(--('Skills Matrix'!$B$1:$I$1=$B202))&lt;&gt;1),"Check ID",IF(OR(NOT(AND(ISNUMBER($C202),N($C202)&gt;=1,N($C202)&lt;=4,N($C202)=INT(N($C202)))),NOT(AND(ISNUMBER($D202),N($D202)&gt;=18264,N($D202)&lt;=73050)),NOT(OR($E202="Planned",$E202="In progress",$E202="Done"))),"Check inputs","OK")))</f>
        <v/>
      </c>
    </row>
    <row r="203" spans="1:7" x14ac:dyDescent="0.25">
      <c r="A203" s="12"/>
      <c r="B203" s="13"/>
      <c r="C203" s="22"/>
      <c r="D203" s="21"/>
      <c r="E203" s="12"/>
      <c r="F203" s="14" t="str">
        <f>IF(COUNTA($A203:$E203)=0,"",IF($G203&lt;&gt;"OK","n/a",IF(Dashboard!$B$19&gt;0,"Check data",IF(AND($E203&lt;&gt;"Done",N($D203)&lt;Dashboard!$B$4),"Yes","No"))))</f>
        <v/>
      </c>
      <c r="G203" s="14" t="str">
        <f>IF(COUNTA($A203:$E203)=0,"",IF(OR($A203="",NOT(SUMPRODUCT(--(Technicians!$A$2:$A$101=$A203))=1),$B203="",SUMPRODUCT(--('Skills Matrix'!$B$1:$I$1=$B203))&lt;&gt;1),"Check ID",IF(OR(NOT(AND(ISNUMBER($C203),N($C203)&gt;=1,N($C203)&lt;=4,N($C203)=INT(N($C203)))),NOT(AND(ISNUMBER($D203),N($D203)&gt;=18264,N($D203)&lt;=73050)),NOT(OR($E203="Planned",$E203="In progress",$E203="Done"))),"Check inputs","OK")))</f>
        <v/>
      </c>
    </row>
    <row r="204" spans="1:7" x14ac:dyDescent="0.25">
      <c r="A204" s="12"/>
      <c r="B204" s="13"/>
      <c r="C204" s="22"/>
      <c r="D204" s="21"/>
      <c r="E204" s="12"/>
      <c r="F204" s="14" t="str">
        <f>IF(COUNTA($A204:$E204)=0,"",IF($G204&lt;&gt;"OK","n/a",IF(Dashboard!$B$19&gt;0,"Check data",IF(AND($E204&lt;&gt;"Done",N($D204)&lt;Dashboard!$B$4),"Yes","No"))))</f>
        <v/>
      </c>
      <c r="G204" s="14" t="str">
        <f>IF(COUNTA($A204:$E204)=0,"",IF(OR($A204="",NOT(SUMPRODUCT(--(Technicians!$A$2:$A$101=$A204))=1),$B204="",SUMPRODUCT(--('Skills Matrix'!$B$1:$I$1=$B204))&lt;&gt;1),"Check ID",IF(OR(NOT(AND(ISNUMBER($C204),N($C204)&gt;=1,N($C204)&lt;=4,N($C204)=INT(N($C204)))),NOT(AND(ISNUMBER($D204),N($D204)&gt;=18264,N($D204)&lt;=73050)),NOT(OR($E204="Planned",$E204="In progress",$E204="Done"))),"Check inputs","OK")))</f>
        <v/>
      </c>
    </row>
    <row r="205" spans="1:7" x14ac:dyDescent="0.25">
      <c r="A205" s="12"/>
      <c r="B205" s="13"/>
      <c r="C205" s="22"/>
      <c r="D205" s="21"/>
      <c r="E205" s="12"/>
      <c r="F205" s="14" t="str">
        <f>IF(COUNTA($A205:$E205)=0,"",IF($G205&lt;&gt;"OK","n/a",IF(Dashboard!$B$19&gt;0,"Check data",IF(AND($E205&lt;&gt;"Done",N($D205)&lt;Dashboard!$B$4),"Yes","No"))))</f>
        <v/>
      </c>
      <c r="G205" s="14" t="str">
        <f>IF(COUNTA($A205:$E205)=0,"",IF(OR($A205="",NOT(SUMPRODUCT(--(Technicians!$A$2:$A$101=$A205))=1),$B205="",SUMPRODUCT(--('Skills Matrix'!$B$1:$I$1=$B205))&lt;&gt;1),"Check ID",IF(OR(NOT(AND(ISNUMBER($C205),N($C205)&gt;=1,N($C205)&lt;=4,N($C205)=INT(N($C205)))),NOT(AND(ISNUMBER($D205),N($D205)&gt;=18264,N($D205)&lt;=73050)),NOT(OR($E205="Planned",$E205="In progress",$E205="Done"))),"Check inputs","OK")))</f>
        <v/>
      </c>
    </row>
    <row r="206" spans="1:7" x14ac:dyDescent="0.25">
      <c r="A206" s="12"/>
      <c r="B206" s="13"/>
      <c r="C206" s="22"/>
      <c r="D206" s="21"/>
      <c r="E206" s="12"/>
      <c r="F206" s="14" t="str">
        <f>IF(COUNTA($A206:$E206)=0,"",IF($G206&lt;&gt;"OK","n/a",IF(Dashboard!$B$19&gt;0,"Check data",IF(AND($E206&lt;&gt;"Done",N($D206)&lt;Dashboard!$B$4),"Yes","No"))))</f>
        <v/>
      </c>
      <c r="G206" s="14" t="str">
        <f>IF(COUNTA($A206:$E206)=0,"",IF(OR($A206="",NOT(SUMPRODUCT(--(Technicians!$A$2:$A$101=$A206))=1),$B206="",SUMPRODUCT(--('Skills Matrix'!$B$1:$I$1=$B206))&lt;&gt;1),"Check ID",IF(OR(NOT(AND(ISNUMBER($C206),N($C206)&gt;=1,N($C206)&lt;=4,N($C206)=INT(N($C206)))),NOT(AND(ISNUMBER($D206),N($D206)&gt;=18264,N($D206)&lt;=73050)),NOT(OR($E206="Planned",$E206="In progress",$E206="Done"))),"Check inputs","OK")))</f>
        <v/>
      </c>
    </row>
    <row r="207" spans="1:7" x14ac:dyDescent="0.25">
      <c r="A207" s="12"/>
      <c r="B207" s="13"/>
      <c r="C207" s="22"/>
      <c r="D207" s="21"/>
      <c r="E207" s="12"/>
      <c r="F207" s="14" t="str">
        <f>IF(COUNTA($A207:$E207)=0,"",IF($G207&lt;&gt;"OK","n/a",IF(Dashboard!$B$19&gt;0,"Check data",IF(AND($E207&lt;&gt;"Done",N($D207)&lt;Dashboard!$B$4),"Yes","No"))))</f>
        <v/>
      </c>
      <c r="G207" s="14" t="str">
        <f>IF(COUNTA($A207:$E207)=0,"",IF(OR($A207="",NOT(SUMPRODUCT(--(Technicians!$A$2:$A$101=$A207))=1),$B207="",SUMPRODUCT(--('Skills Matrix'!$B$1:$I$1=$B207))&lt;&gt;1),"Check ID",IF(OR(NOT(AND(ISNUMBER($C207),N($C207)&gt;=1,N($C207)&lt;=4,N($C207)=INT(N($C207)))),NOT(AND(ISNUMBER($D207),N($D207)&gt;=18264,N($D207)&lt;=73050)),NOT(OR($E207="Planned",$E207="In progress",$E207="Done"))),"Check inputs","OK")))</f>
        <v/>
      </c>
    </row>
    <row r="208" spans="1:7" x14ac:dyDescent="0.25">
      <c r="A208" s="12"/>
      <c r="B208" s="13"/>
      <c r="C208" s="22"/>
      <c r="D208" s="21"/>
      <c r="E208" s="12"/>
      <c r="F208" s="14" t="str">
        <f>IF(COUNTA($A208:$E208)=0,"",IF($G208&lt;&gt;"OK","n/a",IF(Dashboard!$B$19&gt;0,"Check data",IF(AND($E208&lt;&gt;"Done",N($D208)&lt;Dashboard!$B$4),"Yes","No"))))</f>
        <v/>
      </c>
      <c r="G208" s="14" t="str">
        <f>IF(COUNTA($A208:$E208)=0,"",IF(OR($A208="",NOT(SUMPRODUCT(--(Technicians!$A$2:$A$101=$A208))=1),$B208="",SUMPRODUCT(--('Skills Matrix'!$B$1:$I$1=$B208))&lt;&gt;1),"Check ID",IF(OR(NOT(AND(ISNUMBER($C208),N($C208)&gt;=1,N($C208)&lt;=4,N($C208)=INT(N($C208)))),NOT(AND(ISNUMBER($D208),N($D208)&gt;=18264,N($D208)&lt;=73050)),NOT(OR($E208="Planned",$E208="In progress",$E208="Done"))),"Check inputs","OK")))</f>
        <v/>
      </c>
    </row>
    <row r="209" spans="1:7" x14ac:dyDescent="0.25">
      <c r="A209" s="12"/>
      <c r="B209" s="13"/>
      <c r="C209" s="22"/>
      <c r="D209" s="21"/>
      <c r="E209" s="12"/>
      <c r="F209" s="14" t="str">
        <f>IF(COUNTA($A209:$E209)=0,"",IF($G209&lt;&gt;"OK","n/a",IF(Dashboard!$B$19&gt;0,"Check data",IF(AND($E209&lt;&gt;"Done",N($D209)&lt;Dashboard!$B$4),"Yes","No"))))</f>
        <v/>
      </c>
      <c r="G209" s="14" t="str">
        <f>IF(COUNTA($A209:$E209)=0,"",IF(OR($A209="",NOT(SUMPRODUCT(--(Technicians!$A$2:$A$101=$A209))=1),$B209="",SUMPRODUCT(--('Skills Matrix'!$B$1:$I$1=$B209))&lt;&gt;1),"Check ID",IF(OR(NOT(AND(ISNUMBER($C209),N($C209)&gt;=1,N($C209)&lt;=4,N($C209)=INT(N($C209)))),NOT(AND(ISNUMBER($D209),N($D209)&gt;=18264,N($D209)&lt;=73050)),NOT(OR($E209="Planned",$E209="In progress",$E209="Done"))),"Check inputs","OK")))</f>
        <v/>
      </c>
    </row>
    <row r="210" spans="1:7" x14ac:dyDescent="0.25">
      <c r="A210" s="12"/>
      <c r="B210" s="13"/>
      <c r="C210" s="22"/>
      <c r="D210" s="21"/>
      <c r="E210" s="12"/>
      <c r="F210" s="14" t="str">
        <f>IF(COUNTA($A210:$E210)=0,"",IF($G210&lt;&gt;"OK","n/a",IF(Dashboard!$B$19&gt;0,"Check data",IF(AND($E210&lt;&gt;"Done",N($D210)&lt;Dashboard!$B$4),"Yes","No"))))</f>
        <v/>
      </c>
      <c r="G210" s="14" t="str">
        <f>IF(COUNTA($A210:$E210)=0,"",IF(OR($A210="",NOT(SUMPRODUCT(--(Technicians!$A$2:$A$101=$A210))=1),$B210="",SUMPRODUCT(--('Skills Matrix'!$B$1:$I$1=$B210))&lt;&gt;1),"Check ID",IF(OR(NOT(AND(ISNUMBER($C210),N($C210)&gt;=1,N($C210)&lt;=4,N($C210)=INT(N($C210)))),NOT(AND(ISNUMBER($D210),N($D210)&gt;=18264,N($D210)&lt;=73050)),NOT(OR($E210="Planned",$E210="In progress",$E210="Done"))),"Check inputs","OK")))</f>
        <v/>
      </c>
    </row>
    <row r="211" spans="1:7" x14ac:dyDescent="0.25">
      <c r="A211" s="12"/>
      <c r="B211" s="13"/>
      <c r="C211" s="22"/>
      <c r="D211" s="21"/>
      <c r="E211" s="12"/>
      <c r="F211" s="14" t="str">
        <f>IF(COUNTA($A211:$E211)=0,"",IF($G211&lt;&gt;"OK","n/a",IF(Dashboard!$B$19&gt;0,"Check data",IF(AND($E211&lt;&gt;"Done",N($D211)&lt;Dashboard!$B$4),"Yes","No"))))</f>
        <v/>
      </c>
      <c r="G211" s="14" t="str">
        <f>IF(COUNTA($A211:$E211)=0,"",IF(OR($A211="",NOT(SUMPRODUCT(--(Technicians!$A$2:$A$101=$A211))=1),$B211="",SUMPRODUCT(--('Skills Matrix'!$B$1:$I$1=$B211))&lt;&gt;1),"Check ID",IF(OR(NOT(AND(ISNUMBER($C211),N($C211)&gt;=1,N($C211)&lt;=4,N($C211)=INT(N($C211)))),NOT(AND(ISNUMBER($D211),N($D211)&gt;=18264,N($D211)&lt;=73050)),NOT(OR($E211="Planned",$E211="In progress",$E211="Done"))),"Check inputs","OK")))</f>
        <v/>
      </c>
    </row>
    <row r="212" spans="1:7" x14ac:dyDescent="0.25">
      <c r="A212" s="12"/>
      <c r="B212" s="13"/>
      <c r="C212" s="22"/>
      <c r="D212" s="21"/>
      <c r="E212" s="12"/>
      <c r="F212" s="14" t="str">
        <f>IF(COUNTA($A212:$E212)=0,"",IF($G212&lt;&gt;"OK","n/a",IF(Dashboard!$B$19&gt;0,"Check data",IF(AND($E212&lt;&gt;"Done",N($D212)&lt;Dashboard!$B$4),"Yes","No"))))</f>
        <v/>
      </c>
      <c r="G212" s="14" t="str">
        <f>IF(COUNTA($A212:$E212)=0,"",IF(OR($A212="",NOT(SUMPRODUCT(--(Technicians!$A$2:$A$101=$A212))=1),$B212="",SUMPRODUCT(--('Skills Matrix'!$B$1:$I$1=$B212))&lt;&gt;1),"Check ID",IF(OR(NOT(AND(ISNUMBER($C212),N($C212)&gt;=1,N($C212)&lt;=4,N($C212)=INT(N($C212)))),NOT(AND(ISNUMBER($D212),N($D212)&gt;=18264,N($D212)&lt;=73050)),NOT(OR($E212="Planned",$E212="In progress",$E212="Done"))),"Check inputs","OK")))</f>
        <v/>
      </c>
    </row>
    <row r="213" spans="1:7" x14ac:dyDescent="0.25">
      <c r="A213" s="12"/>
      <c r="B213" s="13"/>
      <c r="C213" s="22"/>
      <c r="D213" s="21"/>
      <c r="E213" s="12"/>
      <c r="F213" s="14" t="str">
        <f>IF(COUNTA($A213:$E213)=0,"",IF($G213&lt;&gt;"OK","n/a",IF(Dashboard!$B$19&gt;0,"Check data",IF(AND($E213&lt;&gt;"Done",N($D213)&lt;Dashboard!$B$4),"Yes","No"))))</f>
        <v/>
      </c>
      <c r="G213" s="14" t="str">
        <f>IF(COUNTA($A213:$E213)=0,"",IF(OR($A213="",NOT(SUMPRODUCT(--(Technicians!$A$2:$A$101=$A213))=1),$B213="",SUMPRODUCT(--('Skills Matrix'!$B$1:$I$1=$B213))&lt;&gt;1),"Check ID",IF(OR(NOT(AND(ISNUMBER($C213),N($C213)&gt;=1,N($C213)&lt;=4,N($C213)=INT(N($C213)))),NOT(AND(ISNUMBER($D213),N($D213)&gt;=18264,N($D213)&lt;=73050)),NOT(OR($E213="Planned",$E213="In progress",$E213="Done"))),"Check inputs","OK")))</f>
        <v/>
      </c>
    </row>
    <row r="214" spans="1:7" x14ac:dyDescent="0.25">
      <c r="A214" s="12"/>
      <c r="B214" s="13"/>
      <c r="C214" s="22"/>
      <c r="D214" s="21"/>
      <c r="E214" s="12"/>
      <c r="F214" s="14" t="str">
        <f>IF(COUNTA($A214:$E214)=0,"",IF($G214&lt;&gt;"OK","n/a",IF(Dashboard!$B$19&gt;0,"Check data",IF(AND($E214&lt;&gt;"Done",N($D214)&lt;Dashboard!$B$4),"Yes","No"))))</f>
        <v/>
      </c>
      <c r="G214" s="14" t="str">
        <f>IF(COUNTA($A214:$E214)=0,"",IF(OR($A214="",NOT(SUMPRODUCT(--(Technicians!$A$2:$A$101=$A214))=1),$B214="",SUMPRODUCT(--('Skills Matrix'!$B$1:$I$1=$B214))&lt;&gt;1),"Check ID",IF(OR(NOT(AND(ISNUMBER($C214),N($C214)&gt;=1,N($C214)&lt;=4,N($C214)=INT(N($C214)))),NOT(AND(ISNUMBER($D214),N($D214)&gt;=18264,N($D214)&lt;=73050)),NOT(OR($E214="Planned",$E214="In progress",$E214="Done"))),"Check inputs","OK")))</f>
        <v/>
      </c>
    </row>
    <row r="215" spans="1:7" x14ac:dyDescent="0.25">
      <c r="A215" s="12"/>
      <c r="B215" s="13"/>
      <c r="C215" s="22"/>
      <c r="D215" s="21"/>
      <c r="E215" s="12"/>
      <c r="F215" s="14" t="str">
        <f>IF(COUNTA($A215:$E215)=0,"",IF($G215&lt;&gt;"OK","n/a",IF(Dashboard!$B$19&gt;0,"Check data",IF(AND($E215&lt;&gt;"Done",N($D215)&lt;Dashboard!$B$4),"Yes","No"))))</f>
        <v/>
      </c>
      <c r="G215" s="14" t="str">
        <f>IF(COUNTA($A215:$E215)=0,"",IF(OR($A215="",NOT(SUMPRODUCT(--(Technicians!$A$2:$A$101=$A215))=1),$B215="",SUMPRODUCT(--('Skills Matrix'!$B$1:$I$1=$B215))&lt;&gt;1),"Check ID",IF(OR(NOT(AND(ISNUMBER($C215),N($C215)&gt;=1,N($C215)&lt;=4,N($C215)=INT(N($C215)))),NOT(AND(ISNUMBER($D215),N($D215)&gt;=18264,N($D215)&lt;=73050)),NOT(OR($E215="Planned",$E215="In progress",$E215="Done"))),"Check inputs","OK")))</f>
        <v/>
      </c>
    </row>
    <row r="216" spans="1:7" x14ac:dyDescent="0.25">
      <c r="A216" s="12"/>
      <c r="B216" s="13"/>
      <c r="C216" s="22"/>
      <c r="D216" s="21"/>
      <c r="E216" s="12"/>
      <c r="F216" s="14" t="str">
        <f>IF(COUNTA($A216:$E216)=0,"",IF($G216&lt;&gt;"OK","n/a",IF(Dashboard!$B$19&gt;0,"Check data",IF(AND($E216&lt;&gt;"Done",N($D216)&lt;Dashboard!$B$4),"Yes","No"))))</f>
        <v/>
      </c>
      <c r="G216" s="14" t="str">
        <f>IF(COUNTA($A216:$E216)=0,"",IF(OR($A216="",NOT(SUMPRODUCT(--(Technicians!$A$2:$A$101=$A216))=1),$B216="",SUMPRODUCT(--('Skills Matrix'!$B$1:$I$1=$B216))&lt;&gt;1),"Check ID",IF(OR(NOT(AND(ISNUMBER($C216),N($C216)&gt;=1,N($C216)&lt;=4,N($C216)=INT(N($C216)))),NOT(AND(ISNUMBER($D216),N($D216)&gt;=18264,N($D216)&lt;=73050)),NOT(OR($E216="Planned",$E216="In progress",$E216="Done"))),"Check inputs","OK")))</f>
        <v/>
      </c>
    </row>
    <row r="217" spans="1:7" x14ac:dyDescent="0.25">
      <c r="A217" s="12"/>
      <c r="B217" s="13"/>
      <c r="C217" s="22"/>
      <c r="D217" s="21"/>
      <c r="E217" s="12"/>
      <c r="F217" s="14" t="str">
        <f>IF(COUNTA($A217:$E217)=0,"",IF($G217&lt;&gt;"OK","n/a",IF(Dashboard!$B$19&gt;0,"Check data",IF(AND($E217&lt;&gt;"Done",N($D217)&lt;Dashboard!$B$4),"Yes","No"))))</f>
        <v/>
      </c>
      <c r="G217" s="14" t="str">
        <f>IF(COUNTA($A217:$E217)=0,"",IF(OR($A217="",NOT(SUMPRODUCT(--(Technicians!$A$2:$A$101=$A217))=1),$B217="",SUMPRODUCT(--('Skills Matrix'!$B$1:$I$1=$B217))&lt;&gt;1),"Check ID",IF(OR(NOT(AND(ISNUMBER($C217),N($C217)&gt;=1,N($C217)&lt;=4,N($C217)=INT(N($C217)))),NOT(AND(ISNUMBER($D217),N($D217)&gt;=18264,N($D217)&lt;=73050)),NOT(OR($E217="Planned",$E217="In progress",$E217="Done"))),"Check inputs","OK")))</f>
        <v/>
      </c>
    </row>
    <row r="218" spans="1:7" x14ac:dyDescent="0.25">
      <c r="A218" s="12"/>
      <c r="B218" s="13"/>
      <c r="C218" s="22"/>
      <c r="D218" s="21"/>
      <c r="E218" s="12"/>
      <c r="F218" s="14" t="str">
        <f>IF(COUNTA($A218:$E218)=0,"",IF($G218&lt;&gt;"OK","n/a",IF(Dashboard!$B$19&gt;0,"Check data",IF(AND($E218&lt;&gt;"Done",N($D218)&lt;Dashboard!$B$4),"Yes","No"))))</f>
        <v/>
      </c>
      <c r="G218" s="14" t="str">
        <f>IF(COUNTA($A218:$E218)=0,"",IF(OR($A218="",NOT(SUMPRODUCT(--(Technicians!$A$2:$A$101=$A218))=1),$B218="",SUMPRODUCT(--('Skills Matrix'!$B$1:$I$1=$B218))&lt;&gt;1),"Check ID",IF(OR(NOT(AND(ISNUMBER($C218),N($C218)&gt;=1,N($C218)&lt;=4,N($C218)=INT(N($C218)))),NOT(AND(ISNUMBER($D218),N($D218)&gt;=18264,N($D218)&lt;=73050)),NOT(OR($E218="Planned",$E218="In progress",$E218="Done"))),"Check inputs","OK")))</f>
        <v/>
      </c>
    </row>
    <row r="219" spans="1:7" x14ac:dyDescent="0.25">
      <c r="A219" s="12"/>
      <c r="B219" s="13"/>
      <c r="C219" s="22"/>
      <c r="D219" s="21"/>
      <c r="E219" s="12"/>
      <c r="F219" s="14" t="str">
        <f>IF(COUNTA($A219:$E219)=0,"",IF($G219&lt;&gt;"OK","n/a",IF(Dashboard!$B$19&gt;0,"Check data",IF(AND($E219&lt;&gt;"Done",N($D219)&lt;Dashboard!$B$4),"Yes","No"))))</f>
        <v/>
      </c>
      <c r="G219" s="14" t="str">
        <f>IF(COUNTA($A219:$E219)=0,"",IF(OR($A219="",NOT(SUMPRODUCT(--(Technicians!$A$2:$A$101=$A219))=1),$B219="",SUMPRODUCT(--('Skills Matrix'!$B$1:$I$1=$B219))&lt;&gt;1),"Check ID",IF(OR(NOT(AND(ISNUMBER($C219),N($C219)&gt;=1,N($C219)&lt;=4,N($C219)=INT(N($C219)))),NOT(AND(ISNUMBER($D219),N($D219)&gt;=18264,N($D219)&lt;=73050)),NOT(OR($E219="Planned",$E219="In progress",$E219="Done"))),"Check inputs","OK")))</f>
        <v/>
      </c>
    </row>
    <row r="220" spans="1:7" x14ac:dyDescent="0.25">
      <c r="A220" s="12"/>
      <c r="B220" s="13"/>
      <c r="C220" s="22"/>
      <c r="D220" s="21"/>
      <c r="E220" s="12"/>
      <c r="F220" s="14" t="str">
        <f>IF(COUNTA($A220:$E220)=0,"",IF($G220&lt;&gt;"OK","n/a",IF(Dashboard!$B$19&gt;0,"Check data",IF(AND($E220&lt;&gt;"Done",N($D220)&lt;Dashboard!$B$4),"Yes","No"))))</f>
        <v/>
      </c>
      <c r="G220" s="14" t="str">
        <f>IF(COUNTA($A220:$E220)=0,"",IF(OR($A220="",NOT(SUMPRODUCT(--(Technicians!$A$2:$A$101=$A220))=1),$B220="",SUMPRODUCT(--('Skills Matrix'!$B$1:$I$1=$B220))&lt;&gt;1),"Check ID",IF(OR(NOT(AND(ISNUMBER($C220),N($C220)&gt;=1,N($C220)&lt;=4,N($C220)=INT(N($C220)))),NOT(AND(ISNUMBER($D220),N($D220)&gt;=18264,N($D220)&lt;=73050)),NOT(OR($E220="Planned",$E220="In progress",$E220="Done"))),"Check inputs","OK")))</f>
        <v/>
      </c>
    </row>
    <row r="221" spans="1:7" x14ac:dyDescent="0.25">
      <c r="A221" s="12"/>
      <c r="B221" s="13"/>
      <c r="C221" s="22"/>
      <c r="D221" s="21"/>
      <c r="E221" s="12"/>
      <c r="F221" s="14" t="str">
        <f>IF(COUNTA($A221:$E221)=0,"",IF($G221&lt;&gt;"OK","n/a",IF(Dashboard!$B$19&gt;0,"Check data",IF(AND($E221&lt;&gt;"Done",N($D221)&lt;Dashboard!$B$4),"Yes","No"))))</f>
        <v/>
      </c>
      <c r="G221" s="14" t="str">
        <f>IF(COUNTA($A221:$E221)=0,"",IF(OR($A221="",NOT(SUMPRODUCT(--(Technicians!$A$2:$A$101=$A221))=1),$B221="",SUMPRODUCT(--('Skills Matrix'!$B$1:$I$1=$B221))&lt;&gt;1),"Check ID",IF(OR(NOT(AND(ISNUMBER($C221),N($C221)&gt;=1,N($C221)&lt;=4,N($C221)=INT(N($C221)))),NOT(AND(ISNUMBER($D221),N($D221)&gt;=18264,N($D221)&lt;=73050)),NOT(OR($E221="Planned",$E221="In progress",$E221="Done"))),"Check inputs","OK")))</f>
        <v/>
      </c>
    </row>
    <row r="222" spans="1:7" x14ac:dyDescent="0.25">
      <c r="A222" s="12"/>
      <c r="B222" s="13"/>
      <c r="C222" s="22"/>
      <c r="D222" s="21"/>
      <c r="E222" s="12"/>
      <c r="F222" s="14" t="str">
        <f>IF(COUNTA($A222:$E222)=0,"",IF($G222&lt;&gt;"OK","n/a",IF(Dashboard!$B$19&gt;0,"Check data",IF(AND($E222&lt;&gt;"Done",N($D222)&lt;Dashboard!$B$4),"Yes","No"))))</f>
        <v/>
      </c>
      <c r="G222" s="14" t="str">
        <f>IF(COUNTA($A222:$E222)=0,"",IF(OR($A222="",NOT(SUMPRODUCT(--(Technicians!$A$2:$A$101=$A222))=1),$B222="",SUMPRODUCT(--('Skills Matrix'!$B$1:$I$1=$B222))&lt;&gt;1),"Check ID",IF(OR(NOT(AND(ISNUMBER($C222),N($C222)&gt;=1,N($C222)&lt;=4,N($C222)=INT(N($C222)))),NOT(AND(ISNUMBER($D222),N($D222)&gt;=18264,N($D222)&lt;=73050)),NOT(OR($E222="Planned",$E222="In progress",$E222="Done"))),"Check inputs","OK")))</f>
        <v/>
      </c>
    </row>
    <row r="223" spans="1:7" x14ac:dyDescent="0.25">
      <c r="A223" s="12"/>
      <c r="B223" s="13"/>
      <c r="C223" s="22"/>
      <c r="D223" s="21"/>
      <c r="E223" s="12"/>
      <c r="F223" s="14" t="str">
        <f>IF(COUNTA($A223:$E223)=0,"",IF($G223&lt;&gt;"OK","n/a",IF(Dashboard!$B$19&gt;0,"Check data",IF(AND($E223&lt;&gt;"Done",N($D223)&lt;Dashboard!$B$4),"Yes","No"))))</f>
        <v/>
      </c>
      <c r="G223" s="14" t="str">
        <f>IF(COUNTA($A223:$E223)=0,"",IF(OR($A223="",NOT(SUMPRODUCT(--(Technicians!$A$2:$A$101=$A223))=1),$B223="",SUMPRODUCT(--('Skills Matrix'!$B$1:$I$1=$B223))&lt;&gt;1),"Check ID",IF(OR(NOT(AND(ISNUMBER($C223),N($C223)&gt;=1,N($C223)&lt;=4,N($C223)=INT(N($C223)))),NOT(AND(ISNUMBER($D223),N($D223)&gt;=18264,N($D223)&lt;=73050)),NOT(OR($E223="Planned",$E223="In progress",$E223="Done"))),"Check inputs","OK")))</f>
        <v/>
      </c>
    </row>
    <row r="224" spans="1:7" x14ac:dyDescent="0.25">
      <c r="A224" s="12"/>
      <c r="B224" s="13"/>
      <c r="C224" s="22"/>
      <c r="D224" s="21"/>
      <c r="E224" s="12"/>
      <c r="F224" s="14" t="str">
        <f>IF(COUNTA($A224:$E224)=0,"",IF($G224&lt;&gt;"OK","n/a",IF(Dashboard!$B$19&gt;0,"Check data",IF(AND($E224&lt;&gt;"Done",N($D224)&lt;Dashboard!$B$4),"Yes","No"))))</f>
        <v/>
      </c>
      <c r="G224" s="14" t="str">
        <f>IF(COUNTA($A224:$E224)=0,"",IF(OR($A224="",NOT(SUMPRODUCT(--(Technicians!$A$2:$A$101=$A224))=1),$B224="",SUMPRODUCT(--('Skills Matrix'!$B$1:$I$1=$B224))&lt;&gt;1),"Check ID",IF(OR(NOT(AND(ISNUMBER($C224),N($C224)&gt;=1,N($C224)&lt;=4,N($C224)=INT(N($C224)))),NOT(AND(ISNUMBER($D224),N($D224)&gt;=18264,N($D224)&lt;=73050)),NOT(OR($E224="Planned",$E224="In progress",$E224="Done"))),"Check inputs","OK")))</f>
        <v/>
      </c>
    </row>
    <row r="225" spans="1:7" x14ac:dyDescent="0.25">
      <c r="A225" s="12"/>
      <c r="B225" s="13"/>
      <c r="C225" s="22"/>
      <c r="D225" s="21"/>
      <c r="E225" s="12"/>
      <c r="F225" s="14" t="str">
        <f>IF(COUNTA($A225:$E225)=0,"",IF($G225&lt;&gt;"OK","n/a",IF(Dashboard!$B$19&gt;0,"Check data",IF(AND($E225&lt;&gt;"Done",N($D225)&lt;Dashboard!$B$4),"Yes","No"))))</f>
        <v/>
      </c>
      <c r="G225" s="14" t="str">
        <f>IF(COUNTA($A225:$E225)=0,"",IF(OR($A225="",NOT(SUMPRODUCT(--(Technicians!$A$2:$A$101=$A225))=1),$B225="",SUMPRODUCT(--('Skills Matrix'!$B$1:$I$1=$B225))&lt;&gt;1),"Check ID",IF(OR(NOT(AND(ISNUMBER($C225),N($C225)&gt;=1,N($C225)&lt;=4,N($C225)=INT(N($C225)))),NOT(AND(ISNUMBER($D225),N($D225)&gt;=18264,N($D225)&lt;=73050)),NOT(OR($E225="Planned",$E225="In progress",$E225="Done"))),"Check inputs","OK")))</f>
        <v/>
      </c>
    </row>
    <row r="226" spans="1:7" x14ac:dyDescent="0.25">
      <c r="A226" s="12"/>
      <c r="B226" s="13"/>
      <c r="C226" s="22"/>
      <c r="D226" s="21"/>
      <c r="E226" s="12"/>
      <c r="F226" s="14" t="str">
        <f>IF(COUNTA($A226:$E226)=0,"",IF($G226&lt;&gt;"OK","n/a",IF(Dashboard!$B$19&gt;0,"Check data",IF(AND($E226&lt;&gt;"Done",N($D226)&lt;Dashboard!$B$4),"Yes","No"))))</f>
        <v/>
      </c>
      <c r="G226" s="14" t="str">
        <f>IF(COUNTA($A226:$E226)=0,"",IF(OR($A226="",NOT(SUMPRODUCT(--(Technicians!$A$2:$A$101=$A226))=1),$B226="",SUMPRODUCT(--('Skills Matrix'!$B$1:$I$1=$B226))&lt;&gt;1),"Check ID",IF(OR(NOT(AND(ISNUMBER($C226),N($C226)&gt;=1,N($C226)&lt;=4,N($C226)=INT(N($C226)))),NOT(AND(ISNUMBER($D226),N($D226)&gt;=18264,N($D226)&lt;=73050)),NOT(OR($E226="Planned",$E226="In progress",$E226="Done"))),"Check inputs","OK")))</f>
        <v/>
      </c>
    </row>
    <row r="227" spans="1:7" x14ac:dyDescent="0.25">
      <c r="A227" s="12"/>
      <c r="B227" s="13"/>
      <c r="C227" s="22"/>
      <c r="D227" s="21"/>
      <c r="E227" s="12"/>
      <c r="F227" s="14" t="str">
        <f>IF(COUNTA($A227:$E227)=0,"",IF($G227&lt;&gt;"OK","n/a",IF(Dashboard!$B$19&gt;0,"Check data",IF(AND($E227&lt;&gt;"Done",N($D227)&lt;Dashboard!$B$4),"Yes","No"))))</f>
        <v/>
      </c>
      <c r="G227" s="14" t="str">
        <f>IF(COUNTA($A227:$E227)=0,"",IF(OR($A227="",NOT(SUMPRODUCT(--(Technicians!$A$2:$A$101=$A227))=1),$B227="",SUMPRODUCT(--('Skills Matrix'!$B$1:$I$1=$B227))&lt;&gt;1),"Check ID",IF(OR(NOT(AND(ISNUMBER($C227),N($C227)&gt;=1,N($C227)&lt;=4,N($C227)=INT(N($C227)))),NOT(AND(ISNUMBER($D227),N($D227)&gt;=18264,N($D227)&lt;=73050)),NOT(OR($E227="Planned",$E227="In progress",$E227="Done"))),"Check inputs","OK")))</f>
        <v/>
      </c>
    </row>
    <row r="228" spans="1:7" x14ac:dyDescent="0.25">
      <c r="A228" s="12"/>
      <c r="B228" s="13"/>
      <c r="C228" s="22"/>
      <c r="D228" s="21"/>
      <c r="E228" s="12"/>
      <c r="F228" s="14" t="str">
        <f>IF(COUNTA($A228:$E228)=0,"",IF($G228&lt;&gt;"OK","n/a",IF(Dashboard!$B$19&gt;0,"Check data",IF(AND($E228&lt;&gt;"Done",N($D228)&lt;Dashboard!$B$4),"Yes","No"))))</f>
        <v/>
      </c>
      <c r="G228" s="14" t="str">
        <f>IF(COUNTA($A228:$E228)=0,"",IF(OR($A228="",NOT(SUMPRODUCT(--(Technicians!$A$2:$A$101=$A228))=1),$B228="",SUMPRODUCT(--('Skills Matrix'!$B$1:$I$1=$B228))&lt;&gt;1),"Check ID",IF(OR(NOT(AND(ISNUMBER($C228),N($C228)&gt;=1,N($C228)&lt;=4,N($C228)=INT(N($C228)))),NOT(AND(ISNUMBER($D228),N($D228)&gt;=18264,N($D228)&lt;=73050)),NOT(OR($E228="Planned",$E228="In progress",$E228="Done"))),"Check inputs","OK")))</f>
        <v/>
      </c>
    </row>
    <row r="229" spans="1:7" x14ac:dyDescent="0.25">
      <c r="A229" s="12"/>
      <c r="B229" s="13"/>
      <c r="C229" s="22"/>
      <c r="D229" s="21"/>
      <c r="E229" s="12"/>
      <c r="F229" s="14" t="str">
        <f>IF(COUNTA($A229:$E229)=0,"",IF($G229&lt;&gt;"OK","n/a",IF(Dashboard!$B$19&gt;0,"Check data",IF(AND($E229&lt;&gt;"Done",N($D229)&lt;Dashboard!$B$4),"Yes","No"))))</f>
        <v/>
      </c>
      <c r="G229" s="14" t="str">
        <f>IF(COUNTA($A229:$E229)=0,"",IF(OR($A229="",NOT(SUMPRODUCT(--(Technicians!$A$2:$A$101=$A229))=1),$B229="",SUMPRODUCT(--('Skills Matrix'!$B$1:$I$1=$B229))&lt;&gt;1),"Check ID",IF(OR(NOT(AND(ISNUMBER($C229),N($C229)&gt;=1,N($C229)&lt;=4,N($C229)=INT(N($C229)))),NOT(AND(ISNUMBER($D229),N($D229)&gt;=18264,N($D229)&lt;=73050)),NOT(OR($E229="Planned",$E229="In progress",$E229="Done"))),"Check inputs","OK")))</f>
        <v/>
      </c>
    </row>
    <row r="230" spans="1:7" x14ac:dyDescent="0.25">
      <c r="A230" s="12"/>
      <c r="B230" s="13"/>
      <c r="C230" s="22"/>
      <c r="D230" s="21"/>
      <c r="E230" s="12"/>
      <c r="F230" s="14" t="str">
        <f>IF(COUNTA($A230:$E230)=0,"",IF($G230&lt;&gt;"OK","n/a",IF(Dashboard!$B$19&gt;0,"Check data",IF(AND($E230&lt;&gt;"Done",N($D230)&lt;Dashboard!$B$4),"Yes","No"))))</f>
        <v/>
      </c>
      <c r="G230" s="14" t="str">
        <f>IF(COUNTA($A230:$E230)=0,"",IF(OR($A230="",NOT(SUMPRODUCT(--(Technicians!$A$2:$A$101=$A230))=1),$B230="",SUMPRODUCT(--('Skills Matrix'!$B$1:$I$1=$B230))&lt;&gt;1),"Check ID",IF(OR(NOT(AND(ISNUMBER($C230),N($C230)&gt;=1,N($C230)&lt;=4,N($C230)=INT(N($C230)))),NOT(AND(ISNUMBER($D230),N($D230)&gt;=18264,N($D230)&lt;=73050)),NOT(OR($E230="Planned",$E230="In progress",$E230="Done"))),"Check inputs","OK")))</f>
        <v/>
      </c>
    </row>
    <row r="231" spans="1:7" x14ac:dyDescent="0.25">
      <c r="A231" s="12"/>
      <c r="B231" s="13"/>
      <c r="C231" s="22"/>
      <c r="D231" s="21"/>
      <c r="E231" s="12"/>
      <c r="F231" s="14" t="str">
        <f>IF(COUNTA($A231:$E231)=0,"",IF($G231&lt;&gt;"OK","n/a",IF(Dashboard!$B$19&gt;0,"Check data",IF(AND($E231&lt;&gt;"Done",N($D231)&lt;Dashboard!$B$4),"Yes","No"))))</f>
        <v/>
      </c>
      <c r="G231" s="14" t="str">
        <f>IF(COUNTA($A231:$E231)=0,"",IF(OR($A231="",NOT(SUMPRODUCT(--(Technicians!$A$2:$A$101=$A231))=1),$B231="",SUMPRODUCT(--('Skills Matrix'!$B$1:$I$1=$B231))&lt;&gt;1),"Check ID",IF(OR(NOT(AND(ISNUMBER($C231),N($C231)&gt;=1,N($C231)&lt;=4,N($C231)=INT(N($C231)))),NOT(AND(ISNUMBER($D231),N($D231)&gt;=18264,N($D231)&lt;=73050)),NOT(OR($E231="Planned",$E231="In progress",$E231="Done"))),"Check inputs","OK")))</f>
        <v/>
      </c>
    </row>
    <row r="232" spans="1:7" x14ac:dyDescent="0.25">
      <c r="A232" s="12"/>
      <c r="B232" s="13"/>
      <c r="C232" s="22"/>
      <c r="D232" s="21"/>
      <c r="E232" s="12"/>
      <c r="F232" s="14" t="str">
        <f>IF(COUNTA($A232:$E232)=0,"",IF($G232&lt;&gt;"OK","n/a",IF(Dashboard!$B$19&gt;0,"Check data",IF(AND($E232&lt;&gt;"Done",N($D232)&lt;Dashboard!$B$4),"Yes","No"))))</f>
        <v/>
      </c>
      <c r="G232" s="14" t="str">
        <f>IF(COUNTA($A232:$E232)=0,"",IF(OR($A232="",NOT(SUMPRODUCT(--(Technicians!$A$2:$A$101=$A232))=1),$B232="",SUMPRODUCT(--('Skills Matrix'!$B$1:$I$1=$B232))&lt;&gt;1),"Check ID",IF(OR(NOT(AND(ISNUMBER($C232),N($C232)&gt;=1,N($C232)&lt;=4,N($C232)=INT(N($C232)))),NOT(AND(ISNUMBER($D232),N($D232)&gt;=18264,N($D232)&lt;=73050)),NOT(OR($E232="Planned",$E232="In progress",$E232="Done"))),"Check inputs","OK")))</f>
        <v/>
      </c>
    </row>
    <row r="233" spans="1:7" x14ac:dyDescent="0.25">
      <c r="A233" s="12"/>
      <c r="B233" s="13"/>
      <c r="C233" s="22"/>
      <c r="D233" s="21"/>
      <c r="E233" s="12"/>
      <c r="F233" s="14" t="str">
        <f>IF(COUNTA($A233:$E233)=0,"",IF($G233&lt;&gt;"OK","n/a",IF(Dashboard!$B$19&gt;0,"Check data",IF(AND($E233&lt;&gt;"Done",N($D233)&lt;Dashboard!$B$4),"Yes","No"))))</f>
        <v/>
      </c>
      <c r="G233" s="14" t="str">
        <f>IF(COUNTA($A233:$E233)=0,"",IF(OR($A233="",NOT(SUMPRODUCT(--(Technicians!$A$2:$A$101=$A233))=1),$B233="",SUMPRODUCT(--('Skills Matrix'!$B$1:$I$1=$B233))&lt;&gt;1),"Check ID",IF(OR(NOT(AND(ISNUMBER($C233),N($C233)&gt;=1,N($C233)&lt;=4,N($C233)=INT(N($C233)))),NOT(AND(ISNUMBER($D233),N($D233)&gt;=18264,N($D233)&lt;=73050)),NOT(OR($E233="Planned",$E233="In progress",$E233="Done"))),"Check inputs","OK")))</f>
        <v/>
      </c>
    </row>
    <row r="234" spans="1:7" x14ac:dyDescent="0.25">
      <c r="A234" s="12"/>
      <c r="B234" s="13"/>
      <c r="C234" s="22"/>
      <c r="D234" s="21"/>
      <c r="E234" s="12"/>
      <c r="F234" s="14" t="str">
        <f>IF(COUNTA($A234:$E234)=0,"",IF($G234&lt;&gt;"OK","n/a",IF(Dashboard!$B$19&gt;0,"Check data",IF(AND($E234&lt;&gt;"Done",N($D234)&lt;Dashboard!$B$4),"Yes","No"))))</f>
        <v/>
      </c>
      <c r="G234" s="14" t="str">
        <f>IF(COUNTA($A234:$E234)=0,"",IF(OR($A234="",NOT(SUMPRODUCT(--(Technicians!$A$2:$A$101=$A234))=1),$B234="",SUMPRODUCT(--('Skills Matrix'!$B$1:$I$1=$B234))&lt;&gt;1),"Check ID",IF(OR(NOT(AND(ISNUMBER($C234),N($C234)&gt;=1,N($C234)&lt;=4,N($C234)=INT(N($C234)))),NOT(AND(ISNUMBER($D234),N($D234)&gt;=18264,N($D234)&lt;=73050)),NOT(OR($E234="Planned",$E234="In progress",$E234="Done"))),"Check inputs","OK")))</f>
        <v/>
      </c>
    </row>
    <row r="235" spans="1:7" x14ac:dyDescent="0.25">
      <c r="A235" s="12"/>
      <c r="B235" s="13"/>
      <c r="C235" s="22"/>
      <c r="D235" s="21"/>
      <c r="E235" s="12"/>
      <c r="F235" s="14" t="str">
        <f>IF(COUNTA($A235:$E235)=0,"",IF($G235&lt;&gt;"OK","n/a",IF(Dashboard!$B$19&gt;0,"Check data",IF(AND($E235&lt;&gt;"Done",N($D235)&lt;Dashboard!$B$4),"Yes","No"))))</f>
        <v/>
      </c>
      <c r="G235" s="14" t="str">
        <f>IF(COUNTA($A235:$E235)=0,"",IF(OR($A235="",NOT(SUMPRODUCT(--(Technicians!$A$2:$A$101=$A235))=1),$B235="",SUMPRODUCT(--('Skills Matrix'!$B$1:$I$1=$B235))&lt;&gt;1),"Check ID",IF(OR(NOT(AND(ISNUMBER($C235),N($C235)&gt;=1,N($C235)&lt;=4,N($C235)=INT(N($C235)))),NOT(AND(ISNUMBER($D235),N($D235)&gt;=18264,N($D235)&lt;=73050)),NOT(OR($E235="Planned",$E235="In progress",$E235="Done"))),"Check inputs","OK")))</f>
        <v/>
      </c>
    </row>
    <row r="236" spans="1:7" x14ac:dyDescent="0.25">
      <c r="A236" s="12"/>
      <c r="B236" s="13"/>
      <c r="C236" s="22"/>
      <c r="D236" s="21"/>
      <c r="E236" s="12"/>
      <c r="F236" s="14" t="str">
        <f>IF(COUNTA($A236:$E236)=0,"",IF($G236&lt;&gt;"OK","n/a",IF(Dashboard!$B$19&gt;0,"Check data",IF(AND($E236&lt;&gt;"Done",N($D236)&lt;Dashboard!$B$4),"Yes","No"))))</f>
        <v/>
      </c>
      <c r="G236" s="14" t="str">
        <f>IF(COUNTA($A236:$E236)=0,"",IF(OR($A236="",NOT(SUMPRODUCT(--(Technicians!$A$2:$A$101=$A236))=1),$B236="",SUMPRODUCT(--('Skills Matrix'!$B$1:$I$1=$B236))&lt;&gt;1),"Check ID",IF(OR(NOT(AND(ISNUMBER($C236),N($C236)&gt;=1,N($C236)&lt;=4,N($C236)=INT(N($C236)))),NOT(AND(ISNUMBER($D236),N($D236)&gt;=18264,N($D236)&lt;=73050)),NOT(OR($E236="Planned",$E236="In progress",$E236="Done"))),"Check inputs","OK")))</f>
        <v/>
      </c>
    </row>
    <row r="237" spans="1:7" x14ac:dyDescent="0.25">
      <c r="A237" s="12"/>
      <c r="B237" s="13"/>
      <c r="C237" s="22"/>
      <c r="D237" s="21"/>
      <c r="E237" s="12"/>
      <c r="F237" s="14" t="str">
        <f>IF(COUNTA($A237:$E237)=0,"",IF($G237&lt;&gt;"OK","n/a",IF(Dashboard!$B$19&gt;0,"Check data",IF(AND($E237&lt;&gt;"Done",N($D237)&lt;Dashboard!$B$4),"Yes","No"))))</f>
        <v/>
      </c>
      <c r="G237" s="14" t="str">
        <f>IF(COUNTA($A237:$E237)=0,"",IF(OR($A237="",NOT(SUMPRODUCT(--(Technicians!$A$2:$A$101=$A237))=1),$B237="",SUMPRODUCT(--('Skills Matrix'!$B$1:$I$1=$B237))&lt;&gt;1),"Check ID",IF(OR(NOT(AND(ISNUMBER($C237),N($C237)&gt;=1,N($C237)&lt;=4,N($C237)=INT(N($C237)))),NOT(AND(ISNUMBER($D237),N($D237)&gt;=18264,N($D237)&lt;=73050)),NOT(OR($E237="Planned",$E237="In progress",$E237="Done"))),"Check inputs","OK")))</f>
        <v/>
      </c>
    </row>
    <row r="238" spans="1:7" x14ac:dyDescent="0.25">
      <c r="A238" s="12"/>
      <c r="B238" s="13"/>
      <c r="C238" s="22"/>
      <c r="D238" s="21"/>
      <c r="E238" s="12"/>
      <c r="F238" s="14" t="str">
        <f>IF(COUNTA($A238:$E238)=0,"",IF($G238&lt;&gt;"OK","n/a",IF(Dashboard!$B$19&gt;0,"Check data",IF(AND($E238&lt;&gt;"Done",N($D238)&lt;Dashboard!$B$4),"Yes","No"))))</f>
        <v/>
      </c>
      <c r="G238" s="14" t="str">
        <f>IF(COUNTA($A238:$E238)=0,"",IF(OR($A238="",NOT(SUMPRODUCT(--(Technicians!$A$2:$A$101=$A238))=1),$B238="",SUMPRODUCT(--('Skills Matrix'!$B$1:$I$1=$B238))&lt;&gt;1),"Check ID",IF(OR(NOT(AND(ISNUMBER($C238),N($C238)&gt;=1,N($C238)&lt;=4,N($C238)=INT(N($C238)))),NOT(AND(ISNUMBER($D238),N($D238)&gt;=18264,N($D238)&lt;=73050)),NOT(OR($E238="Planned",$E238="In progress",$E238="Done"))),"Check inputs","OK")))</f>
        <v/>
      </c>
    </row>
    <row r="239" spans="1:7" x14ac:dyDescent="0.25">
      <c r="A239" s="12"/>
      <c r="B239" s="13"/>
      <c r="C239" s="22"/>
      <c r="D239" s="21"/>
      <c r="E239" s="12"/>
      <c r="F239" s="14" t="str">
        <f>IF(COUNTA($A239:$E239)=0,"",IF($G239&lt;&gt;"OK","n/a",IF(Dashboard!$B$19&gt;0,"Check data",IF(AND($E239&lt;&gt;"Done",N($D239)&lt;Dashboard!$B$4),"Yes","No"))))</f>
        <v/>
      </c>
      <c r="G239" s="14" t="str">
        <f>IF(COUNTA($A239:$E239)=0,"",IF(OR($A239="",NOT(SUMPRODUCT(--(Technicians!$A$2:$A$101=$A239))=1),$B239="",SUMPRODUCT(--('Skills Matrix'!$B$1:$I$1=$B239))&lt;&gt;1),"Check ID",IF(OR(NOT(AND(ISNUMBER($C239),N($C239)&gt;=1,N($C239)&lt;=4,N($C239)=INT(N($C239)))),NOT(AND(ISNUMBER($D239),N($D239)&gt;=18264,N($D239)&lt;=73050)),NOT(OR($E239="Planned",$E239="In progress",$E239="Done"))),"Check inputs","OK")))</f>
        <v/>
      </c>
    </row>
    <row r="240" spans="1:7" x14ac:dyDescent="0.25">
      <c r="A240" s="12"/>
      <c r="B240" s="13"/>
      <c r="C240" s="22"/>
      <c r="D240" s="21"/>
      <c r="E240" s="12"/>
      <c r="F240" s="14" t="str">
        <f>IF(COUNTA($A240:$E240)=0,"",IF($G240&lt;&gt;"OK","n/a",IF(Dashboard!$B$19&gt;0,"Check data",IF(AND($E240&lt;&gt;"Done",N($D240)&lt;Dashboard!$B$4),"Yes","No"))))</f>
        <v/>
      </c>
      <c r="G240" s="14" t="str">
        <f>IF(COUNTA($A240:$E240)=0,"",IF(OR($A240="",NOT(SUMPRODUCT(--(Technicians!$A$2:$A$101=$A240))=1),$B240="",SUMPRODUCT(--('Skills Matrix'!$B$1:$I$1=$B240))&lt;&gt;1),"Check ID",IF(OR(NOT(AND(ISNUMBER($C240),N($C240)&gt;=1,N($C240)&lt;=4,N($C240)=INT(N($C240)))),NOT(AND(ISNUMBER($D240),N($D240)&gt;=18264,N($D240)&lt;=73050)),NOT(OR($E240="Planned",$E240="In progress",$E240="Done"))),"Check inputs","OK")))</f>
        <v/>
      </c>
    </row>
    <row r="241" spans="1:7" x14ac:dyDescent="0.25">
      <c r="A241" s="12"/>
      <c r="B241" s="13"/>
      <c r="C241" s="22"/>
      <c r="D241" s="21"/>
      <c r="E241" s="12"/>
      <c r="F241" s="14" t="str">
        <f>IF(COUNTA($A241:$E241)=0,"",IF($G241&lt;&gt;"OK","n/a",IF(Dashboard!$B$19&gt;0,"Check data",IF(AND($E241&lt;&gt;"Done",N($D241)&lt;Dashboard!$B$4),"Yes","No"))))</f>
        <v/>
      </c>
      <c r="G241" s="14" t="str">
        <f>IF(COUNTA($A241:$E241)=0,"",IF(OR($A241="",NOT(SUMPRODUCT(--(Technicians!$A$2:$A$101=$A241))=1),$B241="",SUMPRODUCT(--('Skills Matrix'!$B$1:$I$1=$B241))&lt;&gt;1),"Check ID",IF(OR(NOT(AND(ISNUMBER($C241),N($C241)&gt;=1,N($C241)&lt;=4,N($C241)=INT(N($C241)))),NOT(AND(ISNUMBER($D241),N($D241)&gt;=18264,N($D241)&lt;=73050)),NOT(OR($E241="Planned",$E241="In progress",$E241="Done"))),"Check inputs","OK")))</f>
        <v/>
      </c>
    </row>
    <row r="242" spans="1:7" x14ac:dyDescent="0.25">
      <c r="A242" s="12"/>
      <c r="B242" s="13"/>
      <c r="C242" s="22"/>
      <c r="D242" s="21"/>
      <c r="E242" s="12"/>
      <c r="F242" s="14" t="str">
        <f>IF(COUNTA($A242:$E242)=0,"",IF($G242&lt;&gt;"OK","n/a",IF(Dashboard!$B$19&gt;0,"Check data",IF(AND($E242&lt;&gt;"Done",N($D242)&lt;Dashboard!$B$4),"Yes","No"))))</f>
        <v/>
      </c>
      <c r="G242" s="14" t="str">
        <f>IF(COUNTA($A242:$E242)=0,"",IF(OR($A242="",NOT(SUMPRODUCT(--(Technicians!$A$2:$A$101=$A242))=1),$B242="",SUMPRODUCT(--('Skills Matrix'!$B$1:$I$1=$B242))&lt;&gt;1),"Check ID",IF(OR(NOT(AND(ISNUMBER($C242),N($C242)&gt;=1,N($C242)&lt;=4,N($C242)=INT(N($C242)))),NOT(AND(ISNUMBER($D242),N($D242)&gt;=18264,N($D242)&lt;=73050)),NOT(OR($E242="Planned",$E242="In progress",$E242="Done"))),"Check inputs","OK")))</f>
        <v/>
      </c>
    </row>
    <row r="243" spans="1:7" x14ac:dyDescent="0.25">
      <c r="A243" s="12"/>
      <c r="B243" s="13"/>
      <c r="C243" s="22"/>
      <c r="D243" s="21"/>
      <c r="E243" s="12"/>
      <c r="F243" s="14" t="str">
        <f>IF(COUNTA($A243:$E243)=0,"",IF($G243&lt;&gt;"OK","n/a",IF(Dashboard!$B$19&gt;0,"Check data",IF(AND($E243&lt;&gt;"Done",N($D243)&lt;Dashboard!$B$4),"Yes","No"))))</f>
        <v/>
      </c>
      <c r="G243" s="14" t="str">
        <f>IF(COUNTA($A243:$E243)=0,"",IF(OR($A243="",NOT(SUMPRODUCT(--(Technicians!$A$2:$A$101=$A243))=1),$B243="",SUMPRODUCT(--('Skills Matrix'!$B$1:$I$1=$B243))&lt;&gt;1),"Check ID",IF(OR(NOT(AND(ISNUMBER($C243),N($C243)&gt;=1,N($C243)&lt;=4,N($C243)=INT(N($C243)))),NOT(AND(ISNUMBER($D243),N($D243)&gt;=18264,N($D243)&lt;=73050)),NOT(OR($E243="Planned",$E243="In progress",$E243="Done"))),"Check inputs","OK")))</f>
        <v/>
      </c>
    </row>
    <row r="244" spans="1:7" x14ac:dyDescent="0.25">
      <c r="A244" s="12"/>
      <c r="B244" s="13"/>
      <c r="C244" s="22"/>
      <c r="D244" s="21"/>
      <c r="E244" s="12"/>
      <c r="F244" s="14" t="str">
        <f>IF(COUNTA($A244:$E244)=0,"",IF($G244&lt;&gt;"OK","n/a",IF(Dashboard!$B$19&gt;0,"Check data",IF(AND($E244&lt;&gt;"Done",N($D244)&lt;Dashboard!$B$4),"Yes","No"))))</f>
        <v/>
      </c>
      <c r="G244" s="14" t="str">
        <f>IF(COUNTA($A244:$E244)=0,"",IF(OR($A244="",NOT(SUMPRODUCT(--(Technicians!$A$2:$A$101=$A244))=1),$B244="",SUMPRODUCT(--('Skills Matrix'!$B$1:$I$1=$B244))&lt;&gt;1),"Check ID",IF(OR(NOT(AND(ISNUMBER($C244),N($C244)&gt;=1,N($C244)&lt;=4,N($C244)=INT(N($C244)))),NOT(AND(ISNUMBER($D244),N($D244)&gt;=18264,N($D244)&lt;=73050)),NOT(OR($E244="Planned",$E244="In progress",$E244="Done"))),"Check inputs","OK")))</f>
        <v/>
      </c>
    </row>
    <row r="245" spans="1:7" x14ac:dyDescent="0.25">
      <c r="A245" s="12"/>
      <c r="B245" s="13"/>
      <c r="C245" s="22"/>
      <c r="D245" s="21"/>
      <c r="E245" s="12"/>
      <c r="F245" s="14" t="str">
        <f>IF(COUNTA($A245:$E245)=0,"",IF($G245&lt;&gt;"OK","n/a",IF(Dashboard!$B$19&gt;0,"Check data",IF(AND($E245&lt;&gt;"Done",N($D245)&lt;Dashboard!$B$4),"Yes","No"))))</f>
        <v/>
      </c>
      <c r="G245" s="14" t="str">
        <f>IF(COUNTA($A245:$E245)=0,"",IF(OR($A245="",NOT(SUMPRODUCT(--(Technicians!$A$2:$A$101=$A245))=1),$B245="",SUMPRODUCT(--('Skills Matrix'!$B$1:$I$1=$B245))&lt;&gt;1),"Check ID",IF(OR(NOT(AND(ISNUMBER($C245),N($C245)&gt;=1,N($C245)&lt;=4,N($C245)=INT(N($C245)))),NOT(AND(ISNUMBER($D245),N($D245)&gt;=18264,N($D245)&lt;=73050)),NOT(OR($E245="Planned",$E245="In progress",$E245="Done"))),"Check inputs","OK")))</f>
        <v/>
      </c>
    </row>
    <row r="246" spans="1:7" x14ac:dyDescent="0.25">
      <c r="A246" s="12"/>
      <c r="B246" s="13"/>
      <c r="C246" s="22"/>
      <c r="D246" s="21"/>
      <c r="E246" s="12"/>
      <c r="F246" s="14" t="str">
        <f>IF(COUNTA($A246:$E246)=0,"",IF($G246&lt;&gt;"OK","n/a",IF(Dashboard!$B$19&gt;0,"Check data",IF(AND($E246&lt;&gt;"Done",N($D246)&lt;Dashboard!$B$4),"Yes","No"))))</f>
        <v/>
      </c>
      <c r="G246" s="14" t="str">
        <f>IF(COUNTA($A246:$E246)=0,"",IF(OR($A246="",NOT(SUMPRODUCT(--(Technicians!$A$2:$A$101=$A246))=1),$B246="",SUMPRODUCT(--('Skills Matrix'!$B$1:$I$1=$B246))&lt;&gt;1),"Check ID",IF(OR(NOT(AND(ISNUMBER($C246),N($C246)&gt;=1,N($C246)&lt;=4,N($C246)=INT(N($C246)))),NOT(AND(ISNUMBER($D246),N($D246)&gt;=18264,N($D246)&lt;=73050)),NOT(OR($E246="Planned",$E246="In progress",$E246="Done"))),"Check inputs","OK")))</f>
        <v/>
      </c>
    </row>
    <row r="247" spans="1:7" x14ac:dyDescent="0.25">
      <c r="A247" s="12"/>
      <c r="B247" s="13"/>
      <c r="C247" s="22"/>
      <c r="D247" s="21"/>
      <c r="E247" s="12"/>
      <c r="F247" s="14" t="str">
        <f>IF(COUNTA($A247:$E247)=0,"",IF($G247&lt;&gt;"OK","n/a",IF(Dashboard!$B$19&gt;0,"Check data",IF(AND($E247&lt;&gt;"Done",N($D247)&lt;Dashboard!$B$4),"Yes","No"))))</f>
        <v/>
      </c>
      <c r="G247" s="14" t="str">
        <f>IF(COUNTA($A247:$E247)=0,"",IF(OR($A247="",NOT(SUMPRODUCT(--(Technicians!$A$2:$A$101=$A247))=1),$B247="",SUMPRODUCT(--('Skills Matrix'!$B$1:$I$1=$B247))&lt;&gt;1),"Check ID",IF(OR(NOT(AND(ISNUMBER($C247),N($C247)&gt;=1,N($C247)&lt;=4,N($C247)=INT(N($C247)))),NOT(AND(ISNUMBER($D247),N($D247)&gt;=18264,N($D247)&lt;=73050)),NOT(OR($E247="Planned",$E247="In progress",$E247="Done"))),"Check inputs","OK")))</f>
        <v/>
      </c>
    </row>
    <row r="248" spans="1:7" x14ac:dyDescent="0.25">
      <c r="A248" s="12"/>
      <c r="B248" s="13"/>
      <c r="C248" s="22"/>
      <c r="D248" s="21"/>
      <c r="E248" s="12"/>
      <c r="F248" s="14" t="str">
        <f>IF(COUNTA($A248:$E248)=0,"",IF($G248&lt;&gt;"OK","n/a",IF(Dashboard!$B$19&gt;0,"Check data",IF(AND($E248&lt;&gt;"Done",N($D248)&lt;Dashboard!$B$4),"Yes","No"))))</f>
        <v/>
      </c>
      <c r="G248" s="14" t="str">
        <f>IF(COUNTA($A248:$E248)=0,"",IF(OR($A248="",NOT(SUMPRODUCT(--(Technicians!$A$2:$A$101=$A248))=1),$B248="",SUMPRODUCT(--('Skills Matrix'!$B$1:$I$1=$B248))&lt;&gt;1),"Check ID",IF(OR(NOT(AND(ISNUMBER($C248),N($C248)&gt;=1,N($C248)&lt;=4,N($C248)=INT(N($C248)))),NOT(AND(ISNUMBER($D248),N($D248)&gt;=18264,N($D248)&lt;=73050)),NOT(OR($E248="Planned",$E248="In progress",$E248="Done"))),"Check inputs","OK")))</f>
        <v/>
      </c>
    </row>
    <row r="249" spans="1:7" x14ac:dyDescent="0.25">
      <c r="A249" s="12"/>
      <c r="B249" s="13"/>
      <c r="C249" s="22"/>
      <c r="D249" s="21"/>
      <c r="E249" s="12"/>
      <c r="F249" s="14" t="str">
        <f>IF(COUNTA($A249:$E249)=0,"",IF($G249&lt;&gt;"OK","n/a",IF(Dashboard!$B$19&gt;0,"Check data",IF(AND($E249&lt;&gt;"Done",N($D249)&lt;Dashboard!$B$4),"Yes","No"))))</f>
        <v/>
      </c>
      <c r="G249" s="14" t="str">
        <f>IF(COUNTA($A249:$E249)=0,"",IF(OR($A249="",NOT(SUMPRODUCT(--(Technicians!$A$2:$A$101=$A249))=1),$B249="",SUMPRODUCT(--('Skills Matrix'!$B$1:$I$1=$B249))&lt;&gt;1),"Check ID",IF(OR(NOT(AND(ISNUMBER($C249),N($C249)&gt;=1,N($C249)&lt;=4,N($C249)=INT(N($C249)))),NOT(AND(ISNUMBER($D249),N($D249)&gt;=18264,N($D249)&lt;=73050)),NOT(OR($E249="Planned",$E249="In progress",$E249="Done"))),"Check inputs","OK")))</f>
        <v/>
      </c>
    </row>
    <row r="250" spans="1:7" x14ac:dyDescent="0.25">
      <c r="A250" s="12"/>
      <c r="B250" s="13"/>
      <c r="C250" s="22"/>
      <c r="D250" s="21"/>
      <c r="E250" s="12"/>
      <c r="F250" s="14" t="str">
        <f>IF(COUNTA($A250:$E250)=0,"",IF($G250&lt;&gt;"OK","n/a",IF(Dashboard!$B$19&gt;0,"Check data",IF(AND($E250&lt;&gt;"Done",N($D250)&lt;Dashboard!$B$4),"Yes","No"))))</f>
        <v/>
      </c>
      <c r="G250" s="14" t="str">
        <f>IF(COUNTA($A250:$E250)=0,"",IF(OR($A250="",NOT(SUMPRODUCT(--(Technicians!$A$2:$A$101=$A250))=1),$B250="",SUMPRODUCT(--('Skills Matrix'!$B$1:$I$1=$B250))&lt;&gt;1),"Check ID",IF(OR(NOT(AND(ISNUMBER($C250),N($C250)&gt;=1,N($C250)&lt;=4,N($C250)=INT(N($C250)))),NOT(AND(ISNUMBER($D250),N($D250)&gt;=18264,N($D250)&lt;=73050)),NOT(OR($E250="Planned",$E250="In progress",$E250="Done"))),"Check inputs","OK")))</f>
        <v/>
      </c>
    </row>
    <row r="251" spans="1:7" x14ac:dyDescent="0.25">
      <c r="A251" s="12"/>
      <c r="B251" s="13"/>
      <c r="C251" s="22"/>
      <c r="D251" s="21"/>
      <c r="E251" s="12"/>
      <c r="F251" s="14" t="str">
        <f>IF(COUNTA($A251:$E251)=0,"",IF($G251&lt;&gt;"OK","n/a",IF(Dashboard!$B$19&gt;0,"Check data",IF(AND($E251&lt;&gt;"Done",N($D251)&lt;Dashboard!$B$4),"Yes","No"))))</f>
        <v/>
      </c>
      <c r="G251" s="14" t="str">
        <f>IF(COUNTA($A251:$E251)=0,"",IF(OR($A251="",NOT(SUMPRODUCT(--(Technicians!$A$2:$A$101=$A251))=1),$B251="",SUMPRODUCT(--('Skills Matrix'!$B$1:$I$1=$B251))&lt;&gt;1),"Check ID",IF(OR(NOT(AND(ISNUMBER($C251),N($C251)&gt;=1,N($C251)&lt;=4,N($C251)=INT(N($C251)))),NOT(AND(ISNUMBER($D251),N($D251)&gt;=18264,N($D251)&lt;=73050)),NOT(OR($E251="Planned",$E251="In progress",$E251="Done"))),"Check inputs","OK")))</f>
        <v/>
      </c>
    </row>
    <row r="252" spans="1:7" x14ac:dyDescent="0.25">
      <c r="A252" s="12"/>
      <c r="B252" s="13"/>
      <c r="C252" s="22"/>
      <c r="D252" s="21"/>
      <c r="E252" s="12"/>
      <c r="F252" s="14" t="str">
        <f>IF(COUNTA($A252:$E252)=0,"",IF($G252&lt;&gt;"OK","n/a",IF(Dashboard!$B$19&gt;0,"Check data",IF(AND($E252&lt;&gt;"Done",N($D252)&lt;Dashboard!$B$4),"Yes","No"))))</f>
        <v/>
      </c>
      <c r="G252" s="14" t="str">
        <f>IF(COUNTA($A252:$E252)=0,"",IF(OR($A252="",NOT(SUMPRODUCT(--(Technicians!$A$2:$A$101=$A252))=1),$B252="",SUMPRODUCT(--('Skills Matrix'!$B$1:$I$1=$B252))&lt;&gt;1),"Check ID",IF(OR(NOT(AND(ISNUMBER($C252),N($C252)&gt;=1,N($C252)&lt;=4,N($C252)=INT(N($C252)))),NOT(AND(ISNUMBER($D252),N($D252)&gt;=18264,N($D252)&lt;=73050)),NOT(OR($E252="Planned",$E252="In progress",$E252="Done"))),"Check inputs","OK")))</f>
        <v/>
      </c>
    </row>
    <row r="253" spans="1:7" x14ac:dyDescent="0.25">
      <c r="A253" s="12"/>
      <c r="B253" s="13"/>
      <c r="C253" s="22"/>
      <c r="D253" s="21"/>
      <c r="E253" s="12"/>
      <c r="F253" s="14" t="str">
        <f>IF(COUNTA($A253:$E253)=0,"",IF($G253&lt;&gt;"OK","n/a",IF(Dashboard!$B$19&gt;0,"Check data",IF(AND($E253&lt;&gt;"Done",N($D253)&lt;Dashboard!$B$4),"Yes","No"))))</f>
        <v/>
      </c>
      <c r="G253" s="14" t="str">
        <f>IF(COUNTA($A253:$E253)=0,"",IF(OR($A253="",NOT(SUMPRODUCT(--(Technicians!$A$2:$A$101=$A253))=1),$B253="",SUMPRODUCT(--('Skills Matrix'!$B$1:$I$1=$B253))&lt;&gt;1),"Check ID",IF(OR(NOT(AND(ISNUMBER($C253),N($C253)&gt;=1,N($C253)&lt;=4,N($C253)=INT(N($C253)))),NOT(AND(ISNUMBER($D253),N($D253)&gt;=18264,N($D253)&lt;=73050)),NOT(OR($E253="Planned",$E253="In progress",$E253="Done"))),"Check inputs","OK")))</f>
        <v/>
      </c>
    </row>
    <row r="254" spans="1:7" x14ac:dyDescent="0.25">
      <c r="A254" s="12"/>
      <c r="B254" s="13"/>
      <c r="C254" s="22"/>
      <c r="D254" s="21"/>
      <c r="E254" s="12"/>
      <c r="F254" s="14" t="str">
        <f>IF(COUNTA($A254:$E254)=0,"",IF($G254&lt;&gt;"OK","n/a",IF(Dashboard!$B$19&gt;0,"Check data",IF(AND($E254&lt;&gt;"Done",N($D254)&lt;Dashboard!$B$4),"Yes","No"))))</f>
        <v/>
      </c>
      <c r="G254" s="14" t="str">
        <f>IF(COUNTA($A254:$E254)=0,"",IF(OR($A254="",NOT(SUMPRODUCT(--(Technicians!$A$2:$A$101=$A254))=1),$B254="",SUMPRODUCT(--('Skills Matrix'!$B$1:$I$1=$B254))&lt;&gt;1),"Check ID",IF(OR(NOT(AND(ISNUMBER($C254),N($C254)&gt;=1,N($C254)&lt;=4,N($C254)=INT(N($C254)))),NOT(AND(ISNUMBER($D254),N($D254)&gt;=18264,N($D254)&lt;=73050)),NOT(OR($E254="Planned",$E254="In progress",$E254="Done"))),"Check inputs","OK")))</f>
        <v/>
      </c>
    </row>
    <row r="255" spans="1:7" x14ac:dyDescent="0.25">
      <c r="A255" s="12"/>
      <c r="B255" s="13"/>
      <c r="C255" s="22"/>
      <c r="D255" s="21"/>
      <c r="E255" s="12"/>
      <c r="F255" s="14" t="str">
        <f>IF(COUNTA($A255:$E255)=0,"",IF($G255&lt;&gt;"OK","n/a",IF(Dashboard!$B$19&gt;0,"Check data",IF(AND($E255&lt;&gt;"Done",N($D255)&lt;Dashboard!$B$4),"Yes","No"))))</f>
        <v/>
      </c>
      <c r="G255" s="14" t="str">
        <f>IF(COUNTA($A255:$E255)=0,"",IF(OR($A255="",NOT(SUMPRODUCT(--(Technicians!$A$2:$A$101=$A255))=1),$B255="",SUMPRODUCT(--('Skills Matrix'!$B$1:$I$1=$B255))&lt;&gt;1),"Check ID",IF(OR(NOT(AND(ISNUMBER($C255),N($C255)&gt;=1,N($C255)&lt;=4,N($C255)=INT(N($C255)))),NOT(AND(ISNUMBER($D255),N($D255)&gt;=18264,N($D255)&lt;=73050)),NOT(OR($E255="Planned",$E255="In progress",$E255="Done"))),"Check inputs","OK")))</f>
        <v/>
      </c>
    </row>
    <row r="256" spans="1:7" x14ac:dyDescent="0.25">
      <c r="A256" s="12"/>
      <c r="B256" s="13"/>
      <c r="C256" s="22"/>
      <c r="D256" s="21"/>
      <c r="E256" s="12"/>
      <c r="F256" s="14" t="str">
        <f>IF(COUNTA($A256:$E256)=0,"",IF($G256&lt;&gt;"OK","n/a",IF(Dashboard!$B$19&gt;0,"Check data",IF(AND($E256&lt;&gt;"Done",N($D256)&lt;Dashboard!$B$4),"Yes","No"))))</f>
        <v/>
      </c>
      <c r="G256" s="14" t="str">
        <f>IF(COUNTA($A256:$E256)=0,"",IF(OR($A256="",NOT(SUMPRODUCT(--(Technicians!$A$2:$A$101=$A256))=1),$B256="",SUMPRODUCT(--('Skills Matrix'!$B$1:$I$1=$B256))&lt;&gt;1),"Check ID",IF(OR(NOT(AND(ISNUMBER($C256),N($C256)&gt;=1,N($C256)&lt;=4,N($C256)=INT(N($C256)))),NOT(AND(ISNUMBER($D256),N($D256)&gt;=18264,N($D256)&lt;=73050)),NOT(OR($E256="Planned",$E256="In progress",$E256="Done"))),"Check inputs","OK")))</f>
        <v/>
      </c>
    </row>
    <row r="257" spans="1:7" x14ac:dyDescent="0.25">
      <c r="A257" s="12"/>
      <c r="B257" s="13"/>
      <c r="C257" s="22"/>
      <c r="D257" s="21"/>
      <c r="E257" s="12"/>
      <c r="F257" s="14" t="str">
        <f>IF(COUNTA($A257:$E257)=0,"",IF($G257&lt;&gt;"OK","n/a",IF(Dashboard!$B$19&gt;0,"Check data",IF(AND($E257&lt;&gt;"Done",N($D257)&lt;Dashboard!$B$4),"Yes","No"))))</f>
        <v/>
      </c>
      <c r="G257" s="14" t="str">
        <f>IF(COUNTA($A257:$E257)=0,"",IF(OR($A257="",NOT(SUMPRODUCT(--(Technicians!$A$2:$A$101=$A257))=1),$B257="",SUMPRODUCT(--('Skills Matrix'!$B$1:$I$1=$B257))&lt;&gt;1),"Check ID",IF(OR(NOT(AND(ISNUMBER($C257),N($C257)&gt;=1,N($C257)&lt;=4,N($C257)=INT(N($C257)))),NOT(AND(ISNUMBER($D257),N($D257)&gt;=18264,N($D257)&lt;=73050)),NOT(OR($E257="Planned",$E257="In progress",$E257="Done"))),"Check inputs","OK")))</f>
        <v/>
      </c>
    </row>
    <row r="258" spans="1:7" x14ac:dyDescent="0.25">
      <c r="A258" s="12"/>
      <c r="B258" s="13"/>
      <c r="C258" s="22"/>
      <c r="D258" s="21"/>
      <c r="E258" s="12"/>
      <c r="F258" s="14" t="str">
        <f>IF(COUNTA($A258:$E258)=0,"",IF($G258&lt;&gt;"OK","n/a",IF(Dashboard!$B$19&gt;0,"Check data",IF(AND($E258&lt;&gt;"Done",N($D258)&lt;Dashboard!$B$4),"Yes","No"))))</f>
        <v/>
      </c>
      <c r="G258" s="14" t="str">
        <f>IF(COUNTA($A258:$E258)=0,"",IF(OR($A258="",NOT(SUMPRODUCT(--(Technicians!$A$2:$A$101=$A258))=1),$B258="",SUMPRODUCT(--('Skills Matrix'!$B$1:$I$1=$B258))&lt;&gt;1),"Check ID",IF(OR(NOT(AND(ISNUMBER($C258),N($C258)&gt;=1,N($C258)&lt;=4,N($C258)=INT(N($C258)))),NOT(AND(ISNUMBER($D258),N($D258)&gt;=18264,N($D258)&lt;=73050)),NOT(OR($E258="Planned",$E258="In progress",$E258="Done"))),"Check inputs","OK")))</f>
        <v/>
      </c>
    </row>
    <row r="259" spans="1:7" x14ac:dyDescent="0.25">
      <c r="A259" s="12"/>
      <c r="B259" s="13"/>
      <c r="C259" s="22"/>
      <c r="D259" s="21"/>
      <c r="E259" s="12"/>
      <c r="F259" s="14" t="str">
        <f>IF(COUNTA($A259:$E259)=0,"",IF($G259&lt;&gt;"OK","n/a",IF(Dashboard!$B$19&gt;0,"Check data",IF(AND($E259&lt;&gt;"Done",N($D259)&lt;Dashboard!$B$4),"Yes","No"))))</f>
        <v/>
      </c>
      <c r="G259" s="14" t="str">
        <f>IF(COUNTA($A259:$E259)=0,"",IF(OR($A259="",NOT(SUMPRODUCT(--(Technicians!$A$2:$A$101=$A259))=1),$B259="",SUMPRODUCT(--('Skills Matrix'!$B$1:$I$1=$B259))&lt;&gt;1),"Check ID",IF(OR(NOT(AND(ISNUMBER($C259),N($C259)&gt;=1,N($C259)&lt;=4,N($C259)=INT(N($C259)))),NOT(AND(ISNUMBER($D259),N($D259)&gt;=18264,N($D259)&lt;=73050)),NOT(OR($E259="Planned",$E259="In progress",$E259="Done"))),"Check inputs","OK")))</f>
        <v/>
      </c>
    </row>
    <row r="260" spans="1:7" x14ac:dyDescent="0.25">
      <c r="A260" s="12"/>
      <c r="B260" s="13"/>
      <c r="C260" s="22"/>
      <c r="D260" s="21"/>
      <c r="E260" s="12"/>
      <c r="F260" s="14" t="str">
        <f>IF(COUNTA($A260:$E260)=0,"",IF($G260&lt;&gt;"OK","n/a",IF(Dashboard!$B$19&gt;0,"Check data",IF(AND($E260&lt;&gt;"Done",N($D260)&lt;Dashboard!$B$4),"Yes","No"))))</f>
        <v/>
      </c>
      <c r="G260" s="14" t="str">
        <f>IF(COUNTA($A260:$E260)=0,"",IF(OR($A260="",NOT(SUMPRODUCT(--(Technicians!$A$2:$A$101=$A260))=1),$B260="",SUMPRODUCT(--('Skills Matrix'!$B$1:$I$1=$B260))&lt;&gt;1),"Check ID",IF(OR(NOT(AND(ISNUMBER($C260),N($C260)&gt;=1,N($C260)&lt;=4,N($C260)=INT(N($C260)))),NOT(AND(ISNUMBER($D260),N($D260)&gt;=18264,N($D260)&lt;=73050)),NOT(OR($E260="Planned",$E260="In progress",$E260="Done"))),"Check inputs","OK")))</f>
        <v/>
      </c>
    </row>
    <row r="261" spans="1:7" x14ac:dyDescent="0.25">
      <c r="A261" s="12"/>
      <c r="B261" s="13"/>
      <c r="C261" s="22"/>
      <c r="D261" s="21"/>
      <c r="E261" s="12"/>
      <c r="F261" s="14" t="str">
        <f>IF(COUNTA($A261:$E261)=0,"",IF($G261&lt;&gt;"OK","n/a",IF(Dashboard!$B$19&gt;0,"Check data",IF(AND($E261&lt;&gt;"Done",N($D261)&lt;Dashboard!$B$4),"Yes","No"))))</f>
        <v/>
      </c>
      <c r="G261" s="14" t="str">
        <f>IF(COUNTA($A261:$E261)=0,"",IF(OR($A261="",NOT(SUMPRODUCT(--(Technicians!$A$2:$A$101=$A261))=1),$B261="",SUMPRODUCT(--('Skills Matrix'!$B$1:$I$1=$B261))&lt;&gt;1),"Check ID",IF(OR(NOT(AND(ISNUMBER($C261),N($C261)&gt;=1,N($C261)&lt;=4,N($C261)=INT(N($C261)))),NOT(AND(ISNUMBER($D261),N($D261)&gt;=18264,N($D261)&lt;=73050)),NOT(OR($E261="Planned",$E261="In progress",$E261="Done"))),"Check inputs","OK")))</f>
        <v/>
      </c>
    </row>
    <row r="262" spans="1:7" x14ac:dyDescent="0.25">
      <c r="A262" s="12"/>
      <c r="B262" s="13"/>
      <c r="C262" s="22"/>
      <c r="D262" s="21"/>
      <c r="E262" s="12"/>
      <c r="F262" s="14" t="str">
        <f>IF(COUNTA($A262:$E262)=0,"",IF($G262&lt;&gt;"OK","n/a",IF(Dashboard!$B$19&gt;0,"Check data",IF(AND($E262&lt;&gt;"Done",N($D262)&lt;Dashboard!$B$4),"Yes","No"))))</f>
        <v/>
      </c>
      <c r="G262" s="14" t="str">
        <f>IF(COUNTA($A262:$E262)=0,"",IF(OR($A262="",NOT(SUMPRODUCT(--(Technicians!$A$2:$A$101=$A262))=1),$B262="",SUMPRODUCT(--('Skills Matrix'!$B$1:$I$1=$B262))&lt;&gt;1),"Check ID",IF(OR(NOT(AND(ISNUMBER($C262),N($C262)&gt;=1,N($C262)&lt;=4,N($C262)=INT(N($C262)))),NOT(AND(ISNUMBER($D262),N($D262)&gt;=18264,N($D262)&lt;=73050)),NOT(OR($E262="Planned",$E262="In progress",$E262="Done"))),"Check inputs","OK")))</f>
        <v/>
      </c>
    </row>
    <row r="263" spans="1:7" x14ac:dyDescent="0.25">
      <c r="A263" s="12"/>
      <c r="B263" s="13"/>
      <c r="C263" s="22"/>
      <c r="D263" s="21"/>
      <c r="E263" s="12"/>
      <c r="F263" s="14" t="str">
        <f>IF(COUNTA($A263:$E263)=0,"",IF($G263&lt;&gt;"OK","n/a",IF(Dashboard!$B$19&gt;0,"Check data",IF(AND($E263&lt;&gt;"Done",N($D263)&lt;Dashboard!$B$4),"Yes","No"))))</f>
        <v/>
      </c>
      <c r="G263" s="14" t="str">
        <f>IF(COUNTA($A263:$E263)=0,"",IF(OR($A263="",NOT(SUMPRODUCT(--(Technicians!$A$2:$A$101=$A263))=1),$B263="",SUMPRODUCT(--('Skills Matrix'!$B$1:$I$1=$B263))&lt;&gt;1),"Check ID",IF(OR(NOT(AND(ISNUMBER($C263),N($C263)&gt;=1,N($C263)&lt;=4,N($C263)=INT(N($C263)))),NOT(AND(ISNUMBER($D263),N($D263)&gt;=18264,N($D263)&lt;=73050)),NOT(OR($E263="Planned",$E263="In progress",$E263="Done"))),"Check inputs","OK")))</f>
        <v/>
      </c>
    </row>
    <row r="264" spans="1:7" x14ac:dyDescent="0.25">
      <c r="A264" s="12"/>
      <c r="B264" s="13"/>
      <c r="C264" s="22"/>
      <c r="D264" s="21"/>
      <c r="E264" s="12"/>
      <c r="F264" s="14" t="str">
        <f>IF(COUNTA($A264:$E264)=0,"",IF($G264&lt;&gt;"OK","n/a",IF(Dashboard!$B$19&gt;0,"Check data",IF(AND($E264&lt;&gt;"Done",N($D264)&lt;Dashboard!$B$4),"Yes","No"))))</f>
        <v/>
      </c>
      <c r="G264" s="14" t="str">
        <f>IF(COUNTA($A264:$E264)=0,"",IF(OR($A264="",NOT(SUMPRODUCT(--(Technicians!$A$2:$A$101=$A264))=1),$B264="",SUMPRODUCT(--('Skills Matrix'!$B$1:$I$1=$B264))&lt;&gt;1),"Check ID",IF(OR(NOT(AND(ISNUMBER($C264),N($C264)&gt;=1,N($C264)&lt;=4,N($C264)=INT(N($C264)))),NOT(AND(ISNUMBER($D264),N($D264)&gt;=18264,N($D264)&lt;=73050)),NOT(OR($E264="Planned",$E264="In progress",$E264="Done"))),"Check inputs","OK")))</f>
        <v/>
      </c>
    </row>
    <row r="265" spans="1:7" x14ac:dyDescent="0.25">
      <c r="A265" s="12"/>
      <c r="B265" s="13"/>
      <c r="C265" s="22"/>
      <c r="D265" s="21"/>
      <c r="E265" s="12"/>
      <c r="F265" s="14" t="str">
        <f>IF(COUNTA($A265:$E265)=0,"",IF($G265&lt;&gt;"OK","n/a",IF(Dashboard!$B$19&gt;0,"Check data",IF(AND($E265&lt;&gt;"Done",N($D265)&lt;Dashboard!$B$4),"Yes","No"))))</f>
        <v/>
      </c>
      <c r="G265" s="14" t="str">
        <f>IF(COUNTA($A265:$E265)=0,"",IF(OR($A265="",NOT(SUMPRODUCT(--(Technicians!$A$2:$A$101=$A265))=1),$B265="",SUMPRODUCT(--('Skills Matrix'!$B$1:$I$1=$B265))&lt;&gt;1),"Check ID",IF(OR(NOT(AND(ISNUMBER($C265),N($C265)&gt;=1,N($C265)&lt;=4,N($C265)=INT(N($C265)))),NOT(AND(ISNUMBER($D265),N($D265)&gt;=18264,N($D265)&lt;=73050)),NOT(OR($E265="Planned",$E265="In progress",$E265="Done"))),"Check inputs","OK")))</f>
        <v/>
      </c>
    </row>
    <row r="266" spans="1:7" x14ac:dyDescent="0.25">
      <c r="A266" s="12"/>
      <c r="B266" s="13"/>
      <c r="C266" s="22"/>
      <c r="D266" s="21"/>
      <c r="E266" s="12"/>
      <c r="F266" s="14" t="str">
        <f>IF(COUNTA($A266:$E266)=0,"",IF($G266&lt;&gt;"OK","n/a",IF(Dashboard!$B$19&gt;0,"Check data",IF(AND($E266&lt;&gt;"Done",N($D266)&lt;Dashboard!$B$4),"Yes","No"))))</f>
        <v/>
      </c>
      <c r="G266" s="14" t="str">
        <f>IF(COUNTA($A266:$E266)=0,"",IF(OR($A266="",NOT(SUMPRODUCT(--(Technicians!$A$2:$A$101=$A266))=1),$B266="",SUMPRODUCT(--('Skills Matrix'!$B$1:$I$1=$B266))&lt;&gt;1),"Check ID",IF(OR(NOT(AND(ISNUMBER($C266),N($C266)&gt;=1,N($C266)&lt;=4,N($C266)=INT(N($C266)))),NOT(AND(ISNUMBER($D266),N($D266)&gt;=18264,N($D266)&lt;=73050)),NOT(OR($E266="Planned",$E266="In progress",$E266="Done"))),"Check inputs","OK")))</f>
        <v/>
      </c>
    </row>
    <row r="267" spans="1:7" x14ac:dyDescent="0.25">
      <c r="A267" s="12"/>
      <c r="B267" s="13"/>
      <c r="C267" s="22"/>
      <c r="D267" s="21"/>
      <c r="E267" s="12"/>
      <c r="F267" s="14" t="str">
        <f>IF(COUNTA($A267:$E267)=0,"",IF($G267&lt;&gt;"OK","n/a",IF(Dashboard!$B$19&gt;0,"Check data",IF(AND($E267&lt;&gt;"Done",N($D267)&lt;Dashboard!$B$4),"Yes","No"))))</f>
        <v/>
      </c>
      <c r="G267" s="14" t="str">
        <f>IF(COUNTA($A267:$E267)=0,"",IF(OR($A267="",NOT(SUMPRODUCT(--(Technicians!$A$2:$A$101=$A267))=1),$B267="",SUMPRODUCT(--('Skills Matrix'!$B$1:$I$1=$B267))&lt;&gt;1),"Check ID",IF(OR(NOT(AND(ISNUMBER($C267),N($C267)&gt;=1,N($C267)&lt;=4,N($C267)=INT(N($C267)))),NOT(AND(ISNUMBER($D267),N($D267)&gt;=18264,N($D267)&lt;=73050)),NOT(OR($E267="Planned",$E267="In progress",$E267="Done"))),"Check inputs","OK")))</f>
        <v/>
      </c>
    </row>
    <row r="268" spans="1:7" x14ac:dyDescent="0.25">
      <c r="A268" s="12"/>
      <c r="B268" s="13"/>
      <c r="C268" s="22"/>
      <c r="D268" s="21"/>
      <c r="E268" s="12"/>
      <c r="F268" s="14" t="str">
        <f>IF(COUNTA($A268:$E268)=0,"",IF($G268&lt;&gt;"OK","n/a",IF(Dashboard!$B$19&gt;0,"Check data",IF(AND($E268&lt;&gt;"Done",N($D268)&lt;Dashboard!$B$4),"Yes","No"))))</f>
        <v/>
      </c>
      <c r="G268" s="14" t="str">
        <f>IF(COUNTA($A268:$E268)=0,"",IF(OR($A268="",NOT(SUMPRODUCT(--(Technicians!$A$2:$A$101=$A268))=1),$B268="",SUMPRODUCT(--('Skills Matrix'!$B$1:$I$1=$B268))&lt;&gt;1),"Check ID",IF(OR(NOT(AND(ISNUMBER($C268),N($C268)&gt;=1,N($C268)&lt;=4,N($C268)=INT(N($C268)))),NOT(AND(ISNUMBER($D268),N($D268)&gt;=18264,N($D268)&lt;=73050)),NOT(OR($E268="Planned",$E268="In progress",$E268="Done"))),"Check inputs","OK")))</f>
        <v/>
      </c>
    </row>
    <row r="269" spans="1:7" x14ac:dyDescent="0.25">
      <c r="A269" s="12"/>
      <c r="B269" s="13"/>
      <c r="C269" s="22"/>
      <c r="D269" s="21"/>
      <c r="E269" s="12"/>
      <c r="F269" s="14" t="str">
        <f>IF(COUNTA($A269:$E269)=0,"",IF($G269&lt;&gt;"OK","n/a",IF(Dashboard!$B$19&gt;0,"Check data",IF(AND($E269&lt;&gt;"Done",N($D269)&lt;Dashboard!$B$4),"Yes","No"))))</f>
        <v/>
      </c>
      <c r="G269" s="14" t="str">
        <f>IF(COUNTA($A269:$E269)=0,"",IF(OR($A269="",NOT(SUMPRODUCT(--(Technicians!$A$2:$A$101=$A269))=1),$B269="",SUMPRODUCT(--('Skills Matrix'!$B$1:$I$1=$B269))&lt;&gt;1),"Check ID",IF(OR(NOT(AND(ISNUMBER($C269),N($C269)&gt;=1,N($C269)&lt;=4,N($C269)=INT(N($C269)))),NOT(AND(ISNUMBER($D269),N($D269)&gt;=18264,N($D269)&lt;=73050)),NOT(OR($E269="Planned",$E269="In progress",$E269="Done"))),"Check inputs","OK")))</f>
        <v/>
      </c>
    </row>
    <row r="270" spans="1:7" x14ac:dyDescent="0.25">
      <c r="A270" s="12"/>
      <c r="B270" s="13"/>
      <c r="C270" s="22"/>
      <c r="D270" s="21"/>
      <c r="E270" s="12"/>
      <c r="F270" s="14" t="str">
        <f>IF(COUNTA($A270:$E270)=0,"",IF($G270&lt;&gt;"OK","n/a",IF(Dashboard!$B$19&gt;0,"Check data",IF(AND($E270&lt;&gt;"Done",N($D270)&lt;Dashboard!$B$4),"Yes","No"))))</f>
        <v/>
      </c>
      <c r="G270" s="14" t="str">
        <f>IF(COUNTA($A270:$E270)=0,"",IF(OR($A270="",NOT(SUMPRODUCT(--(Technicians!$A$2:$A$101=$A270))=1),$B270="",SUMPRODUCT(--('Skills Matrix'!$B$1:$I$1=$B270))&lt;&gt;1),"Check ID",IF(OR(NOT(AND(ISNUMBER($C270),N($C270)&gt;=1,N($C270)&lt;=4,N($C270)=INT(N($C270)))),NOT(AND(ISNUMBER($D270),N($D270)&gt;=18264,N($D270)&lt;=73050)),NOT(OR($E270="Planned",$E270="In progress",$E270="Done"))),"Check inputs","OK")))</f>
        <v/>
      </c>
    </row>
    <row r="271" spans="1:7" x14ac:dyDescent="0.25">
      <c r="A271" s="12"/>
      <c r="B271" s="13"/>
      <c r="C271" s="22"/>
      <c r="D271" s="21"/>
      <c r="E271" s="12"/>
      <c r="F271" s="14" t="str">
        <f>IF(COUNTA($A271:$E271)=0,"",IF($G271&lt;&gt;"OK","n/a",IF(Dashboard!$B$19&gt;0,"Check data",IF(AND($E271&lt;&gt;"Done",N($D271)&lt;Dashboard!$B$4),"Yes","No"))))</f>
        <v/>
      </c>
      <c r="G271" s="14" t="str">
        <f>IF(COUNTA($A271:$E271)=0,"",IF(OR($A271="",NOT(SUMPRODUCT(--(Technicians!$A$2:$A$101=$A271))=1),$B271="",SUMPRODUCT(--('Skills Matrix'!$B$1:$I$1=$B271))&lt;&gt;1),"Check ID",IF(OR(NOT(AND(ISNUMBER($C271),N($C271)&gt;=1,N($C271)&lt;=4,N($C271)=INT(N($C271)))),NOT(AND(ISNUMBER($D271),N($D271)&gt;=18264,N($D271)&lt;=73050)),NOT(OR($E271="Planned",$E271="In progress",$E271="Done"))),"Check inputs","OK")))</f>
        <v/>
      </c>
    </row>
    <row r="272" spans="1:7" x14ac:dyDescent="0.25">
      <c r="A272" s="12"/>
      <c r="B272" s="13"/>
      <c r="C272" s="22"/>
      <c r="D272" s="21"/>
      <c r="E272" s="12"/>
      <c r="F272" s="14" t="str">
        <f>IF(COUNTA($A272:$E272)=0,"",IF($G272&lt;&gt;"OK","n/a",IF(Dashboard!$B$19&gt;0,"Check data",IF(AND($E272&lt;&gt;"Done",N($D272)&lt;Dashboard!$B$4),"Yes","No"))))</f>
        <v/>
      </c>
      <c r="G272" s="14" t="str">
        <f>IF(COUNTA($A272:$E272)=0,"",IF(OR($A272="",NOT(SUMPRODUCT(--(Technicians!$A$2:$A$101=$A272))=1),$B272="",SUMPRODUCT(--('Skills Matrix'!$B$1:$I$1=$B272))&lt;&gt;1),"Check ID",IF(OR(NOT(AND(ISNUMBER($C272),N($C272)&gt;=1,N($C272)&lt;=4,N($C272)=INT(N($C272)))),NOT(AND(ISNUMBER($D272),N($D272)&gt;=18264,N($D272)&lt;=73050)),NOT(OR($E272="Planned",$E272="In progress",$E272="Done"))),"Check inputs","OK")))</f>
        <v/>
      </c>
    </row>
    <row r="273" spans="1:7" x14ac:dyDescent="0.25">
      <c r="A273" s="12"/>
      <c r="B273" s="13"/>
      <c r="C273" s="22"/>
      <c r="D273" s="21"/>
      <c r="E273" s="12"/>
      <c r="F273" s="14" t="str">
        <f>IF(COUNTA($A273:$E273)=0,"",IF($G273&lt;&gt;"OK","n/a",IF(Dashboard!$B$19&gt;0,"Check data",IF(AND($E273&lt;&gt;"Done",N($D273)&lt;Dashboard!$B$4),"Yes","No"))))</f>
        <v/>
      </c>
      <c r="G273" s="14" t="str">
        <f>IF(COUNTA($A273:$E273)=0,"",IF(OR($A273="",NOT(SUMPRODUCT(--(Technicians!$A$2:$A$101=$A273))=1),$B273="",SUMPRODUCT(--('Skills Matrix'!$B$1:$I$1=$B273))&lt;&gt;1),"Check ID",IF(OR(NOT(AND(ISNUMBER($C273),N($C273)&gt;=1,N($C273)&lt;=4,N($C273)=INT(N($C273)))),NOT(AND(ISNUMBER($D273),N($D273)&gt;=18264,N($D273)&lt;=73050)),NOT(OR($E273="Planned",$E273="In progress",$E273="Done"))),"Check inputs","OK")))</f>
        <v/>
      </c>
    </row>
    <row r="274" spans="1:7" x14ac:dyDescent="0.25">
      <c r="A274" s="12"/>
      <c r="B274" s="13"/>
      <c r="C274" s="22"/>
      <c r="D274" s="21"/>
      <c r="E274" s="12"/>
      <c r="F274" s="14" t="str">
        <f>IF(COUNTA($A274:$E274)=0,"",IF($G274&lt;&gt;"OK","n/a",IF(Dashboard!$B$19&gt;0,"Check data",IF(AND($E274&lt;&gt;"Done",N($D274)&lt;Dashboard!$B$4),"Yes","No"))))</f>
        <v/>
      </c>
      <c r="G274" s="14" t="str">
        <f>IF(COUNTA($A274:$E274)=0,"",IF(OR($A274="",NOT(SUMPRODUCT(--(Technicians!$A$2:$A$101=$A274))=1),$B274="",SUMPRODUCT(--('Skills Matrix'!$B$1:$I$1=$B274))&lt;&gt;1),"Check ID",IF(OR(NOT(AND(ISNUMBER($C274),N($C274)&gt;=1,N($C274)&lt;=4,N($C274)=INT(N($C274)))),NOT(AND(ISNUMBER($D274),N($D274)&gt;=18264,N($D274)&lt;=73050)),NOT(OR($E274="Planned",$E274="In progress",$E274="Done"))),"Check inputs","OK")))</f>
        <v/>
      </c>
    </row>
    <row r="275" spans="1:7" x14ac:dyDescent="0.25">
      <c r="A275" s="12"/>
      <c r="B275" s="13"/>
      <c r="C275" s="22"/>
      <c r="D275" s="21"/>
      <c r="E275" s="12"/>
      <c r="F275" s="14" t="str">
        <f>IF(COUNTA($A275:$E275)=0,"",IF($G275&lt;&gt;"OK","n/a",IF(Dashboard!$B$19&gt;0,"Check data",IF(AND($E275&lt;&gt;"Done",N($D275)&lt;Dashboard!$B$4),"Yes","No"))))</f>
        <v/>
      </c>
      <c r="G275" s="14" t="str">
        <f>IF(COUNTA($A275:$E275)=0,"",IF(OR($A275="",NOT(SUMPRODUCT(--(Technicians!$A$2:$A$101=$A275))=1),$B275="",SUMPRODUCT(--('Skills Matrix'!$B$1:$I$1=$B275))&lt;&gt;1),"Check ID",IF(OR(NOT(AND(ISNUMBER($C275),N($C275)&gt;=1,N($C275)&lt;=4,N($C275)=INT(N($C275)))),NOT(AND(ISNUMBER($D275),N($D275)&gt;=18264,N($D275)&lt;=73050)),NOT(OR($E275="Planned",$E275="In progress",$E275="Done"))),"Check inputs","OK")))</f>
        <v/>
      </c>
    </row>
    <row r="276" spans="1:7" x14ac:dyDescent="0.25">
      <c r="A276" s="12"/>
      <c r="B276" s="13"/>
      <c r="C276" s="22"/>
      <c r="D276" s="21"/>
      <c r="E276" s="12"/>
      <c r="F276" s="14" t="str">
        <f>IF(COUNTA($A276:$E276)=0,"",IF($G276&lt;&gt;"OK","n/a",IF(Dashboard!$B$19&gt;0,"Check data",IF(AND($E276&lt;&gt;"Done",N($D276)&lt;Dashboard!$B$4),"Yes","No"))))</f>
        <v/>
      </c>
      <c r="G276" s="14" t="str">
        <f>IF(COUNTA($A276:$E276)=0,"",IF(OR($A276="",NOT(SUMPRODUCT(--(Technicians!$A$2:$A$101=$A276))=1),$B276="",SUMPRODUCT(--('Skills Matrix'!$B$1:$I$1=$B276))&lt;&gt;1),"Check ID",IF(OR(NOT(AND(ISNUMBER($C276),N($C276)&gt;=1,N($C276)&lt;=4,N($C276)=INT(N($C276)))),NOT(AND(ISNUMBER($D276),N($D276)&gt;=18264,N($D276)&lt;=73050)),NOT(OR($E276="Planned",$E276="In progress",$E276="Done"))),"Check inputs","OK")))</f>
        <v/>
      </c>
    </row>
    <row r="277" spans="1:7" x14ac:dyDescent="0.25">
      <c r="A277" s="12"/>
      <c r="B277" s="13"/>
      <c r="C277" s="22"/>
      <c r="D277" s="21"/>
      <c r="E277" s="12"/>
      <c r="F277" s="14" t="str">
        <f>IF(COUNTA($A277:$E277)=0,"",IF($G277&lt;&gt;"OK","n/a",IF(Dashboard!$B$19&gt;0,"Check data",IF(AND($E277&lt;&gt;"Done",N($D277)&lt;Dashboard!$B$4),"Yes","No"))))</f>
        <v/>
      </c>
      <c r="G277" s="14" t="str">
        <f>IF(COUNTA($A277:$E277)=0,"",IF(OR($A277="",NOT(SUMPRODUCT(--(Technicians!$A$2:$A$101=$A277))=1),$B277="",SUMPRODUCT(--('Skills Matrix'!$B$1:$I$1=$B277))&lt;&gt;1),"Check ID",IF(OR(NOT(AND(ISNUMBER($C277),N($C277)&gt;=1,N($C277)&lt;=4,N($C277)=INT(N($C277)))),NOT(AND(ISNUMBER($D277),N($D277)&gt;=18264,N($D277)&lt;=73050)),NOT(OR($E277="Planned",$E277="In progress",$E277="Done"))),"Check inputs","OK")))</f>
        <v/>
      </c>
    </row>
    <row r="278" spans="1:7" x14ac:dyDescent="0.25">
      <c r="A278" s="12"/>
      <c r="B278" s="13"/>
      <c r="C278" s="22"/>
      <c r="D278" s="21"/>
      <c r="E278" s="12"/>
      <c r="F278" s="14" t="str">
        <f>IF(COUNTA($A278:$E278)=0,"",IF($G278&lt;&gt;"OK","n/a",IF(Dashboard!$B$19&gt;0,"Check data",IF(AND($E278&lt;&gt;"Done",N($D278)&lt;Dashboard!$B$4),"Yes","No"))))</f>
        <v/>
      </c>
      <c r="G278" s="14" t="str">
        <f>IF(COUNTA($A278:$E278)=0,"",IF(OR($A278="",NOT(SUMPRODUCT(--(Technicians!$A$2:$A$101=$A278))=1),$B278="",SUMPRODUCT(--('Skills Matrix'!$B$1:$I$1=$B278))&lt;&gt;1),"Check ID",IF(OR(NOT(AND(ISNUMBER($C278),N($C278)&gt;=1,N($C278)&lt;=4,N($C278)=INT(N($C278)))),NOT(AND(ISNUMBER($D278),N($D278)&gt;=18264,N($D278)&lt;=73050)),NOT(OR($E278="Planned",$E278="In progress",$E278="Done"))),"Check inputs","OK")))</f>
        <v/>
      </c>
    </row>
    <row r="279" spans="1:7" x14ac:dyDescent="0.25">
      <c r="A279" s="12"/>
      <c r="B279" s="13"/>
      <c r="C279" s="22"/>
      <c r="D279" s="21"/>
      <c r="E279" s="12"/>
      <c r="F279" s="14" t="str">
        <f>IF(COUNTA($A279:$E279)=0,"",IF($G279&lt;&gt;"OK","n/a",IF(Dashboard!$B$19&gt;0,"Check data",IF(AND($E279&lt;&gt;"Done",N($D279)&lt;Dashboard!$B$4),"Yes","No"))))</f>
        <v/>
      </c>
      <c r="G279" s="14" t="str">
        <f>IF(COUNTA($A279:$E279)=0,"",IF(OR($A279="",NOT(SUMPRODUCT(--(Technicians!$A$2:$A$101=$A279))=1),$B279="",SUMPRODUCT(--('Skills Matrix'!$B$1:$I$1=$B279))&lt;&gt;1),"Check ID",IF(OR(NOT(AND(ISNUMBER($C279),N($C279)&gt;=1,N($C279)&lt;=4,N($C279)=INT(N($C279)))),NOT(AND(ISNUMBER($D279),N($D279)&gt;=18264,N($D279)&lt;=73050)),NOT(OR($E279="Planned",$E279="In progress",$E279="Done"))),"Check inputs","OK")))</f>
        <v/>
      </c>
    </row>
    <row r="280" spans="1:7" x14ac:dyDescent="0.25">
      <c r="A280" s="12"/>
      <c r="B280" s="13"/>
      <c r="C280" s="22"/>
      <c r="D280" s="21"/>
      <c r="E280" s="12"/>
      <c r="F280" s="14" t="str">
        <f>IF(COUNTA($A280:$E280)=0,"",IF($G280&lt;&gt;"OK","n/a",IF(Dashboard!$B$19&gt;0,"Check data",IF(AND($E280&lt;&gt;"Done",N($D280)&lt;Dashboard!$B$4),"Yes","No"))))</f>
        <v/>
      </c>
      <c r="G280" s="14" t="str">
        <f>IF(COUNTA($A280:$E280)=0,"",IF(OR($A280="",NOT(SUMPRODUCT(--(Technicians!$A$2:$A$101=$A280))=1),$B280="",SUMPRODUCT(--('Skills Matrix'!$B$1:$I$1=$B280))&lt;&gt;1),"Check ID",IF(OR(NOT(AND(ISNUMBER($C280),N($C280)&gt;=1,N($C280)&lt;=4,N($C280)=INT(N($C280)))),NOT(AND(ISNUMBER($D280),N($D280)&gt;=18264,N($D280)&lt;=73050)),NOT(OR($E280="Planned",$E280="In progress",$E280="Done"))),"Check inputs","OK")))</f>
        <v/>
      </c>
    </row>
    <row r="281" spans="1:7" x14ac:dyDescent="0.25">
      <c r="A281" s="12"/>
      <c r="B281" s="13"/>
      <c r="C281" s="22"/>
      <c r="D281" s="21"/>
      <c r="E281" s="12"/>
      <c r="F281" s="14" t="str">
        <f>IF(COUNTA($A281:$E281)=0,"",IF($G281&lt;&gt;"OK","n/a",IF(Dashboard!$B$19&gt;0,"Check data",IF(AND($E281&lt;&gt;"Done",N($D281)&lt;Dashboard!$B$4),"Yes","No"))))</f>
        <v/>
      </c>
      <c r="G281" s="14" t="str">
        <f>IF(COUNTA($A281:$E281)=0,"",IF(OR($A281="",NOT(SUMPRODUCT(--(Technicians!$A$2:$A$101=$A281))=1),$B281="",SUMPRODUCT(--('Skills Matrix'!$B$1:$I$1=$B281))&lt;&gt;1),"Check ID",IF(OR(NOT(AND(ISNUMBER($C281),N($C281)&gt;=1,N($C281)&lt;=4,N($C281)=INT(N($C281)))),NOT(AND(ISNUMBER($D281),N($D281)&gt;=18264,N($D281)&lt;=73050)),NOT(OR($E281="Planned",$E281="In progress",$E281="Done"))),"Check inputs","OK")))</f>
        <v/>
      </c>
    </row>
    <row r="282" spans="1:7" x14ac:dyDescent="0.25">
      <c r="A282" s="12"/>
      <c r="B282" s="13"/>
      <c r="C282" s="22"/>
      <c r="D282" s="21"/>
      <c r="E282" s="12"/>
      <c r="F282" s="14" t="str">
        <f>IF(COUNTA($A282:$E282)=0,"",IF($G282&lt;&gt;"OK","n/a",IF(Dashboard!$B$19&gt;0,"Check data",IF(AND($E282&lt;&gt;"Done",N($D282)&lt;Dashboard!$B$4),"Yes","No"))))</f>
        <v/>
      </c>
      <c r="G282" s="14" t="str">
        <f>IF(COUNTA($A282:$E282)=0,"",IF(OR($A282="",NOT(SUMPRODUCT(--(Technicians!$A$2:$A$101=$A282))=1),$B282="",SUMPRODUCT(--('Skills Matrix'!$B$1:$I$1=$B282))&lt;&gt;1),"Check ID",IF(OR(NOT(AND(ISNUMBER($C282),N($C282)&gt;=1,N($C282)&lt;=4,N($C282)=INT(N($C282)))),NOT(AND(ISNUMBER($D282),N($D282)&gt;=18264,N($D282)&lt;=73050)),NOT(OR($E282="Planned",$E282="In progress",$E282="Done"))),"Check inputs","OK")))</f>
        <v/>
      </c>
    </row>
    <row r="283" spans="1:7" x14ac:dyDescent="0.25">
      <c r="A283" s="12"/>
      <c r="B283" s="13"/>
      <c r="C283" s="22"/>
      <c r="D283" s="21"/>
      <c r="E283" s="12"/>
      <c r="F283" s="14" t="str">
        <f>IF(COUNTA($A283:$E283)=0,"",IF($G283&lt;&gt;"OK","n/a",IF(Dashboard!$B$19&gt;0,"Check data",IF(AND($E283&lt;&gt;"Done",N($D283)&lt;Dashboard!$B$4),"Yes","No"))))</f>
        <v/>
      </c>
      <c r="G283" s="14" t="str">
        <f>IF(COUNTA($A283:$E283)=0,"",IF(OR($A283="",NOT(SUMPRODUCT(--(Technicians!$A$2:$A$101=$A283))=1),$B283="",SUMPRODUCT(--('Skills Matrix'!$B$1:$I$1=$B283))&lt;&gt;1),"Check ID",IF(OR(NOT(AND(ISNUMBER($C283),N($C283)&gt;=1,N($C283)&lt;=4,N($C283)=INT(N($C283)))),NOT(AND(ISNUMBER($D283),N($D283)&gt;=18264,N($D283)&lt;=73050)),NOT(OR($E283="Planned",$E283="In progress",$E283="Done"))),"Check inputs","OK")))</f>
        <v/>
      </c>
    </row>
    <row r="284" spans="1:7" x14ac:dyDescent="0.25">
      <c r="A284" s="12"/>
      <c r="B284" s="13"/>
      <c r="C284" s="22"/>
      <c r="D284" s="21"/>
      <c r="E284" s="12"/>
      <c r="F284" s="14" t="str">
        <f>IF(COUNTA($A284:$E284)=0,"",IF($G284&lt;&gt;"OK","n/a",IF(Dashboard!$B$19&gt;0,"Check data",IF(AND($E284&lt;&gt;"Done",N($D284)&lt;Dashboard!$B$4),"Yes","No"))))</f>
        <v/>
      </c>
      <c r="G284" s="14" t="str">
        <f>IF(COUNTA($A284:$E284)=0,"",IF(OR($A284="",NOT(SUMPRODUCT(--(Technicians!$A$2:$A$101=$A284))=1),$B284="",SUMPRODUCT(--('Skills Matrix'!$B$1:$I$1=$B284))&lt;&gt;1),"Check ID",IF(OR(NOT(AND(ISNUMBER($C284),N($C284)&gt;=1,N($C284)&lt;=4,N($C284)=INT(N($C284)))),NOT(AND(ISNUMBER($D284),N($D284)&gt;=18264,N($D284)&lt;=73050)),NOT(OR($E284="Planned",$E284="In progress",$E284="Done"))),"Check inputs","OK")))</f>
        <v/>
      </c>
    </row>
    <row r="285" spans="1:7" x14ac:dyDescent="0.25">
      <c r="A285" s="12"/>
      <c r="B285" s="13"/>
      <c r="C285" s="22"/>
      <c r="D285" s="21"/>
      <c r="E285" s="12"/>
      <c r="F285" s="14" t="str">
        <f>IF(COUNTA($A285:$E285)=0,"",IF($G285&lt;&gt;"OK","n/a",IF(Dashboard!$B$19&gt;0,"Check data",IF(AND($E285&lt;&gt;"Done",N($D285)&lt;Dashboard!$B$4),"Yes","No"))))</f>
        <v/>
      </c>
      <c r="G285" s="14" t="str">
        <f>IF(COUNTA($A285:$E285)=0,"",IF(OR($A285="",NOT(SUMPRODUCT(--(Technicians!$A$2:$A$101=$A285))=1),$B285="",SUMPRODUCT(--('Skills Matrix'!$B$1:$I$1=$B285))&lt;&gt;1),"Check ID",IF(OR(NOT(AND(ISNUMBER($C285),N($C285)&gt;=1,N($C285)&lt;=4,N($C285)=INT(N($C285)))),NOT(AND(ISNUMBER($D285),N($D285)&gt;=18264,N($D285)&lt;=73050)),NOT(OR($E285="Planned",$E285="In progress",$E285="Done"))),"Check inputs","OK")))</f>
        <v/>
      </c>
    </row>
    <row r="286" spans="1:7" x14ac:dyDescent="0.25">
      <c r="A286" s="12"/>
      <c r="B286" s="13"/>
      <c r="C286" s="22"/>
      <c r="D286" s="21"/>
      <c r="E286" s="12"/>
      <c r="F286" s="14" t="str">
        <f>IF(COUNTA($A286:$E286)=0,"",IF($G286&lt;&gt;"OK","n/a",IF(Dashboard!$B$19&gt;0,"Check data",IF(AND($E286&lt;&gt;"Done",N($D286)&lt;Dashboard!$B$4),"Yes","No"))))</f>
        <v/>
      </c>
      <c r="G286" s="14" t="str">
        <f>IF(COUNTA($A286:$E286)=0,"",IF(OR($A286="",NOT(SUMPRODUCT(--(Technicians!$A$2:$A$101=$A286))=1),$B286="",SUMPRODUCT(--('Skills Matrix'!$B$1:$I$1=$B286))&lt;&gt;1),"Check ID",IF(OR(NOT(AND(ISNUMBER($C286),N($C286)&gt;=1,N($C286)&lt;=4,N($C286)=INT(N($C286)))),NOT(AND(ISNUMBER($D286),N($D286)&gt;=18264,N($D286)&lt;=73050)),NOT(OR($E286="Planned",$E286="In progress",$E286="Done"))),"Check inputs","OK")))</f>
        <v/>
      </c>
    </row>
    <row r="287" spans="1:7" x14ac:dyDescent="0.25">
      <c r="A287" s="12"/>
      <c r="B287" s="13"/>
      <c r="C287" s="22"/>
      <c r="D287" s="21"/>
      <c r="E287" s="12"/>
      <c r="F287" s="14" t="str">
        <f>IF(COUNTA($A287:$E287)=0,"",IF($G287&lt;&gt;"OK","n/a",IF(Dashboard!$B$19&gt;0,"Check data",IF(AND($E287&lt;&gt;"Done",N($D287)&lt;Dashboard!$B$4),"Yes","No"))))</f>
        <v/>
      </c>
      <c r="G287" s="14" t="str">
        <f>IF(COUNTA($A287:$E287)=0,"",IF(OR($A287="",NOT(SUMPRODUCT(--(Technicians!$A$2:$A$101=$A287))=1),$B287="",SUMPRODUCT(--('Skills Matrix'!$B$1:$I$1=$B287))&lt;&gt;1),"Check ID",IF(OR(NOT(AND(ISNUMBER($C287),N($C287)&gt;=1,N($C287)&lt;=4,N($C287)=INT(N($C287)))),NOT(AND(ISNUMBER($D287),N($D287)&gt;=18264,N($D287)&lt;=73050)),NOT(OR($E287="Planned",$E287="In progress",$E287="Done"))),"Check inputs","OK")))</f>
        <v/>
      </c>
    </row>
    <row r="288" spans="1:7" x14ac:dyDescent="0.25">
      <c r="A288" s="12"/>
      <c r="B288" s="13"/>
      <c r="C288" s="22"/>
      <c r="D288" s="21"/>
      <c r="E288" s="12"/>
      <c r="F288" s="14" t="str">
        <f>IF(COUNTA($A288:$E288)=0,"",IF($G288&lt;&gt;"OK","n/a",IF(Dashboard!$B$19&gt;0,"Check data",IF(AND($E288&lt;&gt;"Done",N($D288)&lt;Dashboard!$B$4),"Yes","No"))))</f>
        <v/>
      </c>
      <c r="G288" s="14" t="str">
        <f>IF(COUNTA($A288:$E288)=0,"",IF(OR($A288="",NOT(SUMPRODUCT(--(Technicians!$A$2:$A$101=$A288))=1),$B288="",SUMPRODUCT(--('Skills Matrix'!$B$1:$I$1=$B288))&lt;&gt;1),"Check ID",IF(OR(NOT(AND(ISNUMBER($C288),N($C288)&gt;=1,N($C288)&lt;=4,N($C288)=INT(N($C288)))),NOT(AND(ISNUMBER($D288),N($D288)&gt;=18264,N($D288)&lt;=73050)),NOT(OR($E288="Planned",$E288="In progress",$E288="Done"))),"Check inputs","OK")))</f>
        <v/>
      </c>
    </row>
    <row r="289" spans="1:7" x14ac:dyDescent="0.25">
      <c r="A289" s="12"/>
      <c r="B289" s="13"/>
      <c r="C289" s="22"/>
      <c r="D289" s="21"/>
      <c r="E289" s="12"/>
      <c r="F289" s="14" t="str">
        <f>IF(COUNTA($A289:$E289)=0,"",IF($G289&lt;&gt;"OK","n/a",IF(Dashboard!$B$19&gt;0,"Check data",IF(AND($E289&lt;&gt;"Done",N($D289)&lt;Dashboard!$B$4),"Yes","No"))))</f>
        <v/>
      </c>
      <c r="G289" s="14" t="str">
        <f>IF(COUNTA($A289:$E289)=0,"",IF(OR($A289="",NOT(SUMPRODUCT(--(Technicians!$A$2:$A$101=$A289))=1),$B289="",SUMPRODUCT(--('Skills Matrix'!$B$1:$I$1=$B289))&lt;&gt;1),"Check ID",IF(OR(NOT(AND(ISNUMBER($C289),N($C289)&gt;=1,N($C289)&lt;=4,N($C289)=INT(N($C289)))),NOT(AND(ISNUMBER($D289),N($D289)&gt;=18264,N($D289)&lt;=73050)),NOT(OR($E289="Planned",$E289="In progress",$E289="Done"))),"Check inputs","OK")))</f>
        <v/>
      </c>
    </row>
    <row r="290" spans="1:7" x14ac:dyDescent="0.25">
      <c r="A290" s="12"/>
      <c r="B290" s="13"/>
      <c r="C290" s="22"/>
      <c r="D290" s="21"/>
      <c r="E290" s="12"/>
      <c r="F290" s="14" t="str">
        <f>IF(COUNTA($A290:$E290)=0,"",IF($G290&lt;&gt;"OK","n/a",IF(Dashboard!$B$19&gt;0,"Check data",IF(AND($E290&lt;&gt;"Done",N($D290)&lt;Dashboard!$B$4),"Yes","No"))))</f>
        <v/>
      </c>
      <c r="G290" s="14" t="str">
        <f>IF(COUNTA($A290:$E290)=0,"",IF(OR($A290="",NOT(SUMPRODUCT(--(Technicians!$A$2:$A$101=$A290))=1),$B290="",SUMPRODUCT(--('Skills Matrix'!$B$1:$I$1=$B290))&lt;&gt;1),"Check ID",IF(OR(NOT(AND(ISNUMBER($C290),N($C290)&gt;=1,N($C290)&lt;=4,N($C290)=INT(N($C290)))),NOT(AND(ISNUMBER($D290),N($D290)&gt;=18264,N($D290)&lt;=73050)),NOT(OR($E290="Planned",$E290="In progress",$E290="Done"))),"Check inputs","OK")))</f>
        <v/>
      </c>
    </row>
    <row r="291" spans="1:7" x14ac:dyDescent="0.25">
      <c r="A291" s="12"/>
      <c r="B291" s="13"/>
      <c r="C291" s="22"/>
      <c r="D291" s="21"/>
      <c r="E291" s="12"/>
      <c r="F291" s="14" t="str">
        <f>IF(COUNTA($A291:$E291)=0,"",IF($G291&lt;&gt;"OK","n/a",IF(Dashboard!$B$19&gt;0,"Check data",IF(AND($E291&lt;&gt;"Done",N($D291)&lt;Dashboard!$B$4),"Yes","No"))))</f>
        <v/>
      </c>
      <c r="G291" s="14" t="str">
        <f>IF(COUNTA($A291:$E291)=0,"",IF(OR($A291="",NOT(SUMPRODUCT(--(Technicians!$A$2:$A$101=$A291))=1),$B291="",SUMPRODUCT(--('Skills Matrix'!$B$1:$I$1=$B291))&lt;&gt;1),"Check ID",IF(OR(NOT(AND(ISNUMBER($C291),N($C291)&gt;=1,N($C291)&lt;=4,N($C291)=INT(N($C291)))),NOT(AND(ISNUMBER($D291),N($D291)&gt;=18264,N($D291)&lt;=73050)),NOT(OR($E291="Planned",$E291="In progress",$E291="Done"))),"Check inputs","OK")))</f>
        <v/>
      </c>
    </row>
    <row r="292" spans="1:7" x14ac:dyDescent="0.25">
      <c r="A292" s="12"/>
      <c r="B292" s="13"/>
      <c r="C292" s="22"/>
      <c r="D292" s="21"/>
      <c r="E292" s="12"/>
      <c r="F292" s="14" t="str">
        <f>IF(COUNTA($A292:$E292)=0,"",IF($G292&lt;&gt;"OK","n/a",IF(Dashboard!$B$19&gt;0,"Check data",IF(AND($E292&lt;&gt;"Done",N($D292)&lt;Dashboard!$B$4),"Yes","No"))))</f>
        <v/>
      </c>
      <c r="G292" s="14" t="str">
        <f>IF(COUNTA($A292:$E292)=0,"",IF(OR($A292="",NOT(SUMPRODUCT(--(Technicians!$A$2:$A$101=$A292))=1),$B292="",SUMPRODUCT(--('Skills Matrix'!$B$1:$I$1=$B292))&lt;&gt;1),"Check ID",IF(OR(NOT(AND(ISNUMBER($C292),N($C292)&gt;=1,N($C292)&lt;=4,N($C292)=INT(N($C292)))),NOT(AND(ISNUMBER($D292),N($D292)&gt;=18264,N($D292)&lt;=73050)),NOT(OR($E292="Planned",$E292="In progress",$E292="Done"))),"Check inputs","OK")))</f>
        <v/>
      </c>
    </row>
    <row r="293" spans="1:7" x14ac:dyDescent="0.25">
      <c r="A293" s="12"/>
      <c r="B293" s="13"/>
      <c r="C293" s="22"/>
      <c r="D293" s="21"/>
      <c r="E293" s="12"/>
      <c r="F293" s="14" t="str">
        <f>IF(COUNTA($A293:$E293)=0,"",IF($G293&lt;&gt;"OK","n/a",IF(Dashboard!$B$19&gt;0,"Check data",IF(AND($E293&lt;&gt;"Done",N($D293)&lt;Dashboard!$B$4),"Yes","No"))))</f>
        <v/>
      </c>
      <c r="G293" s="14" t="str">
        <f>IF(COUNTA($A293:$E293)=0,"",IF(OR($A293="",NOT(SUMPRODUCT(--(Technicians!$A$2:$A$101=$A293))=1),$B293="",SUMPRODUCT(--('Skills Matrix'!$B$1:$I$1=$B293))&lt;&gt;1),"Check ID",IF(OR(NOT(AND(ISNUMBER($C293),N($C293)&gt;=1,N($C293)&lt;=4,N($C293)=INT(N($C293)))),NOT(AND(ISNUMBER($D293),N($D293)&gt;=18264,N($D293)&lt;=73050)),NOT(OR($E293="Planned",$E293="In progress",$E293="Done"))),"Check inputs","OK")))</f>
        <v/>
      </c>
    </row>
    <row r="294" spans="1:7" x14ac:dyDescent="0.25">
      <c r="A294" s="12"/>
      <c r="B294" s="13"/>
      <c r="C294" s="22"/>
      <c r="D294" s="21"/>
      <c r="E294" s="12"/>
      <c r="F294" s="14" t="str">
        <f>IF(COUNTA($A294:$E294)=0,"",IF($G294&lt;&gt;"OK","n/a",IF(Dashboard!$B$19&gt;0,"Check data",IF(AND($E294&lt;&gt;"Done",N($D294)&lt;Dashboard!$B$4),"Yes","No"))))</f>
        <v/>
      </c>
      <c r="G294" s="14" t="str">
        <f>IF(COUNTA($A294:$E294)=0,"",IF(OR($A294="",NOT(SUMPRODUCT(--(Technicians!$A$2:$A$101=$A294))=1),$B294="",SUMPRODUCT(--('Skills Matrix'!$B$1:$I$1=$B294))&lt;&gt;1),"Check ID",IF(OR(NOT(AND(ISNUMBER($C294),N($C294)&gt;=1,N($C294)&lt;=4,N($C294)=INT(N($C294)))),NOT(AND(ISNUMBER($D294),N($D294)&gt;=18264,N($D294)&lt;=73050)),NOT(OR($E294="Planned",$E294="In progress",$E294="Done"))),"Check inputs","OK")))</f>
        <v/>
      </c>
    </row>
    <row r="295" spans="1:7" x14ac:dyDescent="0.25">
      <c r="A295" s="12"/>
      <c r="B295" s="13"/>
      <c r="C295" s="22"/>
      <c r="D295" s="21"/>
      <c r="E295" s="12"/>
      <c r="F295" s="14" t="str">
        <f>IF(COUNTA($A295:$E295)=0,"",IF($G295&lt;&gt;"OK","n/a",IF(Dashboard!$B$19&gt;0,"Check data",IF(AND($E295&lt;&gt;"Done",N($D295)&lt;Dashboard!$B$4),"Yes","No"))))</f>
        <v/>
      </c>
      <c r="G295" s="14" t="str">
        <f>IF(COUNTA($A295:$E295)=0,"",IF(OR($A295="",NOT(SUMPRODUCT(--(Technicians!$A$2:$A$101=$A295))=1),$B295="",SUMPRODUCT(--('Skills Matrix'!$B$1:$I$1=$B295))&lt;&gt;1),"Check ID",IF(OR(NOT(AND(ISNUMBER($C295),N($C295)&gt;=1,N($C295)&lt;=4,N($C295)=INT(N($C295)))),NOT(AND(ISNUMBER($D295),N($D295)&gt;=18264,N($D295)&lt;=73050)),NOT(OR($E295="Planned",$E295="In progress",$E295="Done"))),"Check inputs","OK")))</f>
        <v/>
      </c>
    </row>
    <row r="296" spans="1:7" x14ac:dyDescent="0.25">
      <c r="A296" s="12"/>
      <c r="B296" s="13"/>
      <c r="C296" s="22"/>
      <c r="D296" s="21"/>
      <c r="E296" s="12"/>
      <c r="F296" s="14" t="str">
        <f>IF(COUNTA($A296:$E296)=0,"",IF($G296&lt;&gt;"OK","n/a",IF(Dashboard!$B$19&gt;0,"Check data",IF(AND($E296&lt;&gt;"Done",N($D296)&lt;Dashboard!$B$4),"Yes","No"))))</f>
        <v/>
      </c>
      <c r="G296" s="14" t="str">
        <f>IF(COUNTA($A296:$E296)=0,"",IF(OR($A296="",NOT(SUMPRODUCT(--(Technicians!$A$2:$A$101=$A296))=1),$B296="",SUMPRODUCT(--('Skills Matrix'!$B$1:$I$1=$B296))&lt;&gt;1),"Check ID",IF(OR(NOT(AND(ISNUMBER($C296),N($C296)&gt;=1,N($C296)&lt;=4,N($C296)=INT(N($C296)))),NOT(AND(ISNUMBER($D296),N($D296)&gt;=18264,N($D296)&lt;=73050)),NOT(OR($E296="Planned",$E296="In progress",$E296="Done"))),"Check inputs","OK")))</f>
        <v/>
      </c>
    </row>
    <row r="297" spans="1:7" x14ac:dyDescent="0.25">
      <c r="A297" s="12"/>
      <c r="B297" s="13"/>
      <c r="C297" s="22"/>
      <c r="D297" s="21"/>
      <c r="E297" s="12"/>
      <c r="F297" s="14" t="str">
        <f>IF(COUNTA($A297:$E297)=0,"",IF($G297&lt;&gt;"OK","n/a",IF(Dashboard!$B$19&gt;0,"Check data",IF(AND($E297&lt;&gt;"Done",N($D297)&lt;Dashboard!$B$4),"Yes","No"))))</f>
        <v/>
      </c>
      <c r="G297" s="14" t="str">
        <f>IF(COUNTA($A297:$E297)=0,"",IF(OR($A297="",NOT(SUMPRODUCT(--(Technicians!$A$2:$A$101=$A297))=1),$B297="",SUMPRODUCT(--('Skills Matrix'!$B$1:$I$1=$B297))&lt;&gt;1),"Check ID",IF(OR(NOT(AND(ISNUMBER($C297),N($C297)&gt;=1,N($C297)&lt;=4,N($C297)=INT(N($C297)))),NOT(AND(ISNUMBER($D297),N($D297)&gt;=18264,N($D297)&lt;=73050)),NOT(OR($E297="Planned",$E297="In progress",$E297="Done"))),"Check inputs","OK")))</f>
        <v/>
      </c>
    </row>
    <row r="298" spans="1:7" x14ac:dyDescent="0.25">
      <c r="A298" s="12"/>
      <c r="B298" s="13"/>
      <c r="C298" s="22"/>
      <c r="D298" s="21"/>
      <c r="E298" s="12"/>
      <c r="F298" s="14" t="str">
        <f>IF(COUNTA($A298:$E298)=0,"",IF($G298&lt;&gt;"OK","n/a",IF(Dashboard!$B$19&gt;0,"Check data",IF(AND($E298&lt;&gt;"Done",N($D298)&lt;Dashboard!$B$4),"Yes","No"))))</f>
        <v/>
      </c>
      <c r="G298" s="14" t="str">
        <f>IF(COUNTA($A298:$E298)=0,"",IF(OR($A298="",NOT(SUMPRODUCT(--(Technicians!$A$2:$A$101=$A298))=1),$B298="",SUMPRODUCT(--('Skills Matrix'!$B$1:$I$1=$B298))&lt;&gt;1),"Check ID",IF(OR(NOT(AND(ISNUMBER($C298),N($C298)&gt;=1,N($C298)&lt;=4,N($C298)=INT(N($C298)))),NOT(AND(ISNUMBER($D298),N($D298)&gt;=18264,N($D298)&lt;=73050)),NOT(OR($E298="Planned",$E298="In progress",$E298="Done"))),"Check inputs","OK")))</f>
        <v/>
      </c>
    </row>
    <row r="299" spans="1:7" x14ac:dyDescent="0.25">
      <c r="A299" s="12"/>
      <c r="B299" s="13"/>
      <c r="C299" s="22"/>
      <c r="D299" s="21"/>
      <c r="E299" s="12"/>
      <c r="F299" s="14" t="str">
        <f>IF(COUNTA($A299:$E299)=0,"",IF($G299&lt;&gt;"OK","n/a",IF(Dashboard!$B$19&gt;0,"Check data",IF(AND($E299&lt;&gt;"Done",N($D299)&lt;Dashboard!$B$4),"Yes","No"))))</f>
        <v/>
      </c>
      <c r="G299" s="14" t="str">
        <f>IF(COUNTA($A299:$E299)=0,"",IF(OR($A299="",NOT(SUMPRODUCT(--(Technicians!$A$2:$A$101=$A299))=1),$B299="",SUMPRODUCT(--('Skills Matrix'!$B$1:$I$1=$B299))&lt;&gt;1),"Check ID",IF(OR(NOT(AND(ISNUMBER($C299),N($C299)&gt;=1,N($C299)&lt;=4,N($C299)=INT(N($C299)))),NOT(AND(ISNUMBER($D299),N($D299)&gt;=18264,N($D299)&lt;=73050)),NOT(OR($E299="Planned",$E299="In progress",$E299="Done"))),"Check inputs","OK")))</f>
        <v/>
      </c>
    </row>
    <row r="300" spans="1:7" x14ac:dyDescent="0.25">
      <c r="A300" s="12"/>
      <c r="B300" s="13"/>
      <c r="C300" s="22"/>
      <c r="D300" s="21"/>
      <c r="E300" s="12"/>
      <c r="F300" s="14" t="str">
        <f>IF(COUNTA($A300:$E300)=0,"",IF($G300&lt;&gt;"OK","n/a",IF(Dashboard!$B$19&gt;0,"Check data",IF(AND($E300&lt;&gt;"Done",N($D300)&lt;Dashboard!$B$4),"Yes","No"))))</f>
        <v/>
      </c>
      <c r="G300" s="14" t="str">
        <f>IF(COUNTA($A300:$E300)=0,"",IF(OR($A300="",NOT(SUMPRODUCT(--(Technicians!$A$2:$A$101=$A300))=1),$B300="",SUMPRODUCT(--('Skills Matrix'!$B$1:$I$1=$B300))&lt;&gt;1),"Check ID",IF(OR(NOT(AND(ISNUMBER($C300),N($C300)&gt;=1,N($C300)&lt;=4,N($C300)=INT(N($C300)))),NOT(AND(ISNUMBER($D300),N($D300)&gt;=18264,N($D300)&lt;=73050)),NOT(OR($E300="Planned",$E300="In progress",$E300="Done"))),"Check inputs","OK")))</f>
        <v/>
      </c>
    </row>
    <row r="301" spans="1:7" x14ac:dyDescent="0.25">
      <c r="A301" s="12"/>
      <c r="B301" s="13"/>
      <c r="C301" s="22"/>
      <c r="D301" s="21"/>
      <c r="E301" s="12"/>
      <c r="F301" s="14" t="str">
        <f>IF(COUNTA($A301:$E301)=0,"",IF($G301&lt;&gt;"OK","n/a",IF(Dashboard!$B$19&gt;0,"Check data",IF(AND($E301&lt;&gt;"Done",N($D301)&lt;Dashboard!$B$4),"Yes","No"))))</f>
        <v/>
      </c>
      <c r="G301" s="14" t="str">
        <f>IF(COUNTA($A301:$E301)=0,"",IF(OR($A301="",NOT(SUMPRODUCT(--(Technicians!$A$2:$A$101=$A301))=1),$B301="",SUMPRODUCT(--('Skills Matrix'!$B$1:$I$1=$B301))&lt;&gt;1),"Check ID",IF(OR(NOT(AND(ISNUMBER($C301),N($C301)&gt;=1,N($C301)&lt;=4,N($C301)=INT(N($C301)))),NOT(AND(ISNUMBER($D301),N($D301)&gt;=18264,N($D301)&lt;=73050)),NOT(OR($E301="Planned",$E301="In progress",$E301="Done"))),"Check inputs","OK")))</f>
        <v/>
      </c>
    </row>
    <row r="302" spans="1:7" x14ac:dyDescent="0.25">
      <c r="A302" s="12"/>
      <c r="B302" s="13"/>
      <c r="C302" s="22"/>
      <c r="D302" s="21"/>
      <c r="E302" s="12"/>
      <c r="F302" s="14" t="str">
        <f>IF(COUNTA($A302:$E302)=0,"",IF($G302&lt;&gt;"OK","n/a",IF(Dashboard!$B$19&gt;0,"Check data",IF(AND($E302&lt;&gt;"Done",N($D302)&lt;Dashboard!$B$4),"Yes","No"))))</f>
        <v/>
      </c>
      <c r="G302" s="14" t="str">
        <f>IF(COUNTA($A302:$E302)=0,"",IF(OR($A302="",NOT(SUMPRODUCT(--(Technicians!$A$2:$A$101=$A302))=1),$B302="",SUMPRODUCT(--('Skills Matrix'!$B$1:$I$1=$B302))&lt;&gt;1),"Check ID",IF(OR(NOT(AND(ISNUMBER($C302),N($C302)&gt;=1,N($C302)&lt;=4,N($C302)=INT(N($C302)))),NOT(AND(ISNUMBER($D302),N($D302)&gt;=18264,N($D302)&lt;=73050)),NOT(OR($E302="Planned",$E302="In progress",$E302="Done"))),"Check inputs","OK")))</f>
        <v/>
      </c>
    </row>
    <row r="303" spans="1:7" x14ac:dyDescent="0.25">
      <c r="A303" s="12"/>
      <c r="B303" s="13"/>
      <c r="C303" s="22"/>
      <c r="D303" s="21"/>
      <c r="E303" s="12"/>
      <c r="F303" s="14" t="str">
        <f>IF(COUNTA($A303:$E303)=0,"",IF($G303&lt;&gt;"OK","n/a",IF(Dashboard!$B$19&gt;0,"Check data",IF(AND($E303&lt;&gt;"Done",N($D303)&lt;Dashboard!$B$4),"Yes","No"))))</f>
        <v/>
      </c>
      <c r="G303" s="14" t="str">
        <f>IF(COUNTA($A303:$E303)=0,"",IF(OR($A303="",NOT(SUMPRODUCT(--(Technicians!$A$2:$A$101=$A303))=1),$B303="",SUMPRODUCT(--('Skills Matrix'!$B$1:$I$1=$B303))&lt;&gt;1),"Check ID",IF(OR(NOT(AND(ISNUMBER($C303),N($C303)&gt;=1,N($C303)&lt;=4,N($C303)=INT(N($C303)))),NOT(AND(ISNUMBER($D303),N($D303)&gt;=18264,N($D303)&lt;=73050)),NOT(OR($E303="Planned",$E303="In progress",$E303="Done"))),"Check inputs","OK")))</f>
        <v/>
      </c>
    </row>
    <row r="304" spans="1:7" x14ac:dyDescent="0.25">
      <c r="A304" s="12"/>
      <c r="B304" s="13"/>
      <c r="C304" s="22"/>
      <c r="D304" s="21"/>
      <c r="E304" s="12"/>
      <c r="F304" s="14" t="str">
        <f>IF(COUNTA($A304:$E304)=0,"",IF($G304&lt;&gt;"OK","n/a",IF(Dashboard!$B$19&gt;0,"Check data",IF(AND($E304&lt;&gt;"Done",N($D304)&lt;Dashboard!$B$4),"Yes","No"))))</f>
        <v/>
      </c>
      <c r="G304" s="14" t="str">
        <f>IF(COUNTA($A304:$E304)=0,"",IF(OR($A304="",NOT(SUMPRODUCT(--(Technicians!$A$2:$A$101=$A304))=1),$B304="",SUMPRODUCT(--('Skills Matrix'!$B$1:$I$1=$B304))&lt;&gt;1),"Check ID",IF(OR(NOT(AND(ISNUMBER($C304),N($C304)&gt;=1,N($C304)&lt;=4,N($C304)=INT(N($C304)))),NOT(AND(ISNUMBER($D304),N($D304)&gt;=18264,N($D304)&lt;=73050)),NOT(OR($E304="Planned",$E304="In progress",$E304="Done"))),"Check inputs","OK")))</f>
        <v/>
      </c>
    </row>
    <row r="305" spans="1:7" x14ac:dyDescent="0.25">
      <c r="A305" s="12"/>
      <c r="B305" s="13"/>
      <c r="C305" s="22"/>
      <c r="D305" s="21"/>
      <c r="E305" s="12"/>
      <c r="F305" s="14" t="str">
        <f>IF(COUNTA($A305:$E305)=0,"",IF($G305&lt;&gt;"OK","n/a",IF(Dashboard!$B$19&gt;0,"Check data",IF(AND($E305&lt;&gt;"Done",N($D305)&lt;Dashboard!$B$4),"Yes","No"))))</f>
        <v/>
      </c>
      <c r="G305" s="14" t="str">
        <f>IF(COUNTA($A305:$E305)=0,"",IF(OR($A305="",NOT(SUMPRODUCT(--(Technicians!$A$2:$A$101=$A305))=1),$B305="",SUMPRODUCT(--('Skills Matrix'!$B$1:$I$1=$B305))&lt;&gt;1),"Check ID",IF(OR(NOT(AND(ISNUMBER($C305),N($C305)&gt;=1,N($C305)&lt;=4,N($C305)=INT(N($C305)))),NOT(AND(ISNUMBER($D305),N($D305)&gt;=18264,N($D305)&lt;=73050)),NOT(OR($E305="Planned",$E305="In progress",$E305="Done"))),"Check inputs","OK")))</f>
        <v/>
      </c>
    </row>
    <row r="306" spans="1:7" x14ac:dyDescent="0.25">
      <c r="A306" s="12"/>
      <c r="B306" s="13"/>
      <c r="C306" s="22"/>
      <c r="D306" s="21"/>
      <c r="E306" s="12"/>
      <c r="F306" s="14" t="str">
        <f>IF(COUNTA($A306:$E306)=0,"",IF($G306&lt;&gt;"OK","n/a",IF(Dashboard!$B$19&gt;0,"Check data",IF(AND($E306&lt;&gt;"Done",N($D306)&lt;Dashboard!$B$4),"Yes","No"))))</f>
        <v/>
      </c>
      <c r="G306" s="14" t="str">
        <f>IF(COUNTA($A306:$E306)=0,"",IF(OR($A306="",NOT(SUMPRODUCT(--(Technicians!$A$2:$A$101=$A306))=1),$B306="",SUMPRODUCT(--('Skills Matrix'!$B$1:$I$1=$B306))&lt;&gt;1),"Check ID",IF(OR(NOT(AND(ISNUMBER($C306),N($C306)&gt;=1,N($C306)&lt;=4,N($C306)=INT(N($C306)))),NOT(AND(ISNUMBER($D306),N($D306)&gt;=18264,N($D306)&lt;=73050)),NOT(OR($E306="Planned",$E306="In progress",$E306="Done"))),"Check inputs","OK")))</f>
        <v/>
      </c>
    </row>
    <row r="307" spans="1:7" x14ac:dyDescent="0.25">
      <c r="A307" s="12"/>
      <c r="B307" s="13"/>
      <c r="C307" s="22"/>
      <c r="D307" s="21"/>
      <c r="E307" s="12"/>
      <c r="F307" s="14" t="str">
        <f>IF(COUNTA($A307:$E307)=0,"",IF($G307&lt;&gt;"OK","n/a",IF(Dashboard!$B$19&gt;0,"Check data",IF(AND($E307&lt;&gt;"Done",N($D307)&lt;Dashboard!$B$4),"Yes","No"))))</f>
        <v/>
      </c>
      <c r="G307" s="14" t="str">
        <f>IF(COUNTA($A307:$E307)=0,"",IF(OR($A307="",NOT(SUMPRODUCT(--(Technicians!$A$2:$A$101=$A307))=1),$B307="",SUMPRODUCT(--('Skills Matrix'!$B$1:$I$1=$B307))&lt;&gt;1),"Check ID",IF(OR(NOT(AND(ISNUMBER($C307),N($C307)&gt;=1,N($C307)&lt;=4,N($C307)=INT(N($C307)))),NOT(AND(ISNUMBER($D307),N($D307)&gt;=18264,N($D307)&lt;=73050)),NOT(OR($E307="Planned",$E307="In progress",$E307="Done"))),"Check inputs","OK")))</f>
        <v/>
      </c>
    </row>
    <row r="308" spans="1:7" x14ac:dyDescent="0.25">
      <c r="A308" s="12"/>
      <c r="B308" s="13"/>
      <c r="C308" s="22"/>
      <c r="D308" s="21"/>
      <c r="E308" s="12"/>
      <c r="F308" s="14" t="str">
        <f>IF(COUNTA($A308:$E308)=0,"",IF($G308&lt;&gt;"OK","n/a",IF(Dashboard!$B$19&gt;0,"Check data",IF(AND($E308&lt;&gt;"Done",N($D308)&lt;Dashboard!$B$4),"Yes","No"))))</f>
        <v/>
      </c>
      <c r="G308" s="14" t="str">
        <f>IF(COUNTA($A308:$E308)=0,"",IF(OR($A308="",NOT(SUMPRODUCT(--(Technicians!$A$2:$A$101=$A308))=1),$B308="",SUMPRODUCT(--('Skills Matrix'!$B$1:$I$1=$B308))&lt;&gt;1),"Check ID",IF(OR(NOT(AND(ISNUMBER($C308),N($C308)&gt;=1,N($C308)&lt;=4,N($C308)=INT(N($C308)))),NOT(AND(ISNUMBER($D308),N($D308)&gt;=18264,N($D308)&lt;=73050)),NOT(OR($E308="Planned",$E308="In progress",$E308="Done"))),"Check inputs","OK")))</f>
        <v/>
      </c>
    </row>
    <row r="309" spans="1:7" x14ac:dyDescent="0.25">
      <c r="A309" s="12"/>
      <c r="B309" s="13"/>
      <c r="C309" s="22"/>
      <c r="D309" s="21"/>
      <c r="E309" s="12"/>
      <c r="F309" s="14" t="str">
        <f>IF(COUNTA($A309:$E309)=0,"",IF($G309&lt;&gt;"OK","n/a",IF(Dashboard!$B$19&gt;0,"Check data",IF(AND($E309&lt;&gt;"Done",N($D309)&lt;Dashboard!$B$4),"Yes","No"))))</f>
        <v/>
      </c>
      <c r="G309" s="14" t="str">
        <f>IF(COUNTA($A309:$E309)=0,"",IF(OR($A309="",NOT(SUMPRODUCT(--(Technicians!$A$2:$A$101=$A309))=1),$B309="",SUMPRODUCT(--('Skills Matrix'!$B$1:$I$1=$B309))&lt;&gt;1),"Check ID",IF(OR(NOT(AND(ISNUMBER($C309),N($C309)&gt;=1,N($C309)&lt;=4,N($C309)=INT(N($C309)))),NOT(AND(ISNUMBER($D309),N($D309)&gt;=18264,N($D309)&lt;=73050)),NOT(OR($E309="Planned",$E309="In progress",$E309="Done"))),"Check inputs","OK")))</f>
        <v/>
      </c>
    </row>
    <row r="310" spans="1:7" x14ac:dyDescent="0.25">
      <c r="A310" s="12"/>
      <c r="B310" s="13"/>
      <c r="C310" s="22"/>
      <c r="D310" s="21"/>
      <c r="E310" s="12"/>
      <c r="F310" s="14" t="str">
        <f>IF(COUNTA($A310:$E310)=0,"",IF($G310&lt;&gt;"OK","n/a",IF(Dashboard!$B$19&gt;0,"Check data",IF(AND($E310&lt;&gt;"Done",N($D310)&lt;Dashboard!$B$4),"Yes","No"))))</f>
        <v/>
      </c>
      <c r="G310" s="14" t="str">
        <f>IF(COUNTA($A310:$E310)=0,"",IF(OR($A310="",NOT(SUMPRODUCT(--(Technicians!$A$2:$A$101=$A310))=1),$B310="",SUMPRODUCT(--('Skills Matrix'!$B$1:$I$1=$B310))&lt;&gt;1),"Check ID",IF(OR(NOT(AND(ISNUMBER($C310),N($C310)&gt;=1,N($C310)&lt;=4,N($C310)=INT(N($C310)))),NOT(AND(ISNUMBER($D310),N($D310)&gt;=18264,N($D310)&lt;=73050)),NOT(OR($E310="Planned",$E310="In progress",$E310="Done"))),"Check inputs","OK")))</f>
        <v/>
      </c>
    </row>
    <row r="311" spans="1:7" x14ac:dyDescent="0.25">
      <c r="A311" s="12"/>
      <c r="B311" s="13"/>
      <c r="C311" s="22"/>
      <c r="D311" s="21"/>
      <c r="E311" s="12"/>
      <c r="F311" s="14" t="str">
        <f>IF(COUNTA($A311:$E311)=0,"",IF($G311&lt;&gt;"OK","n/a",IF(Dashboard!$B$19&gt;0,"Check data",IF(AND($E311&lt;&gt;"Done",N($D311)&lt;Dashboard!$B$4),"Yes","No"))))</f>
        <v/>
      </c>
      <c r="G311" s="14" t="str">
        <f>IF(COUNTA($A311:$E311)=0,"",IF(OR($A311="",NOT(SUMPRODUCT(--(Technicians!$A$2:$A$101=$A311))=1),$B311="",SUMPRODUCT(--('Skills Matrix'!$B$1:$I$1=$B311))&lt;&gt;1),"Check ID",IF(OR(NOT(AND(ISNUMBER($C311),N($C311)&gt;=1,N($C311)&lt;=4,N($C311)=INT(N($C311)))),NOT(AND(ISNUMBER($D311),N($D311)&gt;=18264,N($D311)&lt;=73050)),NOT(OR($E311="Planned",$E311="In progress",$E311="Done"))),"Check inputs","OK")))</f>
        <v/>
      </c>
    </row>
    <row r="312" spans="1:7" x14ac:dyDescent="0.25">
      <c r="A312" s="12"/>
      <c r="B312" s="13"/>
      <c r="C312" s="22"/>
      <c r="D312" s="21"/>
      <c r="E312" s="12"/>
      <c r="F312" s="14" t="str">
        <f>IF(COUNTA($A312:$E312)=0,"",IF($G312&lt;&gt;"OK","n/a",IF(Dashboard!$B$19&gt;0,"Check data",IF(AND($E312&lt;&gt;"Done",N($D312)&lt;Dashboard!$B$4),"Yes","No"))))</f>
        <v/>
      </c>
      <c r="G312" s="14" t="str">
        <f>IF(COUNTA($A312:$E312)=0,"",IF(OR($A312="",NOT(SUMPRODUCT(--(Technicians!$A$2:$A$101=$A312))=1),$B312="",SUMPRODUCT(--('Skills Matrix'!$B$1:$I$1=$B312))&lt;&gt;1),"Check ID",IF(OR(NOT(AND(ISNUMBER($C312),N($C312)&gt;=1,N($C312)&lt;=4,N($C312)=INT(N($C312)))),NOT(AND(ISNUMBER($D312),N($D312)&gt;=18264,N($D312)&lt;=73050)),NOT(OR($E312="Planned",$E312="In progress",$E312="Done"))),"Check inputs","OK")))</f>
        <v/>
      </c>
    </row>
    <row r="313" spans="1:7" x14ac:dyDescent="0.25">
      <c r="A313" s="12"/>
      <c r="B313" s="13"/>
      <c r="C313" s="22"/>
      <c r="D313" s="21"/>
      <c r="E313" s="12"/>
      <c r="F313" s="14" t="str">
        <f>IF(COUNTA($A313:$E313)=0,"",IF($G313&lt;&gt;"OK","n/a",IF(Dashboard!$B$19&gt;0,"Check data",IF(AND($E313&lt;&gt;"Done",N($D313)&lt;Dashboard!$B$4),"Yes","No"))))</f>
        <v/>
      </c>
      <c r="G313" s="14" t="str">
        <f>IF(COUNTA($A313:$E313)=0,"",IF(OR($A313="",NOT(SUMPRODUCT(--(Technicians!$A$2:$A$101=$A313))=1),$B313="",SUMPRODUCT(--('Skills Matrix'!$B$1:$I$1=$B313))&lt;&gt;1),"Check ID",IF(OR(NOT(AND(ISNUMBER($C313),N($C313)&gt;=1,N($C313)&lt;=4,N($C313)=INT(N($C313)))),NOT(AND(ISNUMBER($D313),N($D313)&gt;=18264,N($D313)&lt;=73050)),NOT(OR($E313="Planned",$E313="In progress",$E313="Done"))),"Check inputs","OK")))</f>
        <v/>
      </c>
    </row>
    <row r="314" spans="1:7" x14ac:dyDescent="0.25">
      <c r="A314" s="12"/>
      <c r="B314" s="13"/>
      <c r="C314" s="22"/>
      <c r="D314" s="21"/>
      <c r="E314" s="12"/>
      <c r="F314" s="14" t="str">
        <f>IF(COUNTA($A314:$E314)=0,"",IF($G314&lt;&gt;"OK","n/a",IF(Dashboard!$B$19&gt;0,"Check data",IF(AND($E314&lt;&gt;"Done",N($D314)&lt;Dashboard!$B$4),"Yes","No"))))</f>
        <v/>
      </c>
      <c r="G314" s="14" t="str">
        <f>IF(COUNTA($A314:$E314)=0,"",IF(OR($A314="",NOT(SUMPRODUCT(--(Technicians!$A$2:$A$101=$A314))=1),$B314="",SUMPRODUCT(--('Skills Matrix'!$B$1:$I$1=$B314))&lt;&gt;1),"Check ID",IF(OR(NOT(AND(ISNUMBER($C314),N($C314)&gt;=1,N($C314)&lt;=4,N($C314)=INT(N($C314)))),NOT(AND(ISNUMBER($D314),N($D314)&gt;=18264,N($D314)&lt;=73050)),NOT(OR($E314="Planned",$E314="In progress",$E314="Done"))),"Check inputs","OK")))</f>
        <v/>
      </c>
    </row>
    <row r="315" spans="1:7" x14ac:dyDescent="0.25">
      <c r="A315" s="12"/>
      <c r="B315" s="13"/>
      <c r="C315" s="22"/>
      <c r="D315" s="21"/>
      <c r="E315" s="12"/>
      <c r="F315" s="14" t="str">
        <f>IF(COUNTA($A315:$E315)=0,"",IF($G315&lt;&gt;"OK","n/a",IF(Dashboard!$B$19&gt;0,"Check data",IF(AND($E315&lt;&gt;"Done",N($D315)&lt;Dashboard!$B$4),"Yes","No"))))</f>
        <v/>
      </c>
      <c r="G315" s="14" t="str">
        <f>IF(COUNTA($A315:$E315)=0,"",IF(OR($A315="",NOT(SUMPRODUCT(--(Technicians!$A$2:$A$101=$A315))=1),$B315="",SUMPRODUCT(--('Skills Matrix'!$B$1:$I$1=$B315))&lt;&gt;1),"Check ID",IF(OR(NOT(AND(ISNUMBER($C315),N($C315)&gt;=1,N($C315)&lt;=4,N($C315)=INT(N($C315)))),NOT(AND(ISNUMBER($D315),N($D315)&gt;=18264,N($D315)&lt;=73050)),NOT(OR($E315="Planned",$E315="In progress",$E315="Done"))),"Check inputs","OK")))</f>
        <v/>
      </c>
    </row>
    <row r="316" spans="1:7" x14ac:dyDescent="0.25">
      <c r="A316" s="12"/>
      <c r="B316" s="13"/>
      <c r="C316" s="22"/>
      <c r="D316" s="21"/>
      <c r="E316" s="12"/>
      <c r="F316" s="14" t="str">
        <f>IF(COUNTA($A316:$E316)=0,"",IF($G316&lt;&gt;"OK","n/a",IF(Dashboard!$B$19&gt;0,"Check data",IF(AND($E316&lt;&gt;"Done",N($D316)&lt;Dashboard!$B$4),"Yes","No"))))</f>
        <v/>
      </c>
      <c r="G316" s="14" t="str">
        <f>IF(COUNTA($A316:$E316)=0,"",IF(OR($A316="",NOT(SUMPRODUCT(--(Technicians!$A$2:$A$101=$A316))=1),$B316="",SUMPRODUCT(--('Skills Matrix'!$B$1:$I$1=$B316))&lt;&gt;1),"Check ID",IF(OR(NOT(AND(ISNUMBER($C316),N($C316)&gt;=1,N($C316)&lt;=4,N($C316)=INT(N($C316)))),NOT(AND(ISNUMBER($D316),N($D316)&gt;=18264,N($D316)&lt;=73050)),NOT(OR($E316="Planned",$E316="In progress",$E316="Done"))),"Check inputs","OK")))</f>
        <v/>
      </c>
    </row>
    <row r="317" spans="1:7" x14ac:dyDescent="0.25">
      <c r="A317" s="12"/>
      <c r="B317" s="13"/>
      <c r="C317" s="22"/>
      <c r="D317" s="21"/>
      <c r="E317" s="12"/>
      <c r="F317" s="14" t="str">
        <f>IF(COUNTA($A317:$E317)=0,"",IF($G317&lt;&gt;"OK","n/a",IF(Dashboard!$B$19&gt;0,"Check data",IF(AND($E317&lt;&gt;"Done",N($D317)&lt;Dashboard!$B$4),"Yes","No"))))</f>
        <v/>
      </c>
      <c r="G317" s="14" t="str">
        <f>IF(COUNTA($A317:$E317)=0,"",IF(OR($A317="",NOT(SUMPRODUCT(--(Technicians!$A$2:$A$101=$A317))=1),$B317="",SUMPRODUCT(--('Skills Matrix'!$B$1:$I$1=$B317))&lt;&gt;1),"Check ID",IF(OR(NOT(AND(ISNUMBER($C317),N($C317)&gt;=1,N($C317)&lt;=4,N($C317)=INT(N($C317)))),NOT(AND(ISNUMBER($D317),N($D317)&gt;=18264,N($D317)&lt;=73050)),NOT(OR($E317="Planned",$E317="In progress",$E317="Done"))),"Check inputs","OK")))</f>
        <v/>
      </c>
    </row>
    <row r="318" spans="1:7" x14ac:dyDescent="0.25">
      <c r="A318" s="12"/>
      <c r="B318" s="13"/>
      <c r="C318" s="22"/>
      <c r="D318" s="21"/>
      <c r="E318" s="12"/>
      <c r="F318" s="14" t="str">
        <f>IF(COUNTA($A318:$E318)=0,"",IF($G318&lt;&gt;"OK","n/a",IF(Dashboard!$B$19&gt;0,"Check data",IF(AND($E318&lt;&gt;"Done",N($D318)&lt;Dashboard!$B$4),"Yes","No"))))</f>
        <v/>
      </c>
      <c r="G318" s="14" t="str">
        <f>IF(COUNTA($A318:$E318)=0,"",IF(OR($A318="",NOT(SUMPRODUCT(--(Technicians!$A$2:$A$101=$A318))=1),$B318="",SUMPRODUCT(--('Skills Matrix'!$B$1:$I$1=$B318))&lt;&gt;1),"Check ID",IF(OR(NOT(AND(ISNUMBER($C318),N($C318)&gt;=1,N($C318)&lt;=4,N($C318)=INT(N($C318)))),NOT(AND(ISNUMBER($D318),N($D318)&gt;=18264,N($D318)&lt;=73050)),NOT(OR($E318="Planned",$E318="In progress",$E318="Done"))),"Check inputs","OK")))</f>
        <v/>
      </c>
    </row>
    <row r="319" spans="1:7" x14ac:dyDescent="0.25">
      <c r="A319" s="12"/>
      <c r="B319" s="13"/>
      <c r="C319" s="22"/>
      <c r="D319" s="21"/>
      <c r="E319" s="12"/>
      <c r="F319" s="14" t="str">
        <f>IF(COUNTA($A319:$E319)=0,"",IF($G319&lt;&gt;"OK","n/a",IF(Dashboard!$B$19&gt;0,"Check data",IF(AND($E319&lt;&gt;"Done",N($D319)&lt;Dashboard!$B$4),"Yes","No"))))</f>
        <v/>
      </c>
      <c r="G319" s="14" t="str">
        <f>IF(COUNTA($A319:$E319)=0,"",IF(OR($A319="",NOT(SUMPRODUCT(--(Technicians!$A$2:$A$101=$A319))=1),$B319="",SUMPRODUCT(--('Skills Matrix'!$B$1:$I$1=$B319))&lt;&gt;1),"Check ID",IF(OR(NOT(AND(ISNUMBER($C319),N($C319)&gt;=1,N($C319)&lt;=4,N($C319)=INT(N($C319)))),NOT(AND(ISNUMBER($D319),N($D319)&gt;=18264,N($D319)&lt;=73050)),NOT(OR($E319="Planned",$E319="In progress",$E319="Done"))),"Check inputs","OK")))</f>
        <v/>
      </c>
    </row>
    <row r="320" spans="1:7" x14ac:dyDescent="0.25">
      <c r="A320" s="12"/>
      <c r="B320" s="13"/>
      <c r="C320" s="22"/>
      <c r="D320" s="21"/>
      <c r="E320" s="12"/>
      <c r="F320" s="14" t="str">
        <f>IF(COUNTA($A320:$E320)=0,"",IF($G320&lt;&gt;"OK","n/a",IF(Dashboard!$B$19&gt;0,"Check data",IF(AND($E320&lt;&gt;"Done",N($D320)&lt;Dashboard!$B$4),"Yes","No"))))</f>
        <v/>
      </c>
      <c r="G320" s="14" t="str">
        <f>IF(COUNTA($A320:$E320)=0,"",IF(OR($A320="",NOT(SUMPRODUCT(--(Technicians!$A$2:$A$101=$A320))=1),$B320="",SUMPRODUCT(--('Skills Matrix'!$B$1:$I$1=$B320))&lt;&gt;1),"Check ID",IF(OR(NOT(AND(ISNUMBER($C320),N($C320)&gt;=1,N($C320)&lt;=4,N($C320)=INT(N($C320)))),NOT(AND(ISNUMBER($D320),N($D320)&gt;=18264,N($D320)&lt;=73050)),NOT(OR($E320="Planned",$E320="In progress",$E320="Done"))),"Check inputs","OK")))</f>
        <v/>
      </c>
    </row>
    <row r="321" spans="1:7" x14ac:dyDescent="0.25">
      <c r="A321" s="12"/>
      <c r="B321" s="13"/>
      <c r="C321" s="22"/>
      <c r="D321" s="21"/>
      <c r="E321" s="12"/>
      <c r="F321" s="14" t="str">
        <f>IF(COUNTA($A321:$E321)=0,"",IF($G321&lt;&gt;"OK","n/a",IF(Dashboard!$B$19&gt;0,"Check data",IF(AND($E321&lt;&gt;"Done",N($D321)&lt;Dashboard!$B$4),"Yes","No"))))</f>
        <v/>
      </c>
      <c r="G321" s="14" t="str">
        <f>IF(COUNTA($A321:$E321)=0,"",IF(OR($A321="",NOT(SUMPRODUCT(--(Technicians!$A$2:$A$101=$A321))=1),$B321="",SUMPRODUCT(--('Skills Matrix'!$B$1:$I$1=$B321))&lt;&gt;1),"Check ID",IF(OR(NOT(AND(ISNUMBER($C321),N($C321)&gt;=1,N($C321)&lt;=4,N($C321)=INT(N($C321)))),NOT(AND(ISNUMBER($D321),N($D321)&gt;=18264,N($D321)&lt;=73050)),NOT(OR($E321="Planned",$E321="In progress",$E321="Done"))),"Check inputs","OK")))</f>
        <v/>
      </c>
    </row>
    <row r="322" spans="1:7" x14ac:dyDescent="0.25">
      <c r="A322" s="12"/>
      <c r="B322" s="13"/>
      <c r="C322" s="22"/>
      <c r="D322" s="21"/>
      <c r="E322" s="12"/>
      <c r="F322" s="14" t="str">
        <f>IF(COUNTA($A322:$E322)=0,"",IF($G322&lt;&gt;"OK","n/a",IF(Dashboard!$B$19&gt;0,"Check data",IF(AND($E322&lt;&gt;"Done",N($D322)&lt;Dashboard!$B$4),"Yes","No"))))</f>
        <v/>
      </c>
      <c r="G322" s="14" t="str">
        <f>IF(COUNTA($A322:$E322)=0,"",IF(OR($A322="",NOT(SUMPRODUCT(--(Technicians!$A$2:$A$101=$A322))=1),$B322="",SUMPRODUCT(--('Skills Matrix'!$B$1:$I$1=$B322))&lt;&gt;1),"Check ID",IF(OR(NOT(AND(ISNUMBER($C322),N($C322)&gt;=1,N($C322)&lt;=4,N($C322)=INT(N($C322)))),NOT(AND(ISNUMBER($D322),N($D322)&gt;=18264,N($D322)&lt;=73050)),NOT(OR($E322="Planned",$E322="In progress",$E322="Done"))),"Check inputs","OK")))</f>
        <v/>
      </c>
    </row>
    <row r="323" spans="1:7" x14ac:dyDescent="0.25">
      <c r="A323" s="12"/>
      <c r="B323" s="13"/>
      <c r="C323" s="22"/>
      <c r="D323" s="21"/>
      <c r="E323" s="12"/>
      <c r="F323" s="14" t="str">
        <f>IF(COUNTA($A323:$E323)=0,"",IF($G323&lt;&gt;"OK","n/a",IF(Dashboard!$B$19&gt;0,"Check data",IF(AND($E323&lt;&gt;"Done",N($D323)&lt;Dashboard!$B$4),"Yes","No"))))</f>
        <v/>
      </c>
      <c r="G323" s="14" t="str">
        <f>IF(COUNTA($A323:$E323)=0,"",IF(OR($A323="",NOT(SUMPRODUCT(--(Technicians!$A$2:$A$101=$A323))=1),$B323="",SUMPRODUCT(--('Skills Matrix'!$B$1:$I$1=$B323))&lt;&gt;1),"Check ID",IF(OR(NOT(AND(ISNUMBER($C323),N($C323)&gt;=1,N($C323)&lt;=4,N($C323)=INT(N($C323)))),NOT(AND(ISNUMBER($D323),N($D323)&gt;=18264,N($D323)&lt;=73050)),NOT(OR($E323="Planned",$E323="In progress",$E323="Done"))),"Check inputs","OK")))</f>
        <v/>
      </c>
    </row>
    <row r="324" spans="1:7" x14ac:dyDescent="0.25">
      <c r="A324" s="12"/>
      <c r="B324" s="13"/>
      <c r="C324" s="22"/>
      <c r="D324" s="21"/>
      <c r="E324" s="12"/>
      <c r="F324" s="14" t="str">
        <f>IF(COUNTA($A324:$E324)=0,"",IF($G324&lt;&gt;"OK","n/a",IF(Dashboard!$B$19&gt;0,"Check data",IF(AND($E324&lt;&gt;"Done",N($D324)&lt;Dashboard!$B$4),"Yes","No"))))</f>
        <v/>
      </c>
      <c r="G324" s="14" t="str">
        <f>IF(COUNTA($A324:$E324)=0,"",IF(OR($A324="",NOT(SUMPRODUCT(--(Technicians!$A$2:$A$101=$A324))=1),$B324="",SUMPRODUCT(--('Skills Matrix'!$B$1:$I$1=$B324))&lt;&gt;1),"Check ID",IF(OR(NOT(AND(ISNUMBER($C324),N($C324)&gt;=1,N($C324)&lt;=4,N($C324)=INT(N($C324)))),NOT(AND(ISNUMBER($D324),N($D324)&gt;=18264,N($D324)&lt;=73050)),NOT(OR($E324="Planned",$E324="In progress",$E324="Done"))),"Check inputs","OK")))</f>
        <v/>
      </c>
    </row>
    <row r="325" spans="1:7" x14ac:dyDescent="0.25">
      <c r="A325" s="12"/>
      <c r="B325" s="13"/>
      <c r="C325" s="22"/>
      <c r="D325" s="21"/>
      <c r="E325" s="12"/>
      <c r="F325" s="14" t="str">
        <f>IF(COUNTA($A325:$E325)=0,"",IF($G325&lt;&gt;"OK","n/a",IF(Dashboard!$B$19&gt;0,"Check data",IF(AND($E325&lt;&gt;"Done",N($D325)&lt;Dashboard!$B$4),"Yes","No"))))</f>
        <v/>
      </c>
      <c r="G325" s="14" t="str">
        <f>IF(COUNTA($A325:$E325)=0,"",IF(OR($A325="",NOT(SUMPRODUCT(--(Technicians!$A$2:$A$101=$A325))=1),$B325="",SUMPRODUCT(--('Skills Matrix'!$B$1:$I$1=$B325))&lt;&gt;1),"Check ID",IF(OR(NOT(AND(ISNUMBER($C325),N($C325)&gt;=1,N($C325)&lt;=4,N($C325)=INT(N($C325)))),NOT(AND(ISNUMBER($D325),N($D325)&gt;=18264,N($D325)&lt;=73050)),NOT(OR($E325="Planned",$E325="In progress",$E325="Done"))),"Check inputs","OK")))</f>
        <v/>
      </c>
    </row>
    <row r="326" spans="1:7" x14ac:dyDescent="0.25">
      <c r="A326" s="12"/>
      <c r="B326" s="13"/>
      <c r="C326" s="22"/>
      <c r="D326" s="21"/>
      <c r="E326" s="12"/>
      <c r="F326" s="14" t="str">
        <f>IF(COUNTA($A326:$E326)=0,"",IF($G326&lt;&gt;"OK","n/a",IF(Dashboard!$B$19&gt;0,"Check data",IF(AND($E326&lt;&gt;"Done",N($D326)&lt;Dashboard!$B$4),"Yes","No"))))</f>
        <v/>
      </c>
      <c r="G326" s="14" t="str">
        <f>IF(COUNTA($A326:$E326)=0,"",IF(OR($A326="",NOT(SUMPRODUCT(--(Technicians!$A$2:$A$101=$A326))=1),$B326="",SUMPRODUCT(--('Skills Matrix'!$B$1:$I$1=$B326))&lt;&gt;1),"Check ID",IF(OR(NOT(AND(ISNUMBER($C326),N($C326)&gt;=1,N($C326)&lt;=4,N($C326)=INT(N($C326)))),NOT(AND(ISNUMBER($D326),N($D326)&gt;=18264,N($D326)&lt;=73050)),NOT(OR($E326="Planned",$E326="In progress",$E326="Done"))),"Check inputs","OK")))</f>
        <v/>
      </c>
    </row>
    <row r="327" spans="1:7" x14ac:dyDescent="0.25">
      <c r="A327" s="12"/>
      <c r="B327" s="13"/>
      <c r="C327" s="22"/>
      <c r="D327" s="21"/>
      <c r="E327" s="12"/>
      <c r="F327" s="14" t="str">
        <f>IF(COUNTA($A327:$E327)=0,"",IF($G327&lt;&gt;"OK","n/a",IF(Dashboard!$B$19&gt;0,"Check data",IF(AND($E327&lt;&gt;"Done",N($D327)&lt;Dashboard!$B$4),"Yes","No"))))</f>
        <v/>
      </c>
      <c r="G327" s="14" t="str">
        <f>IF(COUNTA($A327:$E327)=0,"",IF(OR($A327="",NOT(SUMPRODUCT(--(Technicians!$A$2:$A$101=$A327))=1),$B327="",SUMPRODUCT(--('Skills Matrix'!$B$1:$I$1=$B327))&lt;&gt;1),"Check ID",IF(OR(NOT(AND(ISNUMBER($C327),N($C327)&gt;=1,N($C327)&lt;=4,N($C327)=INT(N($C327)))),NOT(AND(ISNUMBER($D327),N($D327)&gt;=18264,N($D327)&lt;=73050)),NOT(OR($E327="Planned",$E327="In progress",$E327="Done"))),"Check inputs","OK")))</f>
        <v/>
      </c>
    </row>
    <row r="328" spans="1:7" x14ac:dyDescent="0.25">
      <c r="A328" s="12"/>
      <c r="B328" s="13"/>
      <c r="C328" s="22"/>
      <c r="D328" s="21"/>
      <c r="E328" s="12"/>
      <c r="F328" s="14" t="str">
        <f>IF(COUNTA($A328:$E328)=0,"",IF($G328&lt;&gt;"OK","n/a",IF(Dashboard!$B$19&gt;0,"Check data",IF(AND($E328&lt;&gt;"Done",N($D328)&lt;Dashboard!$B$4),"Yes","No"))))</f>
        <v/>
      </c>
      <c r="G328" s="14" t="str">
        <f>IF(COUNTA($A328:$E328)=0,"",IF(OR($A328="",NOT(SUMPRODUCT(--(Technicians!$A$2:$A$101=$A328))=1),$B328="",SUMPRODUCT(--('Skills Matrix'!$B$1:$I$1=$B328))&lt;&gt;1),"Check ID",IF(OR(NOT(AND(ISNUMBER($C328),N($C328)&gt;=1,N($C328)&lt;=4,N($C328)=INT(N($C328)))),NOT(AND(ISNUMBER($D328),N($D328)&gt;=18264,N($D328)&lt;=73050)),NOT(OR($E328="Planned",$E328="In progress",$E328="Done"))),"Check inputs","OK")))</f>
        <v/>
      </c>
    </row>
    <row r="329" spans="1:7" x14ac:dyDescent="0.25">
      <c r="A329" s="12"/>
      <c r="B329" s="13"/>
      <c r="C329" s="22"/>
      <c r="D329" s="21"/>
      <c r="E329" s="12"/>
      <c r="F329" s="14" t="str">
        <f>IF(COUNTA($A329:$E329)=0,"",IF($G329&lt;&gt;"OK","n/a",IF(Dashboard!$B$19&gt;0,"Check data",IF(AND($E329&lt;&gt;"Done",N($D329)&lt;Dashboard!$B$4),"Yes","No"))))</f>
        <v/>
      </c>
      <c r="G329" s="14" t="str">
        <f>IF(COUNTA($A329:$E329)=0,"",IF(OR($A329="",NOT(SUMPRODUCT(--(Technicians!$A$2:$A$101=$A329))=1),$B329="",SUMPRODUCT(--('Skills Matrix'!$B$1:$I$1=$B329))&lt;&gt;1),"Check ID",IF(OR(NOT(AND(ISNUMBER($C329),N($C329)&gt;=1,N($C329)&lt;=4,N($C329)=INT(N($C329)))),NOT(AND(ISNUMBER($D329),N($D329)&gt;=18264,N($D329)&lt;=73050)),NOT(OR($E329="Planned",$E329="In progress",$E329="Done"))),"Check inputs","OK")))</f>
        <v/>
      </c>
    </row>
    <row r="330" spans="1:7" x14ac:dyDescent="0.25">
      <c r="A330" s="12"/>
      <c r="B330" s="13"/>
      <c r="C330" s="22"/>
      <c r="D330" s="21"/>
      <c r="E330" s="12"/>
      <c r="F330" s="14" t="str">
        <f>IF(COUNTA($A330:$E330)=0,"",IF($G330&lt;&gt;"OK","n/a",IF(Dashboard!$B$19&gt;0,"Check data",IF(AND($E330&lt;&gt;"Done",N($D330)&lt;Dashboard!$B$4),"Yes","No"))))</f>
        <v/>
      </c>
      <c r="G330" s="14" t="str">
        <f>IF(COUNTA($A330:$E330)=0,"",IF(OR($A330="",NOT(SUMPRODUCT(--(Technicians!$A$2:$A$101=$A330))=1),$B330="",SUMPRODUCT(--('Skills Matrix'!$B$1:$I$1=$B330))&lt;&gt;1),"Check ID",IF(OR(NOT(AND(ISNUMBER($C330),N($C330)&gt;=1,N($C330)&lt;=4,N($C330)=INT(N($C330)))),NOT(AND(ISNUMBER($D330),N($D330)&gt;=18264,N($D330)&lt;=73050)),NOT(OR($E330="Planned",$E330="In progress",$E330="Done"))),"Check inputs","OK")))</f>
        <v/>
      </c>
    </row>
    <row r="331" spans="1:7" x14ac:dyDescent="0.25">
      <c r="A331" s="12"/>
      <c r="B331" s="13"/>
      <c r="C331" s="22"/>
      <c r="D331" s="21"/>
      <c r="E331" s="12"/>
      <c r="F331" s="14" t="str">
        <f>IF(COUNTA($A331:$E331)=0,"",IF($G331&lt;&gt;"OK","n/a",IF(Dashboard!$B$19&gt;0,"Check data",IF(AND($E331&lt;&gt;"Done",N($D331)&lt;Dashboard!$B$4),"Yes","No"))))</f>
        <v/>
      </c>
      <c r="G331" s="14" t="str">
        <f>IF(COUNTA($A331:$E331)=0,"",IF(OR($A331="",NOT(SUMPRODUCT(--(Technicians!$A$2:$A$101=$A331))=1),$B331="",SUMPRODUCT(--('Skills Matrix'!$B$1:$I$1=$B331))&lt;&gt;1),"Check ID",IF(OR(NOT(AND(ISNUMBER($C331),N($C331)&gt;=1,N($C331)&lt;=4,N($C331)=INT(N($C331)))),NOT(AND(ISNUMBER($D331),N($D331)&gt;=18264,N($D331)&lt;=73050)),NOT(OR($E331="Planned",$E331="In progress",$E331="Done"))),"Check inputs","OK")))</f>
        <v/>
      </c>
    </row>
    <row r="332" spans="1:7" x14ac:dyDescent="0.25">
      <c r="A332" s="12"/>
      <c r="B332" s="13"/>
      <c r="C332" s="22"/>
      <c r="D332" s="21"/>
      <c r="E332" s="12"/>
      <c r="F332" s="14" t="str">
        <f>IF(COUNTA($A332:$E332)=0,"",IF($G332&lt;&gt;"OK","n/a",IF(Dashboard!$B$19&gt;0,"Check data",IF(AND($E332&lt;&gt;"Done",N($D332)&lt;Dashboard!$B$4),"Yes","No"))))</f>
        <v/>
      </c>
      <c r="G332" s="14" t="str">
        <f>IF(COUNTA($A332:$E332)=0,"",IF(OR($A332="",NOT(SUMPRODUCT(--(Technicians!$A$2:$A$101=$A332))=1),$B332="",SUMPRODUCT(--('Skills Matrix'!$B$1:$I$1=$B332))&lt;&gt;1),"Check ID",IF(OR(NOT(AND(ISNUMBER($C332),N($C332)&gt;=1,N($C332)&lt;=4,N($C332)=INT(N($C332)))),NOT(AND(ISNUMBER($D332),N($D332)&gt;=18264,N($D332)&lt;=73050)),NOT(OR($E332="Planned",$E332="In progress",$E332="Done"))),"Check inputs","OK")))</f>
        <v/>
      </c>
    </row>
    <row r="333" spans="1:7" x14ac:dyDescent="0.25">
      <c r="A333" s="12"/>
      <c r="B333" s="13"/>
      <c r="C333" s="22"/>
      <c r="D333" s="21"/>
      <c r="E333" s="12"/>
      <c r="F333" s="14" t="str">
        <f>IF(COUNTA($A333:$E333)=0,"",IF($G333&lt;&gt;"OK","n/a",IF(Dashboard!$B$19&gt;0,"Check data",IF(AND($E333&lt;&gt;"Done",N($D333)&lt;Dashboard!$B$4),"Yes","No"))))</f>
        <v/>
      </c>
      <c r="G333" s="14" t="str">
        <f>IF(COUNTA($A333:$E333)=0,"",IF(OR($A333="",NOT(SUMPRODUCT(--(Technicians!$A$2:$A$101=$A333))=1),$B333="",SUMPRODUCT(--('Skills Matrix'!$B$1:$I$1=$B333))&lt;&gt;1),"Check ID",IF(OR(NOT(AND(ISNUMBER($C333),N($C333)&gt;=1,N($C333)&lt;=4,N($C333)=INT(N($C333)))),NOT(AND(ISNUMBER($D333),N($D333)&gt;=18264,N($D333)&lt;=73050)),NOT(OR($E333="Planned",$E333="In progress",$E333="Done"))),"Check inputs","OK")))</f>
        <v/>
      </c>
    </row>
    <row r="334" spans="1:7" x14ac:dyDescent="0.25">
      <c r="A334" s="12"/>
      <c r="B334" s="13"/>
      <c r="C334" s="22"/>
      <c r="D334" s="21"/>
      <c r="E334" s="12"/>
      <c r="F334" s="14" t="str">
        <f>IF(COUNTA($A334:$E334)=0,"",IF($G334&lt;&gt;"OK","n/a",IF(Dashboard!$B$19&gt;0,"Check data",IF(AND($E334&lt;&gt;"Done",N($D334)&lt;Dashboard!$B$4),"Yes","No"))))</f>
        <v/>
      </c>
      <c r="G334" s="14" t="str">
        <f>IF(COUNTA($A334:$E334)=0,"",IF(OR($A334="",NOT(SUMPRODUCT(--(Technicians!$A$2:$A$101=$A334))=1),$B334="",SUMPRODUCT(--('Skills Matrix'!$B$1:$I$1=$B334))&lt;&gt;1),"Check ID",IF(OR(NOT(AND(ISNUMBER($C334),N($C334)&gt;=1,N($C334)&lt;=4,N($C334)=INT(N($C334)))),NOT(AND(ISNUMBER($D334),N($D334)&gt;=18264,N($D334)&lt;=73050)),NOT(OR($E334="Planned",$E334="In progress",$E334="Done"))),"Check inputs","OK")))</f>
        <v/>
      </c>
    </row>
    <row r="335" spans="1:7" x14ac:dyDescent="0.25">
      <c r="A335" s="12"/>
      <c r="B335" s="13"/>
      <c r="C335" s="22"/>
      <c r="D335" s="21"/>
      <c r="E335" s="12"/>
      <c r="F335" s="14" t="str">
        <f>IF(COUNTA($A335:$E335)=0,"",IF($G335&lt;&gt;"OK","n/a",IF(Dashboard!$B$19&gt;0,"Check data",IF(AND($E335&lt;&gt;"Done",N($D335)&lt;Dashboard!$B$4),"Yes","No"))))</f>
        <v/>
      </c>
      <c r="G335" s="14" t="str">
        <f>IF(COUNTA($A335:$E335)=0,"",IF(OR($A335="",NOT(SUMPRODUCT(--(Technicians!$A$2:$A$101=$A335))=1),$B335="",SUMPRODUCT(--('Skills Matrix'!$B$1:$I$1=$B335))&lt;&gt;1),"Check ID",IF(OR(NOT(AND(ISNUMBER($C335),N($C335)&gt;=1,N($C335)&lt;=4,N($C335)=INT(N($C335)))),NOT(AND(ISNUMBER($D335),N($D335)&gt;=18264,N($D335)&lt;=73050)),NOT(OR($E335="Planned",$E335="In progress",$E335="Done"))),"Check inputs","OK")))</f>
        <v/>
      </c>
    </row>
    <row r="336" spans="1:7" x14ac:dyDescent="0.25">
      <c r="A336" s="12"/>
      <c r="B336" s="13"/>
      <c r="C336" s="22"/>
      <c r="D336" s="21"/>
      <c r="E336" s="12"/>
      <c r="F336" s="14" t="str">
        <f>IF(COUNTA($A336:$E336)=0,"",IF($G336&lt;&gt;"OK","n/a",IF(Dashboard!$B$19&gt;0,"Check data",IF(AND($E336&lt;&gt;"Done",N($D336)&lt;Dashboard!$B$4),"Yes","No"))))</f>
        <v/>
      </c>
      <c r="G336" s="14" t="str">
        <f>IF(COUNTA($A336:$E336)=0,"",IF(OR($A336="",NOT(SUMPRODUCT(--(Technicians!$A$2:$A$101=$A336))=1),$B336="",SUMPRODUCT(--('Skills Matrix'!$B$1:$I$1=$B336))&lt;&gt;1),"Check ID",IF(OR(NOT(AND(ISNUMBER($C336),N($C336)&gt;=1,N($C336)&lt;=4,N($C336)=INT(N($C336)))),NOT(AND(ISNUMBER($D336),N($D336)&gt;=18264,N($D336)&lt;=73050)),NOT(OR($E336="Planned",$E336="In progress",$E336="Done"))),"Check inputs","OK")))</f>
        <v/>
      </c>
    </row>
    <row r="337" spans="1:7" x14ac:dyDescent="0.25">
      <c r="A337" s="12"/>
      <c r="B337" s="13"/>
      <c r="C337" s="22"/>
      <c r="D337" s="21"/>
      <c r="E337" s="12"/>
      <c r="F337" s="14" t="str">
        <f>IF(COUNTA($A337:$E337)=0,"",IF($G337&lt;&gt;"OK","n/a",IF(Dashboard!$B$19&gt;0,"Check data",IF(AND($E337&lt;&gt;"Done",N($D337)&lt;Dashboard!$B$4),"Yes","No"))))</f>
        <v/>
      </c>
      <c r="G337" s="14" t="str">
        <f>IF(COUNTA($A337:$E337)=0,"",IF(OR($A337="",NOT(SUMPRODUCT(--(Technicians!$A$2:$A$101=$A337))=1),$B337="",SUMPRODUCT(--('Skills Matrix'!$B$1:$I$1=$B337))&lt;&gt;1),"Check ID",IF(OR(NOT(AND(ISNUMBER($C337),N($C337)&gt;=1,N($C337)&lt;=4,N($C337)=INT(N($C337)))),NOT(AND(ISNUMBER($D337),N($D337)&gt;=18264,N($D337)&lt;=73050)),NOT(OR($E337="Planned",$E337="In progress",$E337="Done"))),"Check inputs","OK")))</f>
        <v/>
      </c>
    </row>
    <row r="338" spans="1:7" x14ac:dyDescent="0.25">
      <c r="A338" s="12"/>
      <c r="B338" s="13"/>
      <c r="C338" s="22"/>
      <c r="D338" s="21"/>
      <c r="E338" s="12"/>
      <c r="F338" s="14" t="str">
        <f>IF(COUNTA($A338:$E338)=0,"",IF($G338&lt;&gt;"OK","n/a",IF(Dashboard!$B$19&gt;0,"Check data",IF(AND($E338&lt;&gt;"Done",N($D338)&lt;Dashboard!$B$4),"Yes","No"))))</f>
        <v/>
      </c>
      <c r="G338" s="14" t="str">
        <f>IF(COUNTA($A338:$E338)=0,"",IF(OR($A338="",NOT(SUMPRODUCT(--(Technicians!$A$2:$A$101=$A338))=1),$B338="",SUMPRODUCT(--('Skills Matrix'!$B$1:$I$1=$B338))&lt;&gt;1),"Check ID",IF(OR(NOT(AND(ISNUMBER($C338),N($C338)&gt;=1,N($C338)&lt;=4,N($C338)=INT(N($C338)))),NOT(AND(ISNUMBER($D338),N($D338)&gt;=18264,N($D338)&lt;=73050)),NOT(OR($E338="Planned",$E338="In progress",$E338="Done"))),"Check inputs","OK")))</f>
        <v/>
      </c>
    </row>
    <row r="339" spans="1:7" x14ac:dyDescent="0.25">
      <c r="A339" s="12"/>
      <c r="B339" s="13"/>
      <c r="C339" s="22"/>
      <c r="D339" s="21"/>
      <c r="E339" s="12"/>
      <c r="F339" s="14" t="str">
        <f>IF(COUNTA($A339:$E339)=0,"",IF($G339&lt;&gt;"OK","n/a",IF(Dashboard!$B$19&gt;0,"Check data",IF(AND($E339&lt;&gt;"Done",N($D339)&lt;Dashboard!$B$4),"Yes","No"))))</f>
        <v/>
      </c>
      <c r="G339" s="14" t="str">
        <f>IF(COUNTA($A339:$E339)=0,"",IF(OR($A339="",NOT(SUMPRODUCT(--(Technicians!$A$2:$A$101=$A339))=1),$B339="",SUMPRODUCT(--('Skills Matrix'!$B$1:$I$1=$B339))&lt;&gt;1),"Check ID",IF(OR(NOT(AND(ISNUMBER($C339),N($C339)&gt;=1,N($C339)&lt;=4,N($C339)=INT(N($C339)))),NOT(AND(ISNUMBER($D339),N($D339)&gt;=18264,N($D339)&lt;=73050)),NOT(OR($E339="Planned",$E339="In progress",$E339="Done"))),"Check inputs","OK")))</f>
        <v/>
      </c>
    </row>
    <row r="340" spans="1:7" x14ac:dyDescent="0.25">
      <c r="A340" s="12"/>
      <c r="B340" s="13"/>
      <c r="C340" s="22"/>
      <c r="D340" s="21"/>
      <c r="E340" s="12"/>
      <c r="F340" s="14" t="str">
        <f>IF(COUNTA($A340:$E340)=0,"",IF($G340&lt;&gt;"OK","n/a",IF(Dashboard!$B$19&gt;0,"Check data",IF(AND($E340&lt;&gt;"Done",N($D340)&lt;Dashboard!$B$4),"Yes","No"))))</f>
        <v/>
      </c>
      <c r="G340" s="14" t="str">
        <f>IF(COUNTA($A340:$E340)=0,"",IF(OR($A340="",NOT(SUMPRODUCT(--(Technicians!$A$2:$A$101=$A340))=1),$B340="",SUMPRODUCT(--('Skills Matrix'!$B$1:$I$1=$B340))&lt;&gt;1),"Check ID",IF(OR(NOT(AND(ISNUMBER($C340),N($C340)&gt;=1,N($C340)&lt;=4,N($C340)=INT(N($C340)))),NOT(AND(ISNUMBER($D340),N($D340)&gt;=18264,N($D340)&lt;=73050)),NOT(OR($E340="Planned",$E340="In progress",$E340="Done"))),"Check inputs","OK")))</f>
        <v/>
      </c>
    </row>
    <row r="341" spans="1:7" x14ac:dyDescent="0.25">
      <c r="A341" s="12"/>
      <c r="B341" s="13"/>
      <c r="C341" s="22"/>
      <c r="D341" s="21"/>
      <c r="E341" s="12"/>
      <c r="F341" s="14" t="str">
        <f>IF(COUNTA($A341:$E341)=0,"",IF($G341&lt;&gt;"OK","n/a",IF(Dashboard!$B$19&gt;0,"Check data",IF(AND($E341&lt;&gt;"Done",N($D341)&lt;Dashboard!$B$4),"Yes","No"))))</f>
        <v/>
      </c>
      <c r="G341" s="14" t="str">
        <f>IF(COUNTA($A341:$E341)=0,"",IF(OR($A341="",NOT(SUMPRODUCT(--(Technicians!$A$2:$A$101=$A341))=1),$B341="",SUMPRODUCT(--('Skills Matrix'!$B$1:$I$1=$B341))&lt;&gt;1),"Check ID",IF(OR(NOT(AND(ISNUMBER($C341),N($C341)&gt;=1,N($C341)&lt;=4,N($C341)=INT(N($C341)))),NOT(AND(ISNUMBER($D341),N($D341)&gt;=18264,N($D341)&lt;=73050)),NOT(OR($E341="Planned",$E341="In progress",$E341="Done"))),"Check inputs","OK")))</f>
        <v/>
      </c>
    </row>
    <row r="342" spans="1:7" x14ac:dyDescent="0.25">
      <c r="A342" s="12"/>
      <c r="B342" s="13"/>
      <c r="C342" s="22"/>
      <c r="D342" s="21"/>
      <c r="E342" s="12"/>
      <c r="F342" s="14" t="str">
        <f>IF(COUNTA($A342:$E342)=0,"",IF($G342&lt;&gt;"OK","n/a",IF(Dashboard!$B$19&gt;0,"Check data",IF(AND($E342&lt;&gt;"Done",N($D342)&lt;Dashboard!$B$4),"Yes","No"))))</f>
        <v/>
      </c>
      <c r="G342" s="14" t="str">
        <f>IF(COUNTA($A342:$E342)=0,"",IF(OR($A342="",NOT(SUMPRODUCT(--(Technicians!$A$2:$A$101=$A342))=1),$B342="",SUMPRODUCT(--('Skills Matrix'!$B$1:$I$1=$B342))&lt;&gt;1),"Check ID",IF(OR(NOT(AND(ISNUMBER($C342),N($C342)&gt;=1,N($C342)&lt;=4,N($C342)=INT(N($C342)))),NOT(AND(ISNUMBER($D342),N($D342)&gt;=18264,N($D342)&lt;=73050)),NOT(OR($E342="Planned",$E342="In progress",$E342="Done"))),"Check inputs","OK")))</f>
        <v/>
      </c>
    </row>
    <row r="343" spans="1:7" x14ac:dyDescent="0.25">
      <c r="A343" s="12"/>
      <c r="B343" s="13"/>
      <c r="C343" s="22"/>
      <c r="D343" s="21"/>
      <c r="E343" s="12"/>
      <c r="F343" s="14" t="str">
        <f>IF(COUNTA($A343:$E343)=0,"",IF($G343&lt;&gt;"OK","n/a",IF(Dashboard!$B$19&gt;0,"Check data",IF(AND($E343&lt;&gt;"Done",N($D343)&lt;Dashboard!$B$4),"Yes","No"))))</f>
        <v/>
      </c>
      <c r="G343" s="14" t="str">
        <f>IF(COUNTA($A343:$E343)=0,"",IF(OR($A343="",NOT(SUMPRODUCT(--(Technicians!$A$2:$A$101=$A343))=1),$B343="",SUMPRODUCT(--('Skills Matrix'!$B$1:$I$1=$B343))&lt;&gt;1),"Check ID",IF(OR(NOT(AND(ISNUMBER($C343),N($C343)&gt;=1,N($C343)&lt;=4,N($C343)=INT(N($C343)))),NOT(AND(ISNUMBER($D343),N($D343)&gt;=18264,N($D343)&lt;=73050)),NOT(OR($E343="Planned",$E343="In progress",$E343="Done"))),"Check inputs","OK")))</f>
        <v/>
      </c>
    </row>
    <row r="344" spans="1:7" x14ac:dyDescent="0.25">
      <c r="A344" s="12"/>
      <c r="B344" s="13"/>
      <c r="C344" s="22"/>
      <c r="D344" s="21"/>
      <c r="E344" s="12"/>
      <c r="F344" s="14" t="str">
        <f>IF(COUNTA($A344:$E344)=0,"",IF($G344&lt;&gt;"OK","n/a",IF(Dashboard!$B$19&gt;0,"Check data",IF(AND($E344&lt;&gt;"Done",N($D344)&lt;Dashboard!$B$4),"Yes","No"))))</f>
        <v/>
      </c>
      <c r="G344" s="14" t="str">
        <f>IF(COUNTA($A344:$E344)=0,"",IF(OR($A344="",NOT(SUMPRODUCT(--(Technicians!$A$2:$A$101=$A344))=1),$B344="",SUMPRODUCT(--('Skills Matrix'!$B$1:$I$1=$B344))&lt;&gt;1),"Check ID",IF(OR(NOT(AND(ISNUMBER($C344),N($C344)&gt;=1,N($C344)&lt;=4,N($C344)=INT(N($C344)))),NOT(AND(ISNUMBER($D344),N($D344)&gt;=18264,N($D344)&lt;=73050)),NOT(OR($E344="Planned",$E344="In progress",$E344="Done"))),"Check inputs","OK")))</f>
        <v/>
      </c>
    </row>
    <row r="345" spans="1:7" x14ac:dyDescent="0.25">
      <c r="A345" s="12"/>
      <c r="B345" s="13"/>
      <c r="C345" s="22"/>
      <c r="D345" s="21"/>
      <c r="E345" s="12"/>
      <c r="F345" s="14" t="str">
        <f>IF(COUNTA($A345:$E345)=0,"",IF($G345&lt;&gt;"OK","n/a",IF(Dashboard!$B$19&gt;0,"Check data",IF(AND($E345&lt;&gt;"Done",N($D345)&lt;Dashboard!$B$4),"Yes","No"))))</f>
        <v/>
      </c>
      <c r="G345" s="14" t="str">
        <f>IF(COUNTA($A345:$E345)=0,"",IF(OR($A345="",NOT(SUMPRODUCT(--(Technicians!$A$2:$A$101=$A345))=1),$B345="",SUMPRODUCT(--('Skills Matrix'!$B$1:$I$1=$B345))&lt;&gt;1),"Check ID",IF(OR(NOT(AND(ISNUMBER($C345),N($C345)&gt;=1,N($C345)&lt;=4,N($C345)=INT(N($C345)))),NOT(AND(ISNUMBER($D345),N($D345)&gt;=18264,N($D345)&lt;=73050)),NOT(OR($E345="Planned",$E345="In progress",$E345="Done"))),"Check inputs","OK")))</f>
        <v/>
      </c>
    </row>
    <row r="346" spans="1:7" x14ac:dyDescent="0.25">
      <c r="A346" s="12"/>
      <c r="B346" s="13"/>
      <c r="C346" s="22"/>
      <c r="D346" s="21"/>
      <c r="E346" s="12"/>
      <c r="F346" s="14" t="str">
        <f>IF(COUNTA($A346:$E346)=0,"",IF($G346&lt;&gt;"OK","n/a",IF(Dashboard!$B$19&gt;0,"Check data",IF(AND($E346&lt;&gt;"Done",N($D346)&lt;Dashboard!$B$4),"Yes","No"))))</f>
        <v/>
      </c>
      <c r="G346" s="14" t="str">
        <f>IF(COUNTA($A346:$E346)=0,"",IF(OR($A346="",NOT(SUMPRODUCT(--(Technicians!$A$2:$A$101=$A346))=1),$B346="",SUMPRODUCT(--('Skills Matrix'!$B$1:$I$1=$B346))&lt;&gt;1),"Check ID",IF(OR(NOT(AND(ISNUMBER($C346),N($C346)&gt;=1,N($C346)&lt;=4,N($C346)=INT(N($C346)))),NOT(AND(ISNUMBER($D346),N($D346)&gt;=18264,N($D346)&lt;=73050)),NOT(OR($E346="Planned",$E346="In progress",$E346="Done"))),"Check inputs","OK")))</f>
        <v/>
      </c>
    </row>
    <row r="347" spans="1:7" x14ac:dyDescent="0.25">
      <c r="A347" s="12"/>
      <c r="B347" s="13"/>
      <c r="C347" s="22"/>
      <c r="D347" s="21"/>
      <c r="E347" s="12"/>
      <c r="F347" s="14" t="str">
        <f>IF(COUNTA($A347:$E347)=0,"",IF($G347&lt;&gt;"OK","n/a",IF(Dashboard!$B$19&gt;0,"Check data",IF(AND($E347&lt;&gt;"Done",N($D347)&lt;Dashboard!$B$4),"Yes","No"))))</f>
        <v/>
      </c>
      <c r="G347" s="14" t="str">
        <f>IF(COUNTA($A347:$E347)=0,"",IF(OR($A347="",NOT(SUMPRODUCT(--(Technicians!$A$2:$A$101=$A347))=1),$B347="",SUMPRODUCT(--('Skills Matrix'!$B$1:$I$1=$B347))&lt;&gt;1),"Check ID",IF(OR(NOT(AND(ISNUMBER($C347),N($C347)&gt;=1,N($C347)&lt;=4,N($C347)=INT(N($C347)))),NOT(AND(ISNUMBER($D347),N($D347)&gt;=18264,N($D347)&lt;=73050)),NOT(OR($E347="Planned",$E347="In progress",$E347="Done"))),"Check inputs","OK")))</f>
        <v/>
      </c>
    </row>
    <row r="348" spans="1:7" x14ac:dyDescent="0.25">
      <c r="A348" s="12"/>
      <c r="B348" s="13"/>
      <c r="C348" s="22"/>
      <c r="D348" s="21"/>
      <c r="E348" s="12"/>
      <c r="F348" s="14" t="str">
        <f>IF(COUNTA($A348:$E348)=0,"",IF($G348&lt;&gt;"OK","n/a",IF(Dashboard!$B$19&gt;0,"Check data",IF(AND($E348&lt;&gt;"Done",N($D348)&lt;Dashboard!$B$4),"Yes","No"))))</f>
        <v/>
      </c>
      <c r="G348" s="14" t="str">
        <f>IF(COUNTA($A348:$E348)=0,"",IF(OR($A348="",NOT(SUMPRODUCT(--(Technicians!$A$2:$A$101=$A348))=1),$B348="",SUMPRODUCT(--('Skills Matrix'!$B$1:$I$1=$B348))&lt;&gt;1),"Check ID",IF(OR(NOT(AND(ISNUMBER($C348),N($C348)&gt;=1,N($C348)&lt;=4,N($C348)=INT(N($C348)))),NOT(AND(ISNUMBER($D348),N($D348)&gt;=18264,N($D348)&lt;=73050)),NOT(OR($E348="Planned",$E348="In progress",$E348="Done"))),"Check inputs","OK")))</f>
        <v/>
      </c>
    </row>
    <row r="349" spans="1:7" x14ac:dyDescent="0.25">
      <c r="A349" s="12"/>
      <c r="B349" s="13"/>
      <c r="C349" s="22"/>
      <c r="D349" s="21"/>
      <c r="E349" s="12"/>
      <c r="F349" s="14" t="str">
        <f>IF(COUNTA($A349:$E349)=0,"",IF($G349&lt;&gt;"OK","n/a",IF(Dashboard!$B$19&gt;0,"Check data",IF(AND($E349&lt;&gt;"Done",N($D349)&lt;Dashboard!$B$4),"Yes","No"))))</f>
        <v/>
      </c>
      <c r="G349" s="14" t="str">
        <f>IF(COUNTA($A349:$E349)=0,"",IF(OR($A349="",NOT(SUMPRODUCT(--(Technicians!$A$2:$A$101=$A349))=1),$B349="",SUMPRODUCT(--('Skills Matrix'!$B$1:$I$1=$B349))&lt;&gt;1),"Check ID",IF(OR(NOT(AND(ISNUMBER($C349),N($C349)&gt;=1,N($C349)&lt;=4,N($C349)=INT(N($C349)))),NOT(AND(ISNUMBER($D349),N($D349)&gt;=18264,N($D349)&lt;=73050)),NOT(OR($E349="Planned",$E349="In progress",$E349="Done"))),"Check inputs","OK")))</f>
        <v/>
      </c>
    </row>
    <row r="350" spans="1:7" x14ac:dyDescent="0.25">
      <c r="A350" s="12"/>
      <c r="B350" s="13"/>
      <c r="C350" s="22"/>
      <c r="D350" s="21"/>
      <c r="E350" s="12"/>
      <c r="F350" s="14" t="str">
        <f>IF(COUNTA($A350:$E350)=0,"",IF($G350&lt;&gt;"OK","n/a",IF(Dashboard!$B$19&gt;0,"Check data",IF(AND($E350&lt;&gt;"Done",N($D350)&lt;Dashboard!$B$4),"Yes","No"))))</f>
        <v/>
      </c>
      <c r="G350" s="14" t="str">
        <f>IF(COUNTA($A350:$E350)=0,"",IF(OR($A350="",NOT(SUMPRODUCT(--(Technicians!$A$2:$A$101=$A350))=1),$B350="",SUMPRODUCT(--('Skills Matrix'!$B$1:$I$1=$B350))&lt;&gt;1),"Check ID",IF(OR(NOT(AND(ISNUMBER($C350),N($C350)&gt;=1,N($C350)&lt;=4,N($C350)=INT(N($C350)))),NOT(AND(ISNUMBER($D350),N($D350)&gt;=18264,N($D350)&lt;=73050)),NOT(OR($E350="Planned",$E350="In progress",$E350="Done"))),"Check inputs","OK")))</f>
        <v/>
      </c>
    </row>
    <row r="351" spans="1:7" x14ac:dyDescent="0.25">
      <c r="A351" s="12"/>
      <c r="B351" s="13"/>
      <c r="C351" s="22"/>
      <c r="D351" s="21"/>
      <c r="E351" s="12"/>
      <c r="F351" s="14" t="str">
        <f>IF(COUNTA($A351:$E351)=0,"",IF($G351&lt;&gt;"OK","n/a",IF(Dashboard!$B$19&gt;0,"Check data",IF(AND($E351&lt;&gt;"Done",N($D351)&lt;Dashboard!$B$4),"Yes","No"))))</f>
        <v/>
      </c>
      <c r="G351" s="14" t="str">
        <f>IF(COUNTA($A351:$E351)=0,"",IF(OR($A351="",NOT(SUMPRODUCT(--(Technicians!$A$2:$A$101=$A351))=1),$B351="",SUMPRODUCT(--('Skills Matrix'!$B$1:$I$1=$B351))&lt;&gt;1),"Check ID",IF(OR(NOT(AND(ISNUMBER($C351),N($C351)&gt;=1,N($C351)&lt;=4,N($C351)=INT(N($C351)))),NOT(AND(ISNUMBER($D351),N($D351)&gt;=18264,N($D351)&lt;=73050)),NOT(OR($E351="Planned",$E351="In progress",$E351="Done"))),"Check inputs","OK")))</f>
        <v/>
      </c>
    </row>
    <row r="352" spans="1:7" x14ac:dyDescent="0.25">
      <c r="A352" s="12"/>
      <c r="B352" s="13"/>
      <c r="C352" s="22"/>
      <c r="D352" s="21"/>
      <c r="E352" s="12"/>
      <c r="F352" s="14" t="str">
        <f>IF(COUNTA($A352:$E352)=0,"",IF($G352&lt;&gt;"OK","n/a",IF(Dashboard!$B$19&gt;0,"Check data",IF(AND($E352&lt;&gt;"Done",N($D352)&lt;Dashboard!$B$4),"Yes","No"))))</f>
        <v/>
      </c>
      <c r="G352" s="14" t="str">
        <f>IF(COUNTA($A352:$E352)=0,"",IF(OR($A352="",NOT(SUMPRODUCT(--(Technicians!$A$2:$A$101=$A352))=1),$B352="",SUMPRODUCT(--('Skills Matrix'!$B$1:$I$1=$B352))&lt;&gt;1),"Check ID",IF(OR(NOT(AND(ISNUMBER($C352),N($C352)&gt;=1,N($C352)&lt;=4,N($C352)=INT(N($C352)))),NOT(AND(ISNUMBER($D352),N($D352)&gt;=18264,N($D352)&lt;=73050)),NOT(OR($E352="Planned",$E352="In progress",$E352="Done"))),"Check inputs","OK")))</f>
        <v/>
      </c>
    </row>
    <row r="353" spans="1:7" x14ac:dyDescent="0.25">
      <c r="A353" s="12"/>
      <c r="B353" s="13"/>
      <c r="C353" s="22"/>
      <c r="D353" s="21"/>
      <c r="E353" s="12"/>
      <c r="F353" s="14" t="str">
        <f>IF(COUNTA($A353:$E353)=0,"",IF($G353&lt;&gt;"OK","n/a",IF(Dashboard!$B$19&gt;0,"Check data",IF(AND($E353&lt;&gt;"Done",N($D353)&lt;Dashboard!$B$4),"Yes","No"))))</f>
        <v/>
      </c>
      <c r="G353" s="14" t="str">
        <f>IF(COUNTA($A353:$E353)=0,"",IF(OR($A353="",NOT(SUMPRODUCT(--(Technicians!$A$2:$A$101=$A353))=1),$B353="",SUMPRODUCT(--('Skills Matrix'!$B$1:$I$1=$B353))&lt;&gt;1),"Check ID",IF(OR(NOT(AND(ISNUMBER($C353),N($C353)&gt;=1,N($C353)&lt;=4,N($C353)=INT(N($C353)))),NOT(AND(ISNUMBER($D353),N($D353)&gt;=18264,N($D353)&lt;=73050)),NOT(OR($E353="Planned",$E353="In progress",$E353="Done"))),"Check inputs","OK")))</f>
        <v/>
      </c>
    </row>
    <row r="354" spans="1:7" x14ac:dyDescent="0.25">
      <c r="A354" s="12"/>
      <c r="B354" s="13"/>
      <c r="C354" s="22"/>
      <c r="D354" s="21"/>
      <c r="E354" s="12"/>
      <c r="F354" s="14" t="str">
        <f>IF(COUNTA($A354:$E354)=0,"",IF($G354&lt;&gt;"OK","n/a",IF(Dashboard!$B$19&gt;0,"Check data",IF(AND($E354&lt;&gt;"Done",N($D354)&lt;Dashboard!$B$4),"Yes","No"))))</f>
        <v/>
      </c>
      <c r="G354" s="14" t="str">
        <f>IF(COUNTA($A354:$E354)=0,"",IF(OR($A354="",NOT(SUMPRODUCT(--(Technicians!$A$2:$A$101=$A354))=1),$B354="",SUMPRODUCT(--('Skills Matrix'!$B$1:$I$1=$B354))&lt;&gt;1),"Check ID",IF(OR(NOT(AND(ISNUMBER($C354),N($C354)&gt;=1,N($C354)&lt;=4,N($C354)=INT(N($C354)))),NOT(AND(ISNUMBER($D354),N($D354)&gt;=18264,N($D354)&lt;=73050)),NOT(OR($E354="Planned",$E354="In progress",$E354="Done"))),"Check inputs","OK")))</f>
        <v/>
      </c>
    </row>
    <row r="355" spans="1:7" x14ac:dyDescent="0.25">
      <c r="A355" s="12"/>
      <c r="B355" s="13"/>
      <c r="C355" s="22"/>
      <c r="D355" s="21"/>
      <c r="E355" s="12"/>
      <c r="F355" s="14" t="str">
        <f>IF(COUNTA($A355:$E355)=0,"",IF($G355&lt;&gt;"OK","n/a",IF(Dashboard!$B$19&gt;0,"Check data",IF(AND($E355&lt;&gt;"Done",N($D355)&lt;Dashboard!$B$4),"Yes","No"))))</f>
        <v/>
      </c>
      <c r="G355" s="14" t="str">
        <f>IF(COUNTA($A355:$E355)=0,"",IF(OR($A355="",NOT(SUMPRODUCT(--(Technicians!$A$2:$A$101=$A355))=1),$B355="",SUMPRODUCT(--('Skills Matrix'!$B$1:$I$1=$B355))&lt;&gt;1),"Check ID",IF(OR(NOT(AND(ISNUMBER($C355),N($C355)&gt;=1,N($C355)&lt;=4,N($C355)=INT(N($C355)))),NOT(AND(ISNUMBER($D355),N($D355)&gt;=18264,N($D355)&lt;=73050)),NOT(OR($E355="Planned",$E355="In progress",$E355="Done"))),"Check inputs","OK")))</f>
        <v/>
      </c>
    </row>
    <row r="356" spans="1:7" x14ac:dyDescent="0.25">
      <c r="A356" s="12"/>
      <c r="B356" s="13"/>
      <c r="C356" s="22"/>
      <c r="D356" s="21"/>
      <c r="E356" s="12"/>
      <c r="F356" s="14" t="str">
        <f>IF(COUNTA($A356:$E356)=0,"",IF($G356&lt;&gt;"OK","n/a",IF(Dashboard!$B$19&gt;0,"Check data",IF(AND($E356&lt;&gt;"Done",N($D356)&lt;Dashboard!$B$4),"Yes","No"))))</f>
        <v/>
      </c>
      <c r="G356" s="14" t="str">
        <f>IF(COUNTA($A356:$E356)=0,"",IF(OR($A356="",NOT(SUMPRODUCT(--(Technicians!$A$2:$A$101=$A356))=1),$B356="",SUMPRODUCT(--('Skills Matrix'!$B$1:$I$1=$B356))&lt;&gt;1),"Check ID",IF(OR(NOT(AND(ISNUMBER($C356),N($C356)&gt;=1,N($C356)&lt;=4,N($C356)=INT(N($C356)))),NOT(AND(ISNUMBER($D356),N($D356)&gt;=18264,N($D356)&lt;=73050)),NOT(OR($E356="Planned",$E356="In progress",$E356="Done"))),"Check inputs","OK")))</f>
        <v/>
      </c>
    </row>
    <row r="357" spans="1:7" x14ac:dyDescent="0.25">
      <c r="A357" s="12"/>
      <c r="B357" s="13"/>
      <c r="C357" s="22"/>
      <c r="D357" s="21"/>
      <c r="E357" s="12"/>
      <c r="F357" s="14" t="str">
        <f>IF(COUNTA($A357:$E357)=0,"",IF($G357&lt;&gt;"OK","n/a",IF(Dashboard!$B$19&gt;0,"Check data",IF(AND($E357&lt;&gt;"Done",N($D357)&lt;Dashboard!$B$4),"Yes","No"))))</f>
        <v/>
      </c>
      <c r="G357" s="14" t="str">
        <f>IF(COUNTA($A357:$E357)=0,"",IF(OR($A357="",NOT(SUMPRODUCT(--(Technicians!$A$2:$A$101=$A357))=1),$B357="",SUMPRODUCT(--('Skills Matrix'!$B$1:$I$1=$B357))&lt;&gt;1),"Check ID",IF(OR(NOT(AND(ISNUMBER($C357),N($C357)&gt;=1,N($C357)&lt;=4,N($C357)=INT(N($C357)))),NOT(AND(ISNUMBER($D357),N($D357)&gt;=18264,N($D357)&lt;=73050)),NOT(OR($E357="Planned",$E357="In progress",$E357="Done"))),"Check inputs","OK")))</f>
        <v/>
      </c>
    </row>
    <row r="358" spans="1:7" x14ac:dyDescent="0.25">
      <c r="A358" s="12"/>
      <c r="B358" s="13"/>
      <c r="C358" s="22"/>
      <c r="D358" s="21"/>
      <c r="E358" s="12"/>
      <c r="F358" s="14" t="str">
        <f>IF(COUNTA($A358:$E358)=0,"",IF($G358&lt;&gt;"OK","n/a",IF(Dashboard!$B$19&gt;0,"Check data",IF(AND($E358&lt;&gt;"Done",N($D358)&lt;Dashboard!$B$4),"Yes","No"))))</f>
        <v/>
      </c>
      <c r="G358" s="14" t="str">
        <f>IF(COUNTA($A358:$E358)=0,"",IF(OR($A358="",NOT(SUMPRODUCT(--(Technicians!$A$2:$A$101=$A358))=1),$B358="",SUMPRODUCT(--('Skills Matrix'!$B$1:$I$1=$B358))&lt;&gt;1),"Check ID",IF(OR(NOT(AND(ISNUMBER($C358),N($C358)&gt;=1,N($C358)&lt;=4,N($C358)=INT(N($C358)))),NOT(AND(ISNUMBER($D358),N($D358)&gt;=18264,N($D358)&lt;=73050)),NOT(OR($E358="Planned",$E358="In progress",$E358="Done"))),"Check inputs","OK")))</f>
        <v/>
      </c>
    </row>
    <row r="359" spans="1:7" x14ac:dyDescent="0.25">
      <c r="A359" s="12"/>
      <c r="B359" s="13"/>
      <c r="C359" s="22"/>
      <c r="D359" s="21"/>
      <c r="E359" s="12"/>
      <c r="F359" s="14" t="str">
        <f>IF(COUNTA($A359:$E359)=0,"",IF($G359&lt;&gt;"OK","n/a",IF(Dashboard!$B$19&gt;0,"Check data",IF(AND($E359&lt;&gt;"Done",N($D359)&lt;Dashboard!$B$4),"Yes","No"))))</f>
        <v/>
      </c>
      <c r="G359" s="14" t="str">
        <f>IF(COUNTA($A359:$E359)=0,"",IF(OR($A359="",NOT(SUMPRODUCT(--(Technicians!$A$2:$A$101=$A359))=1),$B359="",SUMPRODUCT(--('Skills Matrix'!$B$1:$I$1=$B359))&lt;&gt;1),"Check ID",IF(OR(NOT(AND(ISNUMBER($C359),N($C359)&gt;=1,N($C359)&lt;=4,N($C359)=INT(N($C359)))),NOT(AND(ISNUMBER($D359),N($D359)&gt;=18264,N($D359)&lt;=73050)),NOT(OR($E359="Planned",$E359="In progress",$E359="Done"))),"Check inputs","OK")))</f>
        <v/>
      </c>
    </row>
    <row r="360" spans="1:7" x14ac:dyDescent="0.25">
      <c r="A360" s="12"/>
      <c r="B360" s="13"/>
      <c r="C360" s="22"/>
      <c r="D360" s="21"/>
      <c r="E360" s="12"/>
      <c r="F360" s="14" t="str">
        <f>IF(COUNTA($A360:$E360)=0,"",IF($G360&lt;&gt;"OK","n/a",IF(Dashboard!$B$19&gt;0,"Check data",IF(AND($E360&lt;&gt;"Done",N($D360)&lt;Dashboard!$B$4),"Yes","No"))))</f>
        <v/>
      </c>
      <c r="G360" s="14" t="str">
        <f>IF(COUNTA($A360:$E360)=0,"",IF(OR($A360="",NOT(SUMPRODUCT(--(Technicians!$A$2:$A$101=$A360))=1),$B360="",SUMPRODUCT(--('Skills Matrix'!$B$1:$I$1=$B360))&lt;&gt;1),"Check ID",IF(OR(NOT(AND(ISNUMBER($C360),N($C360)&gt;=1,N($C360)&lt;=4,N($C360)=INT(N($C360)))),NOT(AND(ISNUMBER($D360),N($D360)&gt;=18264,N($D360)&lt;=73050)),NOT(OR($E360="Planned",$E360="In progress",$E360="Done"))),"Check inputs","OK")))</f>
        <v/>
      </c>
    </row>
    <row r="361" spans="1:7" x14ac:dyDescent="0.25">
      <c r="A361" s="12"/>
      <c r="B361" s="13"/>
      <c r="C361" s="22"/>
      <c r="D361" s="21"/>
      <c r="E361" s="12"/>
      <c r="F361" s="14" t="str">
        <f>IF(COUNTA($A361:$E361)=0,"",IF($G361&lt;&gt;"OK","n/a",IF(Dashboard!$B$19&gt;0,"Check data",IF(AND($E361&lt;&gt;"Done",N($D361)&lt;Dashboard!$B$4),"Yes","No"))))</f>
        <v/>
      </c>
      <c r="G361" s="14" t="str">
        <f>IF(COUNTA($A361:$E361)=0,"",IF(OR($A361="",NOT(SUMPRODUCT(--(Technicians!$A$2:$A$101=$A361))=1),$B361="",SUMPRODUCT(--('Skills Matrix'!$B$1:$I$1=$B361))&lt;&gt;1),"Check ID",IF(OR(NOT(AND(ISNUMBER($C361),N($C361)&gt;=1,N($C361)&lt;=4,N($C361)=INT(N($C361)))),NOT(AND(ISNUMBER($D361),N($D361)&gt;=18264,N($D361)&lt;=73050)),NOT(OR($E361="Planned",$E361="In progress",$E361="Done"))),"Check inputs","OK")))</f>
        <v/>
      </c>
    </row>
    <row r="362" spans="1:7" x14ac:dyDescent="0.25">
      <c r="A362" s="12"/>
      <c r="B362" s="13"/>
      <c r="C362" s="22"/>
      <c r="D362" s="21"/>
      <c r="E362" s="12"/>
      <c r="F362" s="14" t="str">
        <f>IF(COUNTA($A362:$E362)=0,"",IF($G362&lt;&gt;"OK","n/a",IF(Dashboard!$B$19&gt;0,"Check data",IF(AND($E362&lt;&gt;"Done",N($D362)&lt;Dashboard!$B$4),"Yes","No"))))</f>
        <v/>
      </c>
      <c r="G362" s="14" t="str">
        <f>IF(COUNTA($A362:$E362)=0,"",IF(OR($A362="",NOT(SUMPRODUCT(--(Technicians!$A$2:$A$101=$A362))=1),$B362="",SUMPRODUCT(--('Skills Matrix'!$B$1:$I$1=$B362))&lt;&gt;1),"Check ID",IF(OR(NOT(AND(ISNUMBER($C362),N($C362)&gt;=1,N($C362)&lt;=4,N($C362)=INT(N($C362)))),NOT(AND(ISNUMBER($D362),N($D362)&gt;=18264,N($D362)&lt;=73050)),NOT(OR($E362="Planned",$E362="In progress",$E362="Done"))),"Check inputs","OK")))</f>
        <v/>
      </c>
    </row>
    <row r="363" spans="1:7" x14ac:dyDescent="0.25">
      <c r="A363" s="12"/>
      <c r="B363" s="13"/>
      <c r="C363" s="22"/>
      <c r="D363" s="21"/>
      <c r="E363" s="12"/>
      <c r="F363" s="14" t="str">
        <f>IF(COUNTA($A363:$E363)=0,"",IF($G363&lt;&gt;"OK","n/a",IF(Dashboard!$B$19&gt;0,"Check data",IF(AND($E363&lt;&gt;"Done",N($D363)&lt;Dashboard!$B$4),"Yes","No"))))</f>
        <v/>
      </c>
      <c r="G363" s="14" t="str">
        <f>IF(COUNTA($A363:$E363)=0,"",IF(OR($A363="",NOT(SUMPRODUCT(--(Technicians!$A$2:$A$101=$A363))=1),$B363="",SUMPRODUCT(--('Skills Matrix'!$B$1:$I$1=$B363))&lt;&gt;1),"Check ID",IF(OR(NOT(AND(ISNUMBER($C363),N($C363)&gt;=1,N($C363)&lt;=4,N($C363)=INT(N($C363)))),NOT(AND(ISNUMBER($D363),N($D363)&gt;=18264,N($D363)&lt;=73050)),NOT(OR($E363="Planned",$E363="In progress",$E363="Done"))),"Check inputs","OK")))</f>
        <v/>
      </c>
    </row>
    <row r="364" spans="1:7" x14ac:dyDescent="0.25">
      <c r="A364" s="12"/>
      <c r="B364" s="13"/>
      <c r="C364" s="22"/>
      <c r="D364" s="21"/>
      <c r="E364" s="12"/>
      <c r="F364" s="14" t="str">
        <f>IF(COUNTA($A364:$E364)=0,"",IF($G364&lt;&gt;"OK","n/a",IF(Dashboard!$B$19&gt;0,"Check data",IF(AND($E364&lt;&gt;"Done",N($D364)&lt;Dashboard!$B$4),"Yes","No"))))</f>
        <v/>
      </c>
      <c r="G364" s="14" t="str">
        <f>IF(COUNTA($A364:$E364)=0,"",IF(OR($A364="",NOT(SUMPRODUCT(--(Technicians!$A$2:$A$101=$A364))=1),$B364="",SUMPRODUCT(--('Skills Matrix'!$B$1:$I$1=$B364))&lt;&gt;1),"Check ID",IF(OR(NOT(AND(ISNUMBER($C364),N($C364)&gt;=1,N($C364)&lt;=4,N($C364)=INT(N($C364)))),NOT(AND(ISNUMBER($D364),N($D364)&gt;=18264,N($D364)&lt;=73050)),NOT(OR($E364="Planned",$E364="In progress",$E364="Done"))),"Check inputs","OK")))</f>
        <v/>
      </c>
    </row>
    <row r="365" spans="1:7" x14ac:dyDescent="0.25">
      <c r="A365" s="12"/>
      <c r="B365" s="13"/>
      <c r="C365" s="22"/>
      <c r="D365" s="21"/>
      <c r="E365" s="12"/>
      <c r="F365" s="14" t="str">
        <f>IF(COUNTA($A365:$E365)=0,"",IF($G365&lt;&gt;"OK","n/a",IF(Dashboard!$B$19&gt;0,"Check data",IF(AND($E365&lt;&gt;"Done",N($D365)&lt;Dashboard!$B$4),"Yes","No"))))</f>
        <v/>
      </c>
      <c r="G365" s="14" t="str">
        <f>IF(COUNTA($A365:$E365)=0,"",IF(OR($A365="",NOT(SUMPRODUCT(--(Technicians!$A$2:$A$101=$A365))=1),$B365="",SUMPRODUCT(--('Skills Matrix'!$B$1:$I$1=$B365))&lt;&gt;1),"Check ID",IF(OR(NOT(AND(ISNUMBER($C365),N($C365)&gt;=1,N($C365)&lt;=4,N($C365)=INT(N($C365)))),NOT(AND(ISNUMBER($D365),N($D365)&gt;=18264,N($D365)&lt;=73050)),NOT(OR($E365="Planned",$E365="In progress",$E365="Done"))),"Check inputs","OK")))</f>
        <v/>
      </c>
    </row>
    <row r="366" spans="1:7" x14ac:dyDescent="0.25">
      <c r="A366" s="12"/>
      <c r="B366" s="13"/>
      <c r="C366" s="22"/>
      <c r="D366" s="21"/>
      <c r="E366" s="12"/>
      <c r="F366" s="14" t="str">
        <f>IF(COUNTA($A366:$E366)=0,"",IF($G366&lt;&gt;"OK","n/a",IF(Dashboard!$B$19&gt;0,"Check data",IF(AND($E366&lt;&gt;"Done",N($D366)&lt;Dashboard!$B$4),"Yes","No"))))</f>
        <v/>
      </c>
      <c r="G366" s="14" t="str">
        <f>IF(COUNTA($A366:$E366)=0,"",IF(OR($A366="",NOT(SUMPRODUCT(--(Technicians!$A$2:$A$101=$A366))=1),$B366="",SUMPRODUCT(--('Skills Matrix'!$B$1:$I$1=$B366))&lt;&gt;1),"Check ID",IF(OR(NOT(AND(ISNUMBER($C366),N($C366)&gt;=1,N($C366)&lt;=4,N($C366)=INT(N($C366)))),NOT(AND(ISNUMBER($D366),N($D366)&gt;=18264,N($D366)&lt;=73050)),NOT(OR($E366="Planned",$E366="In progress",$E366="Done"))),"Check inputs","OK")))</f>
        <v/>
      </c>
    </row>
    <row r="367" spans="1:7" x14ac:dyDescent="0.25">
      <c r="A367" s="12"/>
      <c r="B367" s="13"/>
      <c r="C367" s="22"/>
      <c r="D367" s="21"/>
      <c r="E367" s="12"/>
      <c r="F367" s="14" t="str">
        <f>IF(COUNTA($A367:$E367)=0,"",IF($G367&lt;&gt;"OK","n/a",IF(Dashboard!$B$19&gt;0,"Check data",IF(AND($E367&lt;&gt;"Done",N($D367)&lt;Dashboard!$B$4),"Yes","No"))))</f>
        <v/>
      </c>
      <c r="G367" s="14" t="str">
        <f>IF(COUNTA($A367:$E367)=0,"",IF(OR($A367="",NOT(SUMPRODUCT(--(Technicians!$A$2:$A$101=$A367))=1),$B367="",SUMPRODUCT(--('Skills Matrix'!$B$1:$I$1=$B367))&lt;&gt;1),"Check ID",IF(OR(NOT(AND(ISNUMBER($C367),N($C367)&gt;=1,N($C367)&lt;=4,N($C367)=INT(N($C367)))),NOT(AND(ISNUMBER($D367),N($D367)&gt;=18264,N($D367)&lt;=73050)),NOT(OR($E367="Planned",$E367="In progress",$E367="Done"))),"Check inputs","OK")))</f>
        <v/>
      </c>
    </row>
    <row r="368" spans="1:7" x14ac:dyDescent="0.25">
      <c r="A368" s="12"/>
      <c r="B368" s="13"/>
      <c r="C368" s="22"/>
      <c r="D368" s="21"/>
      <c r="E368" s="12"/>
      <c r="F368" s="14" t="str">
        <f>IF(COUNTA($A368:$E368)=0,"",IF($G368&lt;&gt;"OK","n/a",IF(Dashboard!$B$19&gt;0,"Check data",IF(AND($E368&lt;&gt;"Done",N($D368)&lt;Dashboard!$B$4),"Yes","No"))))</f>
        <v/>
      </c>
      <c r="G368" s="14" t="str">
        <f>IF(COUNTA($A368:$E368)=0,"",IF(OR($A368="",NOT(SUMPRODUCT(--(Technicians!$A$2:$A$101=$A368))=1),$B368="",SUMPRODUCT(--('Skills Matrix'!$B$1:$I$1=$B368))&lt;&gt;1),"Check ID",IF(OR(NOT(AND(ISNUMBER($C368),N($C368)&gt;=1,N($C368)&lt;=4,N($C368)=INT(N($C368)))),NOT(AND(ISNUMBER($D368),N($D368)&gt;=18264,N($D368)&lt;=73050)),NOT(OR($E368="Planned",$E368="In progress",$E368="Done"))),"Check inputs","OK")))</f>
        <v/>
      </c>
    </row>
    <row r="369" spans="1:7" x14ac:dyDescent="0.25">
      <c r="A369" s="12"/>
      <c r="B369" s="13"/>
      <c r="C369" s="22"/>
      <c r="D369" s="21"/>
      <c r="E369" s="12"/>
      <c r="F369" s="14" t="str">
        <f>IF(COUNTA($A369:$E369)=0,"",IF($G369&lt;&gt;"OK","n/a",IF(Dashboard!$B$19&gt;0,"Check data",IF(AND($E369&lt;&gt;"Done",N($D369)&lt;Dashboard!$B$4),"Yes","No"))))</f>
        <v/>
      </c>
      <c r="G369" s="14" t="str">
        <f>IF(COUNTA($A369:$E369)=0,"",IF(OR($A369="",NOT(SUMPRODUCT(--(Technicians!$A$2:$A$101=$A369))=1),$B369="",SUMPRODUCT(--('Skills Matrix'!$B$1:$I$1=$B369))&lt;&gt;1),"Check ID",IF(OR(NOT(AND(ISNUMBER($C369),N($C369)&gt;=1,N($C369)&lt;=4,N($C369)=INT(N($C369)))),NOT(AND(ISNUMBER($D369),N($D369)&gt;=18264,N($D369)&lt;=73050)),NOT(OR($E369="Planned",$E369="In progress",$E369="Done"))),"Check inputs","OK")))</f>
        <v/>
      </c>
    </row>
    <row r="370" spans="1:7" x14ac:dyDescent="0.25">
      <c r="A370" s="12"/>
      <c r="B370" s="13"/>
      <c r="C370" s="22"/>
      <c r="D370" s="21"/>
      <c r="E370" s="12"/>
      <c r="F370" s="14" t="str">
        <f>IF(COUNTA($A370:$E370)=0,"",IF($G370&lt;&gt;"OK","n/a",IF(Dashboard!$B$19&gt;0,"Check data",IF(AND($E370&lt;&gt;"Done",N($D370)&lt;Dashboard!$B$4),"Yes","No"))))</f>
        <v/>
      </c>
      <c r="G370" s="14" t="str">
        <f>IF(COUNTA($A370:$E370)=0,"",IF(OR($A370="",NOT(SUMPRODUCT(--(Technicians!$A$2:$A$101=$A370))=1),$B370="",SUMPRODUCT(--('Skills Matrix'!$B$1:$I$1=$B370))&lt;&gt;1),"Check ID",IF(OR(NOT(AND(ISNUMBER($C370),N($C370)&gt;=1,N($C370)&lt;=4,N($C370)=INT(N($C370)))),NOT(AND(ISNUMBER($D370),N($D370)&gt;=18264,N($D370)&lt;=73050)),NOT(OR($E370="Planned",$E370="In progress",$E370="Done"))),"Check inputs","OK")))</f>
        <v/>
      </c>
    </row>
    <row r="371" spans="1:7" x14ac:dyDescent="0.25">
      <c r="A371" s="12"/>
      <c r="B371" s="13"/>
      <c r="C371" s="22"/>
      <c r="D371" s="21"/>
      <c r="E371" s="12"/>
      <c r="F371" s="14" t="str">
        <f>IF(COUNTA($A371:$E371)=0,"",IF($G371&lt;&gt;"OK","n/a",IF(Dashboard!$B$19&gt;0,"Check data",IF(AND($E371&lt;&gt;"Done",N($D371)&lt;Dashboard!$B$4),"Yes","No"))))</f>
        <v/>
      </c>
      <c r="G371" s="14" t="str">
        <f>IF(COUNTA($A371:$E371)=0,"",IF(OR($A371="",NOT(SUMPRODUCT(--(Technicians!$A$2:$A$101=$A371))=1),$B371="",SUMPRODUCT(--('Skills Matrix'!$B$1:$I$1=$B371))&lt;&gt;1),"Check ID",IF(OR(NOT(AND(ISNUMBER($C371),N($C371)&gt;=1,N($C371)&lt;=4,N($C371)=INT(N($C371)))),NOT(AND(ISNUMBER($D371),N($D371)&gt;=18264,N($D371)&lt;=73050)),NOT(OR($E371="Planned",$E371="In progress",$E371="Done"))),"Check inputs","OK")))</f>
        <v/>
      </c>
    </row>
    <row r="372" spans="1:7" x14ac:dyDescent="0.25">
      <c r="A372" s="12"/>
      <c r="B372" s="13"/>
      <c r="C372" s="22"/>
      <c r="D372" s="21"/>
      <c r="E372" s="12"/>
      <c r="F372" s="14" t="str">
        <f>IF(COUNTA($A372:$E372)=0,"",IF($G372&lt;&gt;"OK","n/a",IF(Dashboard!$B$19&gt;0,"Check data",IF(AND($E372&lt;&gt;"Done",N($D372)&lt;Dashboard!$B$4),"Yes","No"))))</f>
        <v/>
      </c>
      <c r="G372" s="14" t="str">
        <f>IF(COUNTA($A372:$E372)=0,"",IF(OR($A372="",NOT(SUMPRODUCT(--(Technicians!$A$2:$A$101=$A372))=1),$B372="",SUMPRODUCT(--('Skills Matrix'!$B$1:$I$1=$B372))&lt;&gt;1),"Check ID",IF(OR(NOT(AND(ISNUMBER($C372),N($C372)&gt;=1,N($C372)&lt;=4,N($C372)=INT(N($C372)))),NOT(AND(ISNUMBER($D372),N($D372)&gt;=18264,N($D372)&lt;=73050)),NOT(OR($E372="Planned",$E372="In progress",$E372="Done"))),"Check inputs","OK")))</f>
        <v/>
      </c>
    </row>
    <row r="373" spans="1:7" x14ac:dyDescent="0.25">
      <c r="A373" s="12"/>
      <c r="B373" s="13"/>
      <c r="C373" s="22"/>
      <c r="D373" s="21"/>
      <c r="E373" s="12"/>
      <c r="F373" s="14" t="str">
        <f>IF(COUNTA($A373:$E373)=0,"",IF($G373&lt;&gt;"OK","n/a",IF(Dashboard!$B$19&gt;0,"Check data",IF(AND($E373&lt;&gt;"Done",N($D373)&lt;Dashboard!$B$4),"Yes","No"))))</f>
        <v/>
      </c>
      <c r="G373" s="14" t="str">
        <f>IF(COUNTA($A373:$E373)=0,"",IF(OR($A373="",NOT(SUMPRODUCT(--(Technicians!$A$2:$A$101=$A373))=1),$B373="",SUMPRODUCT(--('Skills Matrix'!$B$1:$I$1=$B373))&lt;&gt;1),"Check ID",IF(OR(NOT(AND(ISNUMBER($C373),N($C373)&gt;=1,N($C373)&lt;=4,N($C373)=INT(N($C373)))),NOT(AND(ISNUMBER($D373),N($D373)&gt;=18264,N($D373)&lt;=73050)),NOT(OR($E373="Planned",$E373="In progress",$E373="Done"))),"Check inputs","OK")))</f>
        <v/>
      </c>
    </row>
    <row r="374" spans="1:7" x14ac:dyDescent="0.25">
      <c r="A374" s="12"/>
      <c r="B374" s="13"/>
      <c r="C374" s="22"/>
      <c r="D374" s="21"/>
      <c r="E374" s="12"/>
      <c r="F374" s="14" t="str">
        <f>IF(COUNTA($A374:$E374)=0,"",IF($G374&lt;&gt;"OK","n/a",IF(Dashboard!$B$19&gt;0,"Check data",IF(AND($E374&lt;&gt;"Done",N($D374)&lt;Dashboard!$B$4),"Yes","No"))))</f>
        <v/>
      </c>
      <c r="G374" s="14" t="str">
        <f>IF(COUNTA($A374:$E374)=0,"",IF(OR($A374="",NOT(SUMPRODUCT(--(Technicians!$A$2:$A$101=$A374))=1),$B374="",SUMPRODUCT(--('Skills Matrix'!$B$1:$I$1=$B374))&lt;&gt;1),"Check ID",IF(OR(NOT(AND(ISNUMBER($C374),N($C374)&gt;=1,N($C374)&lt;=4,N($C374)=INT(N($C374)))),NOT(AND(ISNUMBER($D374),N($D374)&gt;=18264,N($D374)&lt;=73050)),NOT(OR($E374="Planned",$E374="In progress",$E374="Done"))),"Check inputs","OK")))</f>
        <v/>
      </c>
    </row>
    <row r="375" spans="1:7" x14ac:dyDescent="0.25">
      <c r="A375" s="12"/>
      <c r="B375" s="13"/>
      <c r="C375" s="22"/>
      <c r="D375" s="21"/>
      <c r="E375" s="12"/>
      <c r="F375" s="14" t="str">
        <f>IF(COUNTA($A375:$E375)=0,"",IF($G375&lt;&gt;"OK","n/a",IF(Dashboard!$B$19&gt;0,"Check data",IF(AND($E375&lt;&gt;"Done",N($D375)&lt;Dashboard!$B$4),"Yes","No"))))</f>
        <v/>
      </c>
      <c r="G375" s="14" t="str">
        <f>IF(COUNTA($A375:$E375)=0,"",IF(OR($A375="",NOT(SUMPRODUCT(--(Technicians!$A$2:$A$101=$A375))=1),$B375="",SUMPRODUCT(--('Skills Matrix'!$B$1:$I$1=$B375))&lt;&gt;1),"Check ID",IF(OR(NOT(AND(ISNUMBER($C375),N($C375)&gt;=1,N($C375)&lt;=4,N($C375)=INT(N($C375)))),NOT(AND(ISNUMBER($D375),N($D375)&gt;=18264,N($D375)&lt;=73050)),NOT(OR($E375="Planned",$E375="In progress",$E375="Done"))),"Check inputs","OK")))</f>
        <v/>
      </c>
    </row>
    <row r="376" spans="1:7" x14ac:dyDescent="0.25">
      <c r="A376" s="12"/>
      <c r="B376" s="13"/>
      <c r="C376" s="22"/>
      <c r="D376" s="21"/>
      <c r="E376" s="12"/>
      <c r="F376" s="14" t="str">
        <f>IF(COUNTA($A376:$E376)=0,"",IF($G376&lt;&gt;"OK","n/a",IF(Dashboard!$B$19&gt;0,"Check data",IF(AND($E376&lt;&gt;"Done",N($D376)&lt;Dashboard!$B$4),"Yes","No"))))</f>
        <v/>
      </c>
      <c r="G376" s="14" t="str">
        <f>IF(COUNTA($A376:$E376)=0,"",IF(OR($A376="",NOT(SUMPRODUCT(--(Technicians!$A$2:$A$101=$A376))=1),$B376="",SUMPRODUCT(--('Skills Matrix'!$B$1:$I$1=$B376))&lt;&gt;1),"Check ID",IF(OR(NOT(AND(ISNUMBER($C376),N($C376)&gt;=1,N($C376)&lt;=4,N($C376)=INT(N($C376)))),NOT(AND(ISNUMBER($D376),N($D376)&gt;=18264,N($D376)&lt;=73050)),NOT(OR($E376="Planned",$E376="In progress",$E376="Done"))),"Check inputs","OK")))</f>
        <v/>
      </c>
    </row>
    <row r="377" spans="1:7" x14ac:dyDescent="0.25">
      <c r="A377" s="12"/>
      <c r="B377" s="13"/>
      <c r="C377" s="22"/>
      <c r="D377" s="21"/>
      <c r="E377" s="12"/>
      <c r="F377" s="14" t="str">
        <f>IF(COUNTA($A377:$E377)=0,"",IF($G377&lt;&gt;"OK","n/a",IF(Dashboard!$B$19&gt;0,"Check data",IF(AND($E377&lt;&gt;"Done",N($D377)&lt;Dashboard!$B$4),"Yes","No"))))</f>
        <v/>
      </c>
      <c r="G377" s="14" t="str">
        <f>IF(COUNTA($A377:$E377)=0,"",IF(OR($A377="",NOT(SUMPRODUCT(--(Technicians!$A$2:$A$101=$A377))=1),$B377="",SUMPRODUCT(--('Skills Matrix'!$B$1:$I$1=$B377))&lt;&gt;1),"Check ID",IF(OR(NOT(AND(ISNUMBER($C377),N($C377)&gt;=1,N($C377)&lt;=4,N($C377)=INT(N($C377)))),NOT(AND(ISNUMBER($D377),N($D377)&gt;=18264,N($D377)&lt;=73050)),NOT(OR($E377="Planned",$E377="In progress",$E377="Done"))),"Check inputs","OK")))</f>
        <v/>
      </c>
    </row>
    <row r="378" spans="1:7" x14ac:dyDescent="0.25">
      <c r="A378" s="12"/>
      <c r="B378" s="13"/>
      <c r="C378" s="22"/>
      <c r="D378" s="21"/>
      <c r="E378" s="12"/>
      <c r="F378" s="14" t="str">
        <f>IF(COUNTA($A378:$E378)=0,"",IF($G378&lt;&gt;"OK","n/a",IF(Dashboard!$B$19&gt;0,"Check data",IF(AND($E378&lt;&gt;"Done",N($D378)&lt;Dashboard!$B$4),"Yes","No"))))</f>
        <v/>
      </c>
      <c r="G378" s="14" t="str">
        <f>IF(COUNTA($A378:$E378)=0,"",IF(OR($A378="",NOT(SUMPRODUCT(--(Technicians!$A$2:$A$101=$A378))=1),$B378="",SUMPRODUCT(--('Skills Matrix'!$B$1:$I$1=$B378))&lt;&gt;1),"Check ID",IF(OR(NOT(AND(ISNUMBER($C378),N($C378)&gt;=1,N($C378)&lt;=4,N($C378)=INT(N($C378)))),NOT(AND(ISNUMBER($D378),N($D378)&gt;=18264,N($D378)&lt;=73050)),NOT(OR($E378="Planned",$E378="In progress",$E378="Done"))),"Check inputs","OK")))</f>
        <v/>
      </c>
    </row>
    <row r="379" spans="1:7" x14ac:dyDescent="0.25">
      <c r="A379" s="12"/>
      <c r="B379" s="13"/>
      <c r="C379" s="22"/>
      <c r="D379" s="21"/>
      <c r="E379" s="12"/>
      <c r="F379" s="14" t="str">
        <f>IF(COUNTA($A379:$E379)=0,"",IF($G379&lt;&gt;"OK","n/a",IF(Dashboard!$B$19&gt;0,"Check data",IF(AND($E379&lt;&gt;"Done",N($D379)&lt;Dashboard!$B$4),"Yes","No"))))</f>
        <v/>
      </c>
      <c r="G379" s="14" t="str">
        <f>IF(COUNTA($A379:$E379)=0,"",IF(OR($A379="",NOT(SUMPRODUCT(--(Technicians!$A$2:$A$101=$A379))=1),$B379="",SUMPRODUCT(--('Skills Matrix'!$B$1:$I$1=$B379))&lt;&gt;1),"Check ID",IF(OR(NOT(AND(ISNUMBER($C379),N($C379)&gt;=1,N($C379)&lt;=4,N($C379)=INT(N($C379)))),NOT(AND(ISNUMBER($D379),N($D379)&gt;=18264,N($D379)&lt;=73050)),NOT(OR($E379="Planned",$E379="In progress",$E379="Done"))),"Check inputs","OK")))</f>
        <v/>
      </c>
    </row>
    <row r="380" spans="1:7" x14ac:dyDescent="0.25">
      <c r="A380" s="12"/>
      <c r="B380" s="13"/>
      <c r="C380" s="22"/>
      <c r="D380" s="21"/>
      <c r="E380" s="12"/>
      <c r="F380" s="14" t="str">
        <f>IF(COUNTA($A380:$E380)=0,"",IF($G380&lt;&gt;"OK","n/a",IF(Dashboard!$B$19&gt;0,"Check data",IF(AND($E380&lt;&gt;"Done",N($D380)&lt;Dashboard!$B$4),"Yes","No"))))</f>
        <v/>
      </c>
      <c r="G380" s="14" t="str">
        <f>IF(COUNTA($A380:$E380)=0,"",IF(OR($A380="",NOT(SUMPRODUCT(--(Technicians!$A$2:$A$101=$A380))=1),$B380="",SUMPRODUCT(--('Skills Matrix'!$B$1:$I$1=$B380))&lt;&gt;1),"Check ID",IF(OR(NOT(AND(ISNUMBER($C380),N($C380)&gt;=1,N($C380)&lt;=4,N($C380)=INT(N($C380)))),NOT(AND(ISNUMBER($D380),N($D380)&gt;=18264,N($D380)&lt;=73050)),NOT(OR($E380="Planned",$E380="In progress",$E380="Done"))),"Check inputs","OK")))</f>
        <v/>
      </c>
    </row>
    <row r="381" spans="1:7" x14ac:dyDescent="0.25">
      <c r="A381" s="12"/>
      <c r="B381" s="13"/>
      <c r="C381" s="22"/>
      <c r="D381" s="21"/>
      <c r="E381" s="12"/>
      <c r="F381" s="14" t="str">
        <f>IF(COUNTA($A381:$E381)=0,"",IF($G381&lt;&gt;"OK","n/a",IF(Dashboard!$B$19&gt;0,"Check data",IF(AND($E381&lt;&gt;"Done",N($D381)&lt;Dashboard!$B$4),"Yes","No"))))</f>
        <v/>
      </c>
      <c r="G381" s="14" t="str">
        <f>IF(COUNTA($A381:$E381)=0,"",IF(OR($A381="",NOT(SUMPRODUCT(--(Technicians!$A$2:$A$101=$A381))=1),$B381="",SUMPRODUCT(--('Skills Matrix'!$B$1:$I$1=$B381))&lt;&gt;1),"Check ID",IF(OR(NOT(AND(ISNUMBER($C381),N($C381)&gt;=1,N($C381)&lt;=4,N($C381)=INT(N($C381)))),NOT(AND(ISNUMBER($D381),N($D381)&gt;=18264,N($D381)&lt;=73050)),NOT(OR($E381="Planned",$E381="In progress",$E381="Done"))),"Check inputs","OK")))</f>
        <v/>
      </c>
    </row>
    <row r="382" spans="1:7" x14ac:dyDescent="0.25">
      <c r="A382" s="12"/>
      <c r="B382" s="13"/>
      <c r="C382" s="22"/>
      <c r="D382" s="21"/>
      <c r="E382" s="12"/>
      <c r="F382" s="14" t="str">
        <f>IF(COUNTA($A382:$E382)=0,"",IF($G382&lt;&gt;"OK","n/a",IF(Dashboard!$B$19&gt;0,"Check data",IF(AND($E382&lt;&gt;"Done",N($D382)&lt;Dashboard!$B$4),"Yes","No"))))</f>
        <v/>
      </c>
      <c r="G382" s="14" t="str">
        <f>IF(COUNTA($A382:$E382)=0,"",IF(OR($A382="",NOT(SUMPRODUCT(--(Technicians!$A$2:$A$101=$A382))=1),$B382="",SUMPRODUCT(--('Skills Matrix'!$B$1:$I$1=$B382))&lt;&gt;1),"Check ID",IF(OR(NOT(AND(ISNUMBER($C382),N($C382)&gt;=1,N($C382)&lt;=4,N($C382)=INT(N($C382)))),NOT(AND(ISNUMBER($D382),N($D382)&gt;=18264,N($D382)&lt;=73050)),NOT(OR($E382="Planned",$E382="In progress",$E382="Done"))),"Check inputs","OK")))</f>
        <v/>
      </c>
    </row>
    <row r="383" spans="1:7" x14ac:dyDescent="0.25">
      <c r="A383" s="12"/>
      <c r="B383" s="13"/>
      <c r="C383" s="22"/>
      <c r="D383" s="21"/>
      <c r="E383" s="12"/>
      <c r="F383" s="14" t="str">
        <f>IF(COUNTA($A383:$E383)=0,"",IF($G383&lt;&gt;"OK","n/a",IF(Dashboard!$B$19&gt;0,"Check data",IF(AND($E383&lt;&gt;"Done",N($D383)&lt;Dashboard!$B$4),"Yes","No"))))</f>
        <v/>
      </c>
      <c r="G383" s="14" t="str">
        <f>IF(COUNTA($A383:$E383)=0,"",IF(OR($A383="",NOT(SUMPRODUCT(--(Technicians!$A$2:$A$101=$A383))=1),$B383="",SUMPRODUCT(--('Skills Matrix'!$B$1:$I$1=$B383))&lt;&gt;1),"Check ID",IF(OR(NOT(AND(ISNUMBER($C383),N($C383)&gt;=1,N($C383)&lt;=4,N($C383)=INT(N($C383)))),NOT(AND(ISNUMBER($D383),N($D383)&gt;=18264,N($D383)&lt;=73050)),NOT(OR($E383="Planned",$E383="In progress",$E383="Done"))),"Check inputs","OK")))</f>
        <v/>
      </c>
    </row>
    <row r="384" spans="1:7" x14ac:dyDescent="0.25">
      <c r="A384" s="12"/>
      <c r="B384" s="13"/>
      <c r="C384" s="22"/>
      <c r="D384" s="21"/>
      <c r="E384" s="12"/>
      <c r="F384" s="14" t="str">
        <f>IF(COUNTA($A384:$E384)=0,"",IF($G384&lt;&gt;"OK","n/a",IF(Dashboard!$B$19&gt;0,"Check data",IF(AND($E384&lt;&gt;"Done",N($D384)&lt;Dashboard!$B$4),"Yes","No"))))</f>
        <v/>
      </c>
      <c r="G384" s="14" t="str">
        <f>IF(COUNTA($A384:$E384)=0,"",IF(OR($A384="",NOT(SUMPRODUCT(--(Technicians!$A$2:$A$101=$A384))=1),$B384="",SUMPRODUCT(--('Skills Matrix'!$B$1:$I$1=$B384))&lt;&gt;1),"Check ID",IF(OR(NOT(AND(ISNUMBER($C384),N($C384)&gt;=1,N($C384)&lt;=4,N($C384)=INT(N($C384)))),NOT(AND(ISNUMBER($D384),N($D384)&gt;=18264,N($D384)&lt;=73050)),NOT(OR($E384="Planned",$E384="In progress",$E384="Done"))),"Check inputs","OK")))</f>
        <v/>
      </c>
    </row>
    <row r="385" spans="1:7" x14ac:dyDescent="0.25">
      <c r="A385" s="12"/>
      <c r="B385" s="13"/>
      <c r="C385" s="22"/>
      <c r="D385" s="21"/>
      <c r="E385" s="12"/>
      <c r="F385" s="14" t="str">
        <f>IF(COUNTA($A385:$E385)=0,"",IF($G385&lt;&gt;"OK","n/a",IF(Dashboard!$B$19&gt;0,"Check data",IF(AND($E385&lt;&gt;"Done",N($D385)&lt;Dashboard!$B$4),"Yes","No"))))</f>
        <v/>
      </c>
      <c r="G385" s="14" t="str">
        <f>IF(COUNTA($A385:$E385)=0,"",IF(OR($A385="",NOT(SUMPRODUCT(--(Technicians!$A$2:$A$101=$A385))=1),$B385="",SUMPRODUCT(--('Skills Matrix'!$B$1:$I$1=$B385))&lt;&gt;1),"Check ID",IF(OR(NOT(AND(ISNUMBER($C385),N($C385)&gt;=1,N($C385)&lt;=4,N($C385)=INT(N($C385)))),NOT(AND(ISNUMBER($D385),N($D385)&gt;=18264,N($D385)&lt;=73050)),NOT(OR($E385="Planned",$E385="In progress",$E385="Done"))),"Check inputs","OK")))</f>
        <v/>
      </c>
    </row>
    <row r="386" spans="1:7" x14ac:dyDescent="0.25">
      <c r="A386" s="12"/>
      <c r="B386" s="13"/>
      <c r="C386" s="22"/>
      <c r="D386" s="21"/>
      <c r="E386" s="12"/>
      <c r="F386" s="14" t="str">
        <f>IF(COUNTA($A386:$E386)=0,"",IF($G386&lt;&gt;"OK","n/a",IF(Dashboard!$B$19&gt;0,"Check data",IF(AND($E386&lt;&gt;"Done",N($D386)&lt;Dashboard!$B$4),"Yes","No"))))</f>
        <v/>
      </c>
      <c r="G386" s="14" t="str">
        <f>IF(COUNTA($A386:$E386)=0,"",IF(OR($A386="",NOT(SUMPRODUCT(--(Technicians!$A$2:$A$101=$A386))=1),$B386="",SUMPRODUCT(--('Skills Matrix'!$B$1:$I$1=$B386))&lt;&gt;1),"Check ID",IF(OR(NOT(AND(ISNUMBER($C386),N($C386)&gt;=1,N($C386)&lt;=4,N($C386)=INT(N($C386)))),NOT(AND(ISNUMBER($D386),N($D386)&gt;=18264,N($D386)&lt;=73050)),NOT(OR($E386="Planned",$E386="In progress",$E386="Done"))),"Check inputs","OK")))</f>
        <v/>
      </c>
    </row>
    <row r="387" spans="1:7" x14ac:dyDescent="0.25">
      <c r="A387" s="12"/>
      <c r="B387" s="13"/>
      <c r="C387" s="22"/>
      <c r="D387" s="21"/>
      <c r="E387" s="12"/>
      <c r="F387" s="14" t="str">
        <f>IF(COUNTA($A387:$E387)=0,"",IF($G387&lt;&gt;"OK","n/a",IF(Dashboard!$B$19&gt;0,"Check data",IF(AND($E387&lt;&gt;"Done",N($D387)&lt;Dashboard!$B$4),"Yes","No"))))</f>
        <v/>
      </c>
      <c r="G387" s="14" t="str">
        <f>IF(COUNTA($A387:$E387)=0,"",IF(OR($A387="",NOT(SUMPRODUCT(--(Technicians!$A$2:$A$101=$A387))=1),$B387="",SUMPRODUCT(--('Skills Matrix'!$B$1:$I$1=$B387))&lt;&gt;1),"Check ID",IF(OR(NOT(AND(ISNUMBER($C387),N($C387)&gt;=1,N($C387)&lt;=4,N($C387)=INT(N($C387)))),NOT(AND(ISNUMBER($D387),N($D387)&gt;=18264,N($D387)&lt;=73050)),NOT(OR($E387="Planned",$E387="In progress",$E387="Done"))),"Check inputs","OK")))</f>
        <v/>
      </c>
    </row>
    <row r="388" spans="1:7" x14ac:dyDescent="0.25">
      <c r="A388" s="12"/>
      <c r="B388" s="13"/>
      <c r="C388" s="22"/>
      <c r="D388" s="21"/>
      <c r="E388" s="12"/>
      <c r="F388" s="14" t="str">
        <f>IF(COUNTA($A388:$E388)=0,"",IF($G388&lt;&gt;"OK","n/a",IF(Dashboard!$B$19&gt;0,"Check data",IF(AND($E388&lt;&gt;"Done",N($D388)&lt;Dashboard!$B$4),"Yes","No"))))</f>
        <v/>
      </c>
      <c r="G388" s="14" t="str">
        <f>IF(COUNTA($A388:$E388)=0,"",IF(OR($A388="",NOT(SUMPRODUCT(--(Technicians!$A$2:$A$101=$A388))=1),$B388="",SUMPRODUCT(--('Skills Matrix'!$B$1:$I$1=$B388))&lt;&gt;1),"Check ID",IF(OR(NOT(AND(ISNUMBER($C388),N($C388)&gt;=1,N($C388)&lt;=4,N($C388)=INT(N($C388)))),NOT(AND(ISNUMBER($D388),N($D388)&gt;=18264,N($D388)&lt;=73050)),NOT(OR($E388="Planned",$E388="In progress",$E388="Done"))),"Check inputs","OK")))</f>
        <v/>
      </c>
    </row>
    <row r="389" spans="1:7" x14ac:dyDescent="0.25">
      <c r="A389" s="12"/>
      <c r="B389" s="13"/>
      <c r="C389" s="22"/>
      <c r="D389" s="21"/>
      <c r="E389" s="12"/>
      <c r="F389" s="14" t="str">
        <f>IF(COUNTA($A389:$E389)=0,"",IF($G389&lt;&gt;"OK","n/a",IF(Dashboard!$B$19&gt;0,"Check data",IF(AND($E389&lt;&gt;"Done",N($D389)&lt;Dashboard!$B$4),"Yes","No"))))</f>
        <v/>
      </c>
      <c r="G389" s="14" t="str">
        <f>IF(COUNTA($A389:$E389)=0,"",IF(OR($A389="",NOT(SUMPRODUCT(--(Technicians!$A$2:$A$101=$A389))=1),$B389="",SUMPRODUCT(--('Skills Matrix'!$B$1:$I$1=$B389))&lt;&gt;1),"Check ID",IF(OR(NOT(AND(ISNUMBER($C389),N($C389)&gt;=1,N($C389)&lt;=4,N($C389)=INT(N($C389)))),NOT(AND(ISNUMBER($D389),N($D389)&gt;=18264,N($D389)&lt;=73050)),NOT(OR($E389="Planned",$E389="In progress",$E389="Done"))),"Check inputs","OK")))</f>
        <v/>
      </c>
    </row>
    <row r="390" spans="1:7" x14ac:dyDescent="0.25">
      <c r="A390" s="12"/>
      <c r="B390" s="13"/>
      <c r="C390" s="22"/>
      <c r="D390" s="21"/>
      <c r="E390" s="12"/>
      <c r="F390" s="14" t="str">
        <f>IF(COUNTA($A390:$E390)=0,"",IF($G390&lt;&gt;"OK","n/a",IF(Dashboard!$B$19&gt;0,"Check data",IF(AND($E390&lt;&gt;"Done",N($D390)&lt;Dashboard!$B$4),"Yes","No"))))</f>
        <v/>
      </c>
      <c r="G390" s="14" t="str">
        <f>IF(COUNTA($A390:$E390)=0,"",IF(OR($A390="",NOT(SUMPRODUCT(--(Technicians!$A$2:$A$101=$A390))=1),$B390="",SUMPRODUCT(--('Skills Matrix'!$B$1:$I$1=$B390))&lt;&gt;1),"Check ID",IF(OR(NOT(AND(ISNUMBER($C390),N($C390)&gt;=1,N($C390)&lt;=4,N($C390)=INT(N($C390)))),NOT(AND(ISNUMBER($D390),N($D390)&gt;=18264,N($D390)&lt;=73050)),NOT(OR($E390="Planned",$E390="In progress",$E390="Done"))),"Check inputs","OK")))</f>
        <v/>
      </c>
    </row>
    <row r="391" spans="1:7" x14ac:dyDescent="0.25">
      <c r="A391" s="12"/>
      <c r="B391" s="13"/>
      <c r="C391" s="22"/>
      <c r="D391" s="21"/>
      <c r="E391" s="12"/>
      <c r="F391" s="14" t="str">
        <f>IF(COUNTA($A391:$E391)=0,"",IF($G391&lt;&gt;"OK","n/a",IF(Dashboard!$B$19&gt;0,"Check data",IF(AND($E391&lt;&gt;"Done",N($D391)&lt;Dashboard!$B$4),"Yes","No"))))</f>
        <v/>
      </c>
      <c r="G391" s="14" t="str">
        <f>IF(COUNTA($A391:$E391)=0,"",IF(OR($A391="",NOT(SUMPRODUCT(--(Technicians!$A$2:$A$101=$A391))=1),$B391="",SUMPRODUCT(--('Skills Matrix'!$B$1:$I$1=$B391))&lt;&gt;1),"Check ID",IF(OR(NOT(AND(ISNUMBER($C391),N($C391)&gt;=1,N($C391)&lt;=4,N($C391)=INT(N($C391)))),NOT(AND(ISNUMBER($D391),N($D391)&gt;=18264,N($D391)&lt;=73050)),NOT(OR($E391="Planned",$E391="In progress",$E391="Done"))),"Check inputs","OK")))</f>
        <v/>
      </c>
    </row>
    <row r="392" spans="1:7" x14ac:dyDescent="0.25">
      <c r="A392" s="12"/>
      <c r="B392" s="13"/>
      <c r="C392" s="22"/>
      <c r="D392" s="21"/>
      <c r="E392" s="12"/>
      <c r="F392" s="14" t="str">
        <f>IF(COUNTA($A392:$E392)=0,"",IF($G392&lt;&gt;"OK","n/a",IF(Dashboard!$B$19&gt;0,"Check data",IF(AND($E392&lt;&gt;"Done",N($D392)&lt;Dashboard!$B$4),"Yes","No"))))</f>
        <v/>
      </c>
      <c r="G392" s="14" t="str">
        <f>IF(COUNTA($A392:$E392)=0,"",IF(OR($A392="",NOT(SUMPRODUCT(--(Technicians!$A$2:$A$101=$A392))=1),$B392="",SUMPRODUCT(--('Skills Matrix'!$B$1:$I$1=$B392))&lt;&gt;1),"Check ID",IF(OR(NOT(AND(ISNUMBER($C392),N($C392)&gt;=1,N($C392)&lt;=4,N($C392)=INT(N($C392)))),NOT(AND(ISNUMBER($D392),N($D392)&gt;=18264,N($D392)&lt;=73050)),NOT(OR($E392="Planned",$E392="In progress",$E392="Done"))),"Check inputs","OK")))</f>
        <v/>
      </c>
    </row>
    <row r="393" spans="1:7" x14ac:dyDescent="0.25">
      <c r="A393" s="12"/>
      <c r="B393" s="13"/>
      <c r="C393" s="22"/>
      <c r="D393" s="21"/>
      <c r="E393" s="12"/>
      <c r="F393" s="14" t="str">
        <f>IF(COUNTA($A393:$E393)=0,"",IF($G393&lt;&gt;"OK","n/a",IF(Dashboard!$B$19&gt;0,"Check data",IF(AND($E393&lt;&gt;"Done",N($D393)&lt;Dashboard!$B$4),"Yes","No"))))</f>
        <v/>
      </c>
      <c r="G393" s="14" t="str">
        <f>IF(COUNTA($A393:$E393)=0,"",IF(OR($A393="",NOT(SUMPRODUCT(--(Technicians!$A$2:$A$101=$A393))=1),$B393="",SUMPRODUCT(--('Skills Matrix'!$B$1:$I$1=$B393))&lt;&gt;1),"Check ID",IF(OR(NOT(AND(ISNUMBER($C393),N($C393)&gt;=1,N($C393)&lt;=4,N($C393)=INT(N($C393)))),NOT(AND(ISNUMBER($D393),N($D393)&gt;=18264,N($D393)&lt;=73050)),NOT(OR($E393="Planned",$E393="In progress",$E393="Done"))),"Check inputs","OK")))</f>
        <v/>
      </c>
    </row>
    <row r="394" spans="1:7" x14ac:dyDescent="0.25">
      <c r="A394" s="12"/>
      <c r="B394" s="13"/>
      <c r="C394" s="22"/>
      <c r="D394" s="21"/>
      <c r="E394" s="12"/>
      <c r="F394" s="14" t="str">
        <f>IF(COUNTA($A394:$E394)=0,"",IF($G394&lt;&gt;"OK","n/a",IF(Dashboard!$B$19&gt;0,"Check data",IF(AND($E394&lt;&gt;"Done",N($D394)&lt;Dashboard!$B$4),"Yes","No"))))</f>
        <v/>
      </c>
      <c r="G394" s="14" t="str">
        <f>IF(COUNTA($A394:$E394)=0,"",IF(OR($A394="",NOT(SUMPRODUCT(--(Technicians!$A$2:$A$101=$A394))=1),$B394="",SUMPRODUCT(--('Skills Matrix'!$B$1:$I$1=$B394))&lt;&gt;1),"Check ID",IF(OR(NOT(AND(ISNUMBER($C394),N($C394)&gt;=1,N($C394)&lt;=4,N($C394)=INT(N($C394)))),NOT(AND(ISNUMBER($D394),N($D394)&gt;=18264,N($D394)&lt;=73050)),NOT(OR($E394="Planned",$E394="In progress",$E394="Done"))),"Check inputs","OK")))</f>
        <v/>
      </c>
    </row>
    <row r="395" spans="1:7" x14ac:dyDescent="0.25">
      <c r="A395" s="12"/>
      <c r="B395" s="13"/>
      <c r="C395" s="22"/>
      <c r="D395" s="21"/>
      <c r="E395" s="12"/>
      <c r="F395" s="14" t="str">
        <f>IF(COUNTA($A395:$E395)=0,"",IF($G395&lt;&gt;"OK","n/a",IF(Dashboard!$B$19&gt;0,"Check data",IF(AND($E395&lt;&gt;"Done",N($D395)&lt;Dashboard!$B$4),"Yes","No"))))</f>
        <v/>
      </c>
      <c r="G395" s="14" t="str">
        <f>IF(COUNTA($A395:$E395)=0,"",IF(OR($A395="",NOT(SUMPRODUCT(--(Technicians!$A$2:$A$101=$A395))=1),$B395="",SUMPRODUCT(--('Skills Matrix'!$B$1:$I$1=$B395))&lt;&gt;1),"Check ID",IF(OR(NOT(AND(ISNUMBER($C395),N($C395)&gt;=1,N($C395)&lt;=4,N($C395)=INT(N($C395)))),NOT(AND(ISNUMBER($D395),N($D395)&gt;=18264,N($D395)&lt;=73050)),NOT(OR($E395="Planned",$E395="In progress",$E395="Done"))),"Check inputs","OK")))</f>
        <v/>
      </c>
    </row>
    <row r="396" spans="1:7" x14ac:dyDescent="0.25">
      <c r="A396" s="12"/>
      <c r="B396" s="13"/>
      <c r="C396" s="22"/>
      <c r="D396" s="21"/>
      <c r="E396" s="12"/>
      <c r="F396" s="14" t="str">
        <f>IF(COUNTA($A396:$E396)=0,"",IF($G396&lt;&gt;"OK","n/a",IF(Dashboard!$B$19&gt;0,"Check data",IF(AND($E396&lt;&gt;"Done",N($D396)&lt;Dashboard!$B$4),"Yes","No"))))</f>
        <v/>
      </c>
      <c r="G396" s="14" t="str">
        <f>IF(COUNTA($A396:$E396)=0,"",IF(OR($A396="",NOT(SUMPRODUCT(--(Technicians!$A$2:$A$101=$A396))=1),$B396="",SUMPRODUCT(--('Skills Matrix'!$B$1:$I$1=$B396))&lt;&gt;1),"Check ID",IF(OR(NOT(AND(ISNUMBER($C396),N($C396)&gt;=1,N($C396)&lt;=4,N($C396)=INT(N($C396)))),NOT(AND(ISNUMBER($D396),N($D396)&gt;=18264,N($D396)&lt;=73050)),NOT(OR($E396="Planned",$E396="In progress",$E396="Done"))),"Check inputs","OK")))</f>
        <v/>
      </c>
    </row>
    <row r="397" spans="1:7" x14ac:dyDescent="0.25">
      <c r="A397" s="12"/>
      <c r="B397" s="13"/>
      <c r="C397" s="22"/>
      <c r="D397" s="21"/>
      <c r="E397" s="12"/>
      <c r="F397" s="14" t="str">
        <f>IF(COUNTA($A397:$E397)=0,"",IF($G397&lt;&gt;"OK","n/a",IF(Dashboard!$B$19&gt;0,"Check data",IF(AND($E397&lt;&gt;"Done",N($D397)&lt;Dashboard!$B$4),"Yes","No"))))</f>
        <v/>
      </c>
      <c r="G397" s="14" t="str">
        <f>IF(COUNTA($A397:$E397)=0,"",IF(OR($A397="",NOT(SUMPRODUCT(--(Technicians!$A$2:$A$101=$A397))=1),$B397="",SUMPRODUCT(--('Skills Matrix'!$B$1:$I$1=$B397))&lt;&gt;1),"Check ID",IF(OR(NOT(AND(ISNUMBER($C397),N($C397)&gt;=1,N($C397)&lt;=4,N($C397)=INT(N($C397)))),NOT(AND(ISNUMBER($D397),N($D397)&gt;=18264,N($D397)&lt;=73050)),NOT(OR($E397="Planned",$E397="In progress",$E397="Done"))),"Check inputs","OK")))</f>
        <v/>
      </c>
    </row>
    <row r="398" spans="1:7" x14ac:dyDescent="0.25">
      <c r="A398" s="12"/>
      <c r="B398" s="13"/>
      <c r="C398" s="22"/>
      <c r="D398" s="21"/>
      <c r="E398" s="12"/>
      <c r="F398" s="14" t="str">
        <f>IF(COUNTA($A398:$E398)=0,"",IF($G398&lt;&gt;"OK","n/a",IF(Dashboard!$B$19&gt;0,"Check data",IF(AND($E398&lt;&gt;"Done",N($D398)&lt;Dashboard!$B$4),"Yes","No"))))</f>
        <v/>
      </c>
      <c r="G398" s="14" t="str">
        <f>IF(COUNTA($A398:$E398)=0,"",IF(OR($A398="",NOT(SUMPRODUCT(--(Technicians!$A$2:$A$101=$A398))=1),$B398="",SUMPRODUCT(--('Skills Matrix'!$B$1:$I$1=$B398))&lt;&gt;1),"Check ID",IF(OR(NOT(AND(ISNUMBER($C398),N($C398)&gt;=1,N($C398)&lt;=4,N($C398)=INT(N($C398)))),NOT(AND(ISNUMBER($D398),N($D398)&gt;=18264,N($D398)&lt;=73050)),NOT(OR($E398="Planned",$E398="In progress",$E398="Done"))),"Check inputs","OK")))</f>
        <v/>
      </c>
    </row>
    <row r="399" spans="1:7" x14ac:dyDescent="0.25">
      <c r="A399" s="12"/>
      <c r="B399" s="13"/>
      <c r="C399" s="22"/>
      <c r="D399" s="21"/>
      <c r="E399" s="12"/>
      <c r="F399" s="14" t="str">
        <f>IF(COUNTA($A399:$E399)=0,"",IF($G399&lt;&gt;"OK","n/a",IF(Dashboard!$B$19&gt;0,"Check data",IF(AND($E399&lt;&gt;"Done",N($D399)&lt;Dashboard!$B$4),"Yes","No"))))</f>
        <v/>
      </c>
      <c r="G399" s="14" t="str">
        <f>IF(COUNTA($A399:$E399)=0,"",IF(OR($A399="",NOT(SUMPRODUCT(--(Technicians!$A$2:$A$101=$A399))=1),$B399="",SUMPRODUCT(--('Skills Matrix'!$B$1:$I$1=$B399))&lt;&gt;1),"Check ID",IF(OR(NOT(AND(ISNUMBER($C399),N($C399)&gt;=1,N($C399)&lt;=4,N($C399)=INT(N($C399)))),NOT(AND(ISNUMBER($D399),N($D399)&gt;=18264,N($D399)&lt;=73050)),NOT(OR($E399="Planned",$E399="In progress",$E399="Done"))),"Check inputs","OK")))</f>
        <v/>
      </c>
    </row>
    <row r="400" spans="1:7" x14ac:dyDescent="0.25">
      <c r="A400" s="12"/>
      <c r="B400" s="13"/>
      <c r="C400" s="22"/>
      <c r="D400" s="21"/>
      <c r="E400" s="12"/>
      <c r="F400" s="14" t="str">
        <f>IF(COUNTA($A400:$E400)=0,"",IF($G400&lt;&gt;"OK","n/a",IF(Dashboard!$B$19&gt;0,"Check data",IF(AND($E400&lt;&gt;"Done",N($D400)&lt;Dashboard!$B$4),"Yes","No"))))</f>
        <v/>
      </c>
      <c r="G400" s="14" t="str">
        <f>IF(COUNTA($A400:$E400)=0,"",IF(OR($A400="",NOT(SUMPRODUCT(--(Technicians!$A$2:$A$101=$A400))=1),$B400="",SUMPRODUCT(--('Skills Matrix'!$B$1:$I$1=$B400))&lt;&gt;1),"Check ID",IF(OR(NOT(AND(ISNUMBER($C400),N($C400)&gt;=1,N($C400)&lt;=4,N($C400)=INT(N($C400)))),NOT(AND(ISNUMBER($D400),N($D400)&gt;=18264,N($D400)&lt;=73050)),NOT(OR($E400="Planned",$E400="In progress",$E400="Done"))),"Check inputs","OK")))</f>
        <v/>
      </c>
    </row>
    <row r="401" spans="1:7" x14ac:dyDescent="0.25">
      <c r="A401" s="12"/>
      <c r="B401" s="13"/>
      <c r="C401" s="22"/>
      <c r="D401" s="21"/>
      <c r="E401" s="12"/>
      <c r="F401" s="14" t="str">
        <f>IF(COUNTA($A401:$E401)=0,"",IF($G401&lt;&gt;"OK","n/a",IF(Dashboard!$B$19&gt;0,"Check data",IF(AND($E401&lt;&gt;"Done",N($D401)&lt;Dashboard!$B$4),"Yes","No"))))</f>
        <v/>
      </c>
      <c r="G401" s="14" t="str">
        <f>IF(COUNTA($A401:$E401)=0,"",IF(OR($A401="",NOT(SUMPRODUCT(--(Technicians!$A$2:$A$101=$A401))=1),$B401="",SUMPRODUCT(--('Skills Matrix'!$B$1:$I$1=$B401))&lt;&gt;1),"Check ID",IF(OR(NOT(AND(ISNUMBER($C401),N($C401)&gt;=1,N($C401)&lt;=4,N($C401)=INT(N($C401)))),NOT(AND(ISNUMBER($D401),N($D401)&gt;=18264,N($D401)&lt;=73050)),NOT(OR($E401="Planned",$E401="In progress",$E401="Done"))),"Check inputs","OK")))</f>
        <v/>
      </c>
    </row>
    <row r="402" spans="1:7" x14ac:dyDescent="0.25">
      <c r="A402" s="12"/>
      <c r="B402" s="13"/>
      <c r="C402" s="22"/>
      <c r="D402" s="21"/>
      <c r="E402" s="12"/>
      <c r="F402" s="14" t="str">
        <f>IF(COUNTA($A402:$E402)=0,"",IF($G402&lt;&gt;"OK","n/a",IF(Dashboard!$B$19&gt;0,"Check data",IF(AND($E402&lt;&gt;"Done",N($D402)&lt;Dashboard!$B$4),"Yes","No"))))</f>
        <v/>
      </c>
      <c r="G402" s="14" t="str">
        <f>IF(COUNTA($A402:$E402)=0,"",IF(OR($A402="",NOT(SUMPRODUCT(--(Technicians!$A$2:$A$101=$A402))=1),$B402="",SUMPRODUCT(--('Skills Matrix'!$B$1:$I$1=$B402))&lt;&gt;1),"Check ID",IF(OR(NOT(AND(ISNUMBER($C402),N($C402)&gt;=1,N($C402)&lt;=4,N($C402)=INT(N($C402)))),NOT(AND(ISNUMBER($D402),N($D402)&gt;=18264,N($D402)&lt;=73050)),NOT(OR($E402="Planned",$E402="In progress",$E402="Done"))),"Check inputs","OK")))</f>
        <v/>
      </c>
    </row>
    <row r="403" spans="1:7" x14ac:dyDescent="0.25">
      <c r="A403" s="12"/>
      <c r="B403" s="13"/>
      <c r="C403" s="22"/>
      <c r="D403" s="21"/>
      <c r="E403" s="12"/>
      <c r="F403" s="14" t="str">
        <f>IF(COUNTA($A403:$E403)=0,"",IF($G403&lt;&gt;"OK","n/a",IF(Dashboard!$B$19&gt;0,"Check data",IF(AND($E403&lt;&gt;"Done",N($D403)&lt;Dashboard!$B$4),"Yes","No"))))</f>
        <v/>
      </c>
      <c r="G403" s="14" t="str">
        <f>IF(COUNTA($A403:$E403)=0,"",IF(OR($A403="",NOT(SUMPRODUCT(--(Technicians!$A$2:$A$101=$A403))=1),$B403="",SUMPRODUCT(--('Skills Matrix'!$B$1:$I$1=$B403))&lt;&gt;1),"Check ID",IF(OR(NOT(AND(ISNUMBER($C403),N($C403)&gt;=1,N($C403)&lt;=4,N($C403)=INT(N($C403)))),NOT(AND(ISNUMBER($D403),N($D403)&gt;=18264,N($D403)&lt;=73050)),NOT(OR($E403="Planned",$E403="In progress",$E403="Done"))),"Check inputs","OK")))</f>
        <v/>
      </c>
    </row>
    <row r="404" spans="1:7" x14ac:dyDescent="0.25">
      <c r="A404" s="12"/>
      <c r="B404" s="13"/>
      <c r="C404" s="22"/>
      <c r="D404" s="21"/>
      <c r="E404" s="12"/>
      <c r="F404" s="14" t="str">
        <f>IF(COUNTA($A404:$E404)=0,"",IF($G404&lt;&gt;"OK","n/a",IF(Dashboard!$B$19&gt;0,"Check data",IF(AND($E404&lt;&gt;"Done",N($D404)&lt;Dashboard!$B$4),"Yes","No"))))</f>
        <v/>
      </c>
      <c r="G404" s="14" t="str">
        <f>IF(COUNTA($A404:$E404)=0,"",IF(OR($A404="",NOT(SUMPRODUCT(--(Technicians!$A$2:$A$101=$A404))=1),$B404="",SUMPRODUCT(--('Skills Matrix'!$B$1:$I$1=$B404))&lt;&gt;1),"Check ID",IF(OR(NOT(AND(ISNUMBER($C404),N($C404)&gt;=1,N($C404)&lt;=4,N($C404)=INT(N($C404)))),NOT(AND(ISNUMBER($D404),N($D404)&gt;=18264,N($D404)&lt;=73050)),NOT(OR($E404="Planned",$E404="In progress",$E404="Done"))),"Check inputs","OK")))</f>
        <v/>
      </c>
    </row>
    <row r="405" spans="1:7" x14ac:dyDescent="0.25">
      <c r="A405" s="12"/>
      <c r="B405" s="13"/>
      <c r="C405" s="22"/>
      <c r="D405" s="21"/>
      <c r="E405" s="12"/>
      <c r="F405" s="14" t="str">
        <f>IF(COUNTA($A405:$E405)=0,"",IF($G405&lt;&gt;"OK","n/a",IF(Dashboard!$B$19&gt;0,"Check data",IF(AND($E405&lt;&gt;"Done",N($D405)&lt;Dashboard!$B$4),"Yes","No"))))</f>
        <v/>
      </c>
      <c r="G405" s="14" t="str">
        <f>IF(COUNTA($A405:$E405)=0,"",IF(OR($A405="",NOT(SUMPRODUCT(--(Technicians!$A$2:$A$101=$A405))=1),$B405="",SUMPRODUCT(--('Skills Matrix'!$B$1:$I$1=$B405))&lt;&gt;1),"Check ID",IF(OR(NOT(AND(ISNUMBER($C405),N($C405)&gt;=1,N($C405)&lt;=4,N($C405)=INT(N($C405)))),NOT(AND(ISNUMBER($D405),N($D405)&gt;=18264,N($D405)&lt;=73050)),NOT(OR($E405="Planned",$E405="In progress",$E405="Done"))),"Check inputs","OK")))</f>
        <v/>
      </c>
    </row>
    <row r="406" spans="1:7" x14ac:dyDescent="0.25">
      <c r="A406" s="12"/>
      <c r="B406" s="13"/>
      <c r="C406" s="22"/>
      <c r="D406" s="21"/>
      <c r="E406" s="12"/>
      <c r="F406" s="14" t="str">
        <f>IF(COUNTA($A406:$E406)=0,"",IF($G406&lt;&gt;"OK","n/a",IF(Dashboard!$B$19&gt;0,"Check data",IF(AND($E406&lt;&gt;"Done",N($D406)&lt;Dashboard!$B$4),"Yes","No"))))</f>
        <v/>
      </c>
      <c r="G406" s="14" t="str">
        <f>IF(COUNTA($A406:$E406)=0,"",IF(OR($A406="",NOT(SUMPRODUCT(--(Technicians!$A$2:$A$101=$A406))=1),$B406="",SUMPRODUCT(--('Skills Matrix'!$B$1:$I$1=$B406))&lt;&gt;1),"Check ID",IF(OR(NOT(AND(ISNUMBER($C406),N($C406)&gt;=1,N($C406)&lt;=4,N($C406)=INT(N($C406)))),NOT(AND(ISNUMBER($D406),N($D406)&gt;=18264,N($D406)&lt;=73050)),NOT(OR($E406="Planned",$E406="In progress",$E406="Done"))),"Check inputs","OK")))</f>
        <v/>
      </c>
    </row>
    <row r="407" spans="1:7" x14ac:dyDescent="0.25">
      <c r="A407" s="12"/>
      <c r="B407" s="13"/>
      <c r="C407" s="22"/>
      <c r="D407" s="21"/>
      <c r="E407" s="12"/>
      <c r="F407" s="14" t="str">
        <f>IF(COUNTA($A407:$E407)=0,"",IF($G407&lt;&gt;"OK","n/a",IF(Dashboard!$B$19&gt;0,"Check data",IF(AND($E407&lt;&gt;"Done",N($D407)&lt;Dashboard!$B$4),"Yes","No"))))</f>
        <v/>
      </c>
      <c r="G407" s="14" t="str">
        <f>IF(COUNTA($A407:$E407)=0,"",IF(OR($A407="",NOT(SUMPRODUCT(--(Technicians!$A$2:$A$101=$A407))=1),$B407="",SUMPRODUCT(--('Skills Matrix'!$B$1:$I$1=$B407))&lt;&gt;1),"Check ID",IF(OR(NOT(AND(ISNUMBER($C407),N($C407)&gt;=1,N($C407)&lt;=4,N($C407)=INT(N($C407)))),NOT(AND(ISNUMBER($D407),N($D407)&gt;=18264,N($D407)&lt;=73050)),NOT(OR($E407="Planned",$E407="In progress",$E407="Done"))),"Check inputs","OK")))</f>
        <v/>
      </c>
    </row>
    <row r="408" spans="1:7" x14ac:dyDescent="0.25">
      <c r="A408" s="12"/>
      <c r="B408" s="13"/>
      <c r="C408" s="22"/>
      <c r="D408" s="21"/>
      <c r="E408" s="12"/>
      <c r="F408" s="14" t="str">
        <f>IF(COUNTA($A408:$E408)=0,"",IF($G408&lt;&gt;"OK","n/a",IF(Dashboard!$B$19&gt;0,"Check data",IF(AND($E408&lt;&gt;"Done",N($D408)&lt;Dashboard!$B$4),"Yes","No"))))</f>
        <v/>
      </c>
      <c r="G408" s="14" t="str">
        <f>IF(COUNTA($A408:$E408)=0,"",IF(OR($A408="",NOT(SUMPRODUCT(--(Technicians!$A$2:$A$101=$A408))=1),$B408="",SUMPRODUCT(--('Skills Matrix'!$B$1:$I$1=$B408))&lt;&gt;1),"Check ID",IF(OR(NOT(AND(ISNUMBER($C408),N($C408)&gt;=1,N($C408)&lt;=4,N($C408)=INT(N($C408)))),NOT(AND(ISNUMBER($D408),N($D408)&gt;=18264,N($D408)&lt;=73050)),NOT(OR($E408="Planned",$E408="In progress",$E408="Done"))),"Check inputs","OK")))</f>
        <v/>
      </c>
    </row>
    <row r="409" spans="1:7" x14ac:dyDescent="0.25">
      <c r="A409" s="12"/>
      <c r="B409" s="13"/>
      <c r="C409" s="22"/>
      <c r="D409" s="21"/>
      <c r="E409" s="12"/>
      <c r="F409" s="14" t="str">
        <f>IF(COUNTA($A409:$E409)=0,"",IF($G409&lt;&gt;"OK","n/a",IF(Dashboard!$B$19&gt;0,"Check data",IF(AND($E409&lt;&gt;"Done",N($D409)&lt;Dashboard!$B$4),"Yes","No"))))</f>
        <v/>
      </c>
      <c r="G409" s="14" t="str">
        <f>IF(COUNTA($A409:$E409)=0,"",IF(OR($A409="",NOT(SUMPRODUCT(--(Technicians!$A$2:$A$101=$A409))=1),$B409="",SUMPRODUCT(--('Skills Matrix'!$B$1:$I$1=$B409))&lt;&gt;1),"Check ID",IF(OR(NOT(AND(ISNUMBER($C409),N($C409)&gt;=1,N($C409)&lt;=4,N($C409)=INT(N($C409)))),NOT(AND(ISNUMBER($D409),N($D409)&gt;=18264,N($D409)&lt;=73050)),NOT(OR($E409="Planned",$E409="In progress",$E409="Done"))),"Check inputs","OK")))</f>
        <v/>
      </c>
    </row>
    <row r="410" spans="1:7" x14ac:dyDescent="0.25">
      <c r="A410" s="12"/>
      <c r="B410" s="13"/>
      <c r="C410" s="22"/>
      <c r="D410" s="21"/>
      <c r="E410" s="12"/>
      <c r="F410" s="14" t="str">
        <f>IF(COUNTA($A410:$E410)=0,"",IF($G410&lt;&gt;"OK","n/a",IF(Dashboard!$B$19&gt;0,"Check data",IF(AND($E410&lt;&gt;"Done",N($D410)&lt;Dashboard!$B$4),"Yes","No"))))</f>
        <v/>
      </c>
      <c r="G410" s="14" t="str">
        <f>IF(COUNTA($A410:$E410)=0,"",IF(OR($A410="",NOT(SUMPRODUCT(--(Technicians!$A$2:$A$101=$A410))=1),$B410="",SUMPRODUCT(--('Skills Matrix'!$B$1:$I$1=$B410))&lt;&gt;1),"Check ID",IF(OR(NOT(AND(ISNUMBER($C410),N($C410)&gt;=1,N($C410)&lt;=4,N($C410)=INT(N($C410)))),NOT(AND(ISNUMBER($D410),N($D410)&gt;=18264,N($D410)&lt;=73050)),NOT(OR($E410="Planned",$E410="In progress",$E410="Done"))),"Check inputs","OK")))</f>
        <v/>
      </c>
    </row>
    <row r="411" spans="1:7" x14ac:dyDescent="0.25">
      <c r="A411" s="12"/>
      <c r="B411" s="13"/>
      <c r="C411" s="22"/>
      <c r="D411" s="21"/>
      <c r="E411" s="12"/>
      <c r="F411" s="14" t="str">
        <f>IF(COUNTA($A411:$E411)=0,"",IF($G411&lt;&gt;"OK","n/a",IF(Dashboard!$B$19&gt;0,"Check data",IF(AND($E411&lt;&gt;"Done",N($D411)&lt;Dashboard!$B$4),"Yes","No"))))</f>
        <v/>
      </c>
      <c r="G411" s="14" t="str">
        <f>IF(COUNTA($A411:$E411)=0,"",IF(OR($A411="",NOT(SUMPRODUCT(--(Technicians!$A$2:$A$101=$A411))=1),$B411="",SUMPRODUCT(--('Skills Matrix'!$B$1:$I$1=$B411))&lt;&gt;1),"Check ID",IF(OR(NOT(AND(ISNUMBER($C411),N($C411)&gt;=1,N($C411)&lt;=4,N($C411)=INT(N($C411)))),NOT(AND(ISNUMBER($D411),N($D411)&gt;=18264,N($D411)&lt;=73050)),NOT(OR($E411="Planned",$E411="In progress",$E411="Done"))),"Check inputs","OK")))</f>
        <v/>
      </c>
    </row>
    <row r="412" spans="1:7" x14ac:dyDescent="0.25">
      <c r="A412" s="12"/>
      <c r="B412" s="13"/>
      <c r="C412" s="22"/>
      <c r="D412" s="21"/>
      <c r="E412" s="12"/>
      <c r="F412" s="14" t="str">
        <f>IF(COUNTA($A412:$E412)=0,"",IF($G412&lt;&gt;"OK","n/a",IF(Dashboard!$B$19&gt;0,"Check data",IF(AND($E412&lt;&gt;"Done",N($D412)&lt;Dashboard!$B$4),"Yes","No"))))</f>
        <v/>
      </c>
      <c r="G412" s="14" t="str">
        <f>IF(COUNTA($A412:$E412)=0,"",IF(OR($A412="",NOT(SUMPRODUCT(--(Technicians!$A$2:$A$101=$A412))=1),$B412="",SUMPRODUCT(--('Skills Matrix'!$B$1:$I$1=$B412))&lt;&gt;1),"Check ID",IF(OR(NOT(AND(ISNUMBER($C412),N($C412)&gt;=1,N($C412)&lt;=4,N($C412)=INT(N($C412)))),NOT(AND(ISNUMBER($D412),N($D412)&gt;=18264,N($D412)&lt;=73050)),NOT(OR($E412="Planned",$E412="In progress",$E412="Done"))),"Check inputs","OK")))</f>
        <v/>
      </c>
    </row>
    <row r="413" spans="1:7" x14ac:dyDescent="0.25">
      <c r="A413" s="12"/>
      <c r="B413" s="13"/>
      <c r="C413" s="22"/>
      <c r="D413" s="21"/>
      <c r="E413" s="12"/>
      <c r="F413" s="14" t="str">
        <f>IF(COUNTA($A413:$E413)=0,"",IF($G413&lt;&gt;"OK","n/a",IF(Dashboard!$B$19&gt;0,"Check data",IF(AND($E413&lt;&gt;"Done",N($D413)&lt;Dashboard!$B$4),"Yes","No"))))</f>
        <v/>
      </c>
      <c r="G413" s="14" t="str">
        <f>IF(COUNTA($A413:$E413)=0,"",IF(OR($A413="",NOT(SUMPRODUCT(--(Technicians!$A$2:$A$101=$A413))=1),$B413="",SUMPRODUCT(--('Skills Matrix'!$B$1:$I$1=$B413))&lt;&gt;1),"Check ID",IF(OR(NOT(AND(ISNUMBER($C413),N($C413)&gt;=1,N($C413)&lt;=4,N($C413)=INT(N($C413)))),NOT(AND(ISNUMBER($D413),N($D413)&gt;=18264,N($D413)&lt;=73050)),NOT(OR($E413="Planned",$E413="In progress",$E413="Done"))),"Check inputs","OK")))</f>
        <v/>
      </c>
    </row>
    <row r="414" spans="1:7" x14ac:dyDescent="0.25">
      <c r="A414" s="12"/>
      <c r="B414" s="13"/>
      <c r="C414" s="22"/>
      <c r="D414" s="21"/>
      <c r="E414" s="12"/>
      <c r="F414" s="14" t="str">
        <f>IF(COUNTA($A414:$E414)=0,"",IF($G414&lt;&gt;"OK","n/a",IF(Dashboard!$B$19&gt;0,"Check data",IF(AND($E414&lt;&gt;"Done",N($D414)&lt;Dashboard!$B$4),"Yes","No"))))</f>
        <v/>
      </c>
      <c r="G414" s="14" t="str">
        <f>IF(COUNTA($A414:$E414)=0,"",IF(OR($A414="",NOT(SUMPRODUCT(--(Technicians!$A$2:$A$101=$A414))=1),$B414="",SUMPRODUCT(--('Skills Matrix'!$B$1:$I$1=$B414))&lt;&gt;1),"Check ID",IF(OR(NOT(AND(ISNUMBER($C414),N($C414)&gt;=1,N($C414)&lt;=4,N($C414)=INT(N($C414)))),NOT(AND(ISNUMBER($D414),N($D414)&gt;=18264,N($D414)&lt;=73050)),NOT(OR($E414="Planned",$E414="In progress",$E414="Done"))),"Check inputs","OK")))</f>
        <v/>
      </c>
    </row>
    <row r="415" spans="1:7" x14ac:dyDescent="0.25">
      <c r="A415" s="12"/>
      <c r="B415" s="13"/>
      <c r="C415" s="22"/>
      <c r="D415" s="21"/>
      <c r="E415" s="12"/>
      <c r="F415" s="14" t="str">
        <f>IF(COUNTA($A415:$E415)=0,"",IF($G415&lt;&gt;"OK","n/a",IF(Dashboard!$B$19&gt;0,"Check data",IF(AND($E415&lt;&gt;"Done",N($D415)&lt;Dashboard!$B$4),"Yes","No"))))</f>
        <v/>
      </c>
      <c r="G415" s="14" t="str">
        <f>IF(COUNTA($A415:$E415)=0,"",IF(OR($A415="",NOT(SUMPRODUCT(--(Technicians!$A$2:$A$101=$A415))=1),$B415="",SUMPRODUCT(--('Skills Matrix'!$B$1:$I$1=$B415))&lt;&gt;1),"Check ID",IF(OR(NOT(AND(ISNUMBER($C415),N($C415)&gt;=1,N($C415)&lt;=4,N($C415)=INT(N($C415)))),NOT(AND(ISNUMBER($D415),N($D415)&gt;=18264,N($D415)&lt;=73050)),NOT(OR($E415="Planned",$E415="In progress",$E415="Done"))),"Check inputs","OK")))</f>
        <v/>
      </c>
    </row>
    <row r="416" spans="1:7" x14ac:dyDescent="0.25">
      <c r="A416" s="12"/>
      <c r="B416" s="13"/>
      <c r="C416" s="22"/>
      <c r="D416" s="21"/>
      <c r="E416" s="12"/>
      <c r="F416" s="14" t="str">
        <f>IF(COUNTA($A416:$E416)=0,"",IF($G416&lt;&gt;"OK","n/a",IF(Dashboard!$B$19&gt;0,"Check data",IF(AND($E416&lt;&gt;"Done",N($D416)&lt;Dashboard!$B$4),"Yes","No"))))</f>
        <v/>
      </c>
      <c r="G416" s="14" t="str">
        <f>IF(COUNTA($A416:$E416)=0,"",IF(OR($A416="",NOT(SUMPRODUCT(--(Technicians!$A$2:$A$101=$A416))=1),$B416="",SUMPRODUCT(--('Skills Matrix'!$B$1:$I$1=$B416))&lt;&gt;1),"Check ID",IF(OR(NOT(AND(ISNUMBER($C416),N($C416)&gt;=1,N($C416)&lt;=4,N($C416)=INT(N($C416)))),NOT(AND(ISNUMBER($D416),N($D416)&gt;=18264,N($D416)&lt;=73050)),NOT(OR($E416="Planned",$E416="In progress",$E416="Done"))),"Check inputs","OK")))</f>
        <v/>
      </c>
    </row>
    <row r="417" spans="1:7" x14ac:dyDescent="0.25">
      <c r="A417" s="12"/>
      <c r="B417" s="13"/>
      <c r="C417" s="22"/>
      <c r="D417" s="21"/>
      <c r="E417" s="12"/>
      <c r="F417" s="14" t="str">
        <f>IF(COUNTA($A417:$E417)=0,"",IF($G417&lt;&gt;"OK","n/a",IF(Dashboard!$B$19&gt;0,"Check data",IF(AND($E417&lt;&gt;"Done",N($D417)&lt;Dashboard!$B$4),"Yes","No"))))</f>
        <v/>
      </c>
      <c r="G417" s="14" t="str">
        <f>IF(COUNTA($A417:$E417)=0,"",IF(OR($A417="",NOT(SUMPRODUCT(--(Technicians!$A$2:$A$101=$A417))=1),$B417="",SUMPRODUCT(--('Skills Matrix'!$B$1:$I$1=$B417))&lt;&gt;1),"Check ID",IF(OR(NOT(AND(ISNUMBER($C417),N($C417)&gt;=1,N($C417)&lt;=4,N($C417)=INT(N($C417)))),NOT(AND(ISNUMBER($D417),N($D417)&gt;=18264,N($D417)&lt;=73050)),NOT(OR($E417="Planned",$E417="In progress",$E417="Done"))),"Check inputs","OK")))</f>
        <v/>
      </c>
    </row>
    <row r="418" spans="1:7" x14ac:dyDescent="0.25">
      <c r="A418" s="12"/>
      <c r="B418" s="13"/>
      <c r="C418" s="22"/>
      <c r="D418" s="21"/>
      <c r="E418" s="12"/>
      <c r="F418" s="14" t="str">
        <f>IF(COUNTA($A418:$E418)=0,"",IF($G418&lt;&gt;"OK","n/a",IF(Dashboard!$B$19&gt;0,"Check data",IF(AND($E418&lt;&gt;"Done",N($D418)&lt;Dashboard!$B$4),"Yes","No"))))</f>
        <v/>
      </c>
      <c r="G418" s="14" t="str">
        <f>IF(COUNTA($A418:$E418)=0,"",IF(OR($A418="",NOT(SUMPRODUCT(--(Technicians!$A$2:$A$101=$A418))=1),$B418="",SUMPRODUCT(--('Skills Matrix'!$B$1:$I$1=$B418))&lt;&gt;1),"Check ID",IF(OR(NOT(AND(ISNUMBER($C418),N($C418)&gt;=1,N($C418)&lt;=4,N($C418)=INT(N($C418)))),NOT(AND(ISNUMBER($D418),N($D418)&gt;=18264,N($D418)&lt;=73050)),NOT(OR($E418="Planned",$E418="In progress",$E418="Done"))),"Check inputs","OK")))</f>
        <v/>
      </c>
    </row>
    <row r="419" spans="1:7" x14ac:dyDescent="0.25">
      <c r="A419" s="12"/>
      <c r="B419" s="13"/>
      <c r="C419" s="22"/>
      <c r="D419" s="21"/>
      <c r="E419" s="12"/>
      <c r="F419" s="14" t="str">
        <f>IF(COUNTA($A419:$E419)=0,"",IF($G419&lt;&gt;"OK","n/a",IF(Dashboard!$B$19&gt;0,"Check data",IF(AND($E419&lt;&gt;"Done",N($D419)&lt;Dashboard!$B$4),"Yes","No"))))</f>
        <v/>
      </c>
      <c r="G419" s="14" t="str">
        <f>IF(COUNTA($A419:$E419)=0,"",IF(OR($A419="",NOT(SUMPRODUCT(--(Technicians!$A$2:$A$101=$A419))=1),$B419="",SUMPRODUCT(--('Skills Matrix'!$B$1:$I$1=$B419))&lt;&gt;1),"Check ID",IF(OR(NOT(AND(ISNUMBER($C419),N($C419)&gt;=1,N($C419)&lt;=4,N($C419)=INT(N($C419)))),NOT(AND(ISNUMBER($D419),N($D419)&gt;=18264,N($D419)&lt;=73050)),NOT(OR($E419="Planned",$E419="In progress",$E419="Done"))),"Check inputs","OK")))</f>
        <v/>
      </c>
    </row>
    <row r="420" spans="1:7" x14ac:dyDescent="0.25">
      <c r="A420" s="12"/>
      <c r="B420" s="13"/>
      <c r="C420" s="22"/>
      <c r="D420" s="21"/>
      <c r="E420" s="12"/>
      <c r="F420" s="14" t="str">
        <f>IF(COUNTA($A420:$E420)=0,"",IF($G420&lt;&gt;"OK","n/a",IF(Dashboard!$B$19&gt;0,"Check data",IF(AND($E420&lt;&gt;"Done",N($D420)&lt;Dashboard!$B$4),"Yes","No"))))</f>
        <v/>
      </c>
      <c r="G420" s="14" t="str">
        <f>IF(COUNTA($A420:$E420)=0,"",IF(OR($A420="",NOT(SUMPRODUCT(--(Technicians!$A$2:$A$101=$A420))=1),$B420="",SUMPRODUCT(--('Skills Matrix'!$B$1:$I$1=$B420))&lt;&gt;1),"Check ID",IF(OR(NOT(AND(ISNUMBER($C420),N($C420)&gt;=1,N($C420)&lt;=4,N($C420)=INT(N($C420)))),NOT(AND(ISNUMBER($D420),N($D420)&gt;=18264,N($D420)&lt;=73050)),NOT(OR($E420="Planned",$E420="In progress",$E420="Done"))),"Check inputs","OK")))</f>
        <v/>
      </c>
    </row>
    <row r="421" spans="1:7" x14ac:dyDescent="0.25">
      <c r="A421" s="12"/>
      <c r="B421" s="13"/>
      <c r="C421" s="22"/>
      <c r="D421" s="21"/>
      <c r="E421" s="12"/>
      <c r="F421" s="14" t="str">
        <f>IF(COUNTA($A421:$E421)=0,"",IF($G421&lt;&gt;"OK","n/a",IF(Dashboard!$B$19&gt;0,"Check data",IF(AND($E421&lt;&gt;"Done",N($D421)&lt;Dashboard!$B$4),"Yes","No"))))</f>
        <v/>
      </c>
      <c r="G421" s="14" t="str">
        <f>IF(COUNTA($A421:$E421)=0,"",IF(OR($A421="",NOT(SUMPRODUCT(--(Technicians!$A$2:$A$101=$A421))=1),$B421="",SUMPRODUCT(--('Skills Matrix'!$B$1:$I$1=$B421))&lt;&gt;1),"Check ID",IF(OR(NOT(AND(ISNUMBER($C421),N($C421)&gt;=1,N($C421)&lt;=4,N($C421)=INT(N($C421)))),NOT(AND(ISNUMBER($D421),N($D421)&gt;=18264,N($D421)&lt;=73050)),NOT(OR($E421="Planned",$E421="In progress",$E421="Done"))),"Check inputs","OK")))</f>
        <v/>
      </c>
    </row>
    <row r="422" spans="1:7" x14ac:dyDescent="0.25">
      <c r="A422" s="12"/>
      <c r="B422" s="13"/>
      <c r="C422" s="22"/>
      <c r="D422" s="21"/>
      <c r="E422" s="12"/>
      <c r="F422" s="14" t="str">
        <f>IF(COUNTA($A422:$E422)=0,"",IF($G422&lt;&gt;"OK","n/a",IF(Dashboard!$B$19&gt;0,"Check data",IF(AND($E422&lt;&gt;"Done",N($D422)&lt;Dashboard!$B$4),"Yes","No"))))</f>
        <v/>
      </c>
      <c r="G422" s="14" t="str">
        <f>IF(COUNTA($A422:$E422)=0,"",IF(OR($A422="",NOT(SUMPRODUCT(--(Technicians!$A$2:$A$101=$A422))=1),$B422="",SUMPRODUCT(--('Skills Matrix'!$B$1:$I$1=$B422))&lt;&gt;1),"Check ID",IF(OR(NOT(AND(ISNUMBER($C422),N($C422)&gt;=1,N($C422)&lt;=4,N($C422)=INT(N($C422)))),NOT(AND(ISNUMBER($D422),N($D422)&gt;=18264,N($D422)&lt;=73050)),NOT(OR($E422="Planned",$E422="In progress",$E422="Done"))),"Check inputs","OK")))</f>
        <v/>
      </c>
    </row>
    <row r="423" spans="1:7" x14ac:dyDescent="0.25">
      <c r="A423" s="12"/>
      <c r="B423" s="13"/>
      <c r="C423" s="22"/>
      <c r="D423" s="21"/>
      <c r="E423" s="12"/>
      <c r="F423" s="14" t="str">
        <f>IF(COUNTA($A423:$E423)=0,"",IF($G423&lt;&gt;"OK","n/a",IF(Dashboard!$B$19&gt;0,"Check data",IF(AND($E423&lt;&gt;"Done",N($D423)&lt;Dashboard!$B$4),"Yes","No"))))</f>
        <v/>
      </c>
      <c r="G423" s="14" t="str">
        <f>IF(COUNTA($A423:$E423)=0,"",IF(OR($A423="",NOT(SUMPRODUCT(--(Technicians!$A$2:$A$101=$A423))=1),$B423="",SUMPRODUCT(--('Skills Matrix'!$B$1:$I$1=$B423))&lt;&gt;1),"Check ID",IF(OR(NOT(AND(ISNUMBER($C423),N($C423)&gt;=1,N($C423)&lt;=4,N($C423)=INT(N($C423)))),NOT(AND(ISNUMBER($D423),N($D423)&gt;=18264,N($D423)&lt;=73050)),NOT(OR($E423="Planned",$E423="In progress",$E423="Done"))),"Check inputs","OK")))</f>
        <v/>
      </c>
    </row>
    <row r="424" spans="1:7" x14ac:dyDescent="0.25">
      <c r="A424" s="12"/>
      <c r="B424" s="13"/>
      <c r="C424" s="22"/>
      <c r="D424" s="21"/>
      <c r="E424" s="12"/>
      <c r="F424" s="14" t="str">
        <f>IF(COUNTA($A424:$E424)=0,"",IF($G424&lt;&gt;"OK","n/a",IF(Dashboard!$B$19&gt;0,"Check data",IF(AND($E424&lt;&gt;"Done",N($D424)&lt;Dashboard!$B$4),"Yes","No"))))</f>
        <v/>
      </c>
      <c r="G424" s="14" t="str">
        <f>IF(COUNTA($A424:$E424)=0,"",IF(OR($A424="",NOT(SUMPRODUCT(--(Technicians!$A$2:$A$101=$A424))=1),$B424="",SUMPRODUCT(--('Skills Matrix'!$B$1:$I$1=$B424))&lt;&gt;1),"Check ID",IF(OR(NOT(AND(ISNUMBER($C424),N($C424)&gt;=1,N($C424)&lt;=4,N($C424)=INT(N($C424)))),NOT(AND(ISNUMBER($D424),N($D424)&gt;=18264,N($D424)&lt;=73050)),NOT(OR($E424="Planned",$E424="In progress",$E424="Done"))),"Check inputs","OK")))</f>
        <v/>
      </c>
    </row>
    <row r="425" spans="1:7" x14ac:dyDescent="0.25">
      <c r="A425" s="12"/>
      <c r="B425" s="13"/>
      <c r="C425" s="22"/>
      <c r="D425" s="21"/>
      <c r="E425" s="12"/>
      <c r="F425" s="14" t="str">
        <f>IF(COUNTA($A425:$E425)=0,"",IF($G425&lt;&gt;"OK","n/a",IF(Dashboard!$B$19&gt;0,"Check data",IF(AND($E425&lt;&gt;"Done",N($D425)&lt;Dashboard!$B$4),"Yes","No"))))</f>
        <v/>
      </c>
      <c r="G425" s="14" t="str">
        <f>IF(COUNTA($A425:$E425)=0,"",IF(OR($A425="",NOT(SUMPRODUCT(--(Technicians!$A$2:$A$101=$A425))=1),$B425="",SUMPRODUCT(--('Skills Matrix'!$B$1:$I$1=$B425))&lt;&gt;1),"Check ID",IF(OR(NOT(AND(ISNUMBER($C425),N($C425)&gt;=1,N($C425)&lt;=4,N($C425)=INT(N($C425)))),NOT(AND(ISNUMBER($D425),N($D425)&gt;=18264,N($D425)&lt;=73050)),NOT(OR($E425="Planned",$E425="In progress",$E425="Done"))),"Check inputs","OK")))</f>
        <v/>
      </c>
    </row>
    <row r="426" spans="1:7" x14ac:dyDescent="0.25">
      <c r="A426" s="12"/>
      <c r="B426" s="13"/>
      <c r="C426" s="22"/>
      <c r="D426" s="21"/>
      <c r="E426" s="12"/>
      <c r="F426" s="14" t="str">
        <f>IF(COUNTA($A426:$E426)=0,"",IF($G426&lt;&gt;"OK","n/a",IF(Dashboard!$B$19&gt;0,"Check data",IF(AND($E426&lt;&gt;"Done",N($D426)&lt;Dashboard!$B$4),"Yes","No"))))</f>
        <v/>
      </c>
      <c r="G426" s="14" t="str">
        <f>IF(COUNTA($A426:$E426)=0,"",IF(OR($A426="",NOT(SUMPRODUCT(--(Technicians!$A$2:$A$101=$A426))=1),$B426="",SUMPRODUCT(--('Skills Matrix'!$B$1:$I$1=$B426))&lt;&gt;1),"Check ID",IF(OR(NOT(AND(ISNUMBER($C426),N($C426)&gt;=1,N($C426)&lt;=4,N($C426)=INT(N($C426)))),NOT(AND(ISNUMBER($D426),N($D426)&gt;=18264,N($D426)&lt;=73050)),NOT(OR($E426="Planned",$E426="In progress",$E426="Done"))),"Check inputs","OK")))</f>
        <v/>
      </c>
    </row>
    <row r="427" spans="1:7" x14ac:dyDescent="0.25">
      <c r="A427" s="12"/>
      <c r="B427" s="13"/>
      <c r="C427" s="22"/>
      <c r="D427" s="21"/>
      <c r="E427" s="12"/>
      <c r="F427" s="14" t="str">
        <f>IF(COUNTA($A427:$E427)=0,"",IF($G427&lt;&gt;"OK","n/a",IF(Dashboard!$B$19&gt;0,"Check data",IF(AND($E427&lt;&gt;"Done",N($D427)&lt;Dashboard!$B$4),"Yes","No"))))</f>
        <v/>
      </c>
      <c r="G427" s="14" t="str">
        <f>IF(COUNTA($A427:$E427)=0,"",IF(OR($A427="",NOT(SUMPRODUCT(--(Technicians!$A$2:$A$101=$A427))=1),$B427="",SUMPRODUCT(--('Skills Matrix'!$B$1:$I$1=$B427))&lt;&gt;1),"Check ID",IF(OR(NOT(AND(ISNUMBER($C427),N($C427)&gt;=1,N($C427)&lt;=4,N($C427)=INT(N($C427)))),NOT(AND(ISNUMBER($D427),N($D427)&gt;=18264,N($D427)&lt;=73050)),NOT(OR($E427="Planned",$E427="In progress",$E427="Done"))),"Check inputs","OK")))</f>
        <v/>
      </c>
    </row>
    <row r="428" spans="1:7" x14ac:dyDescent="0.25">
      <c r="A428" s="12"/>
      <c r="B428" s="13"/>
      <c r="C428" s="22"/>
      <c r="D428" s="21"/>
      <c r="E428" s="12"/>
      <c r="F428" s="14" t="str">
        <f>IF(COUNTA($A428:$E428)=0,"",IF($G428&lt;&gt;"OK","n/a",IF(Dashboard!$B$19&gt;0,"Check data",IF(AND($E428&lt;&gt;"Done",N($D428)&lt;Dashboard!$B$4),"Yes","No"))))</f>
        <v/>
      </c>
      <c r="G428" s="14" t="str">
        <f>IF(COUNTA($A428:$E428)=0,"",IF(OR($A428="",NOT(SUMPRODUCT(--(Technicians!$A$2:$A$101=$A428))=1),$B428="",SUMPRODUCT(--('Skills Matrix'!$B$1:$I$1=$B428))&lt;&gt;1),"Check ID",IF(OR(NOT(AND(ISNUMBER($C428),N($C428)&gt;=1,N($C428)&lt;=4,N($C428)=INT(N($C428)))),NOT(AND(ISNUMBER($D428),N($D428)&gt;=18264,N($D428)&lt;=73050)),NOT(OR($E428="Planned",$E428="In progress",$E428="Done"))),"Check inputs","OK")))</f>
        <v/>
      </c>
    </row>
    <row r="429" spans="1:7" x14ac:dyDescent="0.25">
      <c r="A429" s="12"/>
      <c r="B429" s="13"/>
      <c r="C429" s="22"/>
      <c r="D429" s="21"/>
      <c r="E429" s="12"/>
      <c r="F429" s="14" t="str">
        <f>IF(COUNTA($A429:$E429)=0,"",IF($G429&lt;&gt;"OK","n/a",IF(Dashboard!$B$19&gt;0,"Check data",IF(AND($E429&lt;&gt;"Done",N($D429)&lt;Dashboard!$B$4),"Yes","No"))))</f>
        <v/>
      </c>
      <c r="G429" s="14" t="str">
        <f>IF(COUNTA($A429:$E429)=0,"",IF(OR($A429="",NOT(SUMPRODUCT(--(Technicians!$A$2:$A$101=$A429))=1),$B429="",SUMPRODUCT(--('Skills Matrix'!$B$1:$I$1=$B429))&lt;&gt;1),"Check ID",IF(OR(NOT(AND(ISNUMBER($C429),N($C429)&gt;=1,N($C429)&lt;=4,N($C429)=INT(N($C429)))),NOT(AND(ISNUMBER($D429),N($D429)&gt;=18264,N($D429)&lt;=73050)),NOT(OR($E429="Planned",$E429="In progress",$E429="Done"))),"Check inputs","OK")))</f>
        <v/>
      </c>
    </row>
    <row r="430" spans="1:7" x14ac:dyDescent="0.25">
      <c r="A430" s="12"/>
      <c r="B430" s="13"/>
      <c r="C430" s="22"/>
      <c r="D430" s="21"/>
      <c r="E430" s="12"/>
      <c r="F430" s="14" t="str">
        <f>IF(COUNTA($A430:$E430)=0,"",IF($G430&lt;&gt;"OK","n/a",IF(Dashboard!$B$19&gt;0,"Check data",IF(AND($E430&lt;&gt;"Done",N($D430)&lt;Dashboard!$B$4),"Yes","No"))))</f>
        <v/>
      </c>
      <c r="G430" s="14" t="str">
        <f>IF(COUNTA($A430:$E430)=0,"",IF(OR($A430="",NOT(SUMPRODUCT(--(Technicians!$A$2:$A$101=$A430))=1),$B430="",SUMPRODUCT(--('Skills Matrix'!$B$1:$I$1=$B430))&lt;&gt;1),"Check ID",IF(OR(NOT(AND(ISNUMBER($C430),N($C430)&gt;=1,N($C430)&lt;=4,N($C430)=INT(N($C430)))),NOT(AND(ISNUMBER($D430),N($D430)&gt;=18264,N($D430)&lt;=73050)),NOT(OR($E430="Planned",$E430="In progress",$E430="Done"))),"Check inputs","OK")))</f>
        <v/>
      </c>
    </row>
    <row r="431" spans="1:7" x14ac:dyDescent="0.25">
      <c r="A431" s="12"/>
      <c r="B431" s="13"/>
      <c r="C431" s="22"/>
      <c r="D431" s="21"/>
      <c r="E431" s="12"/>
      <c r="F431" s="14" t="str">
        <f>IF(COUNTA($A431:$E431)=0,"",IF($G431&lt;&gt;"OK","n/a",IF(Dashboard!$B$19&gt;0,"Check data",IF(AND($E431&lt;&gt;"Done",N($D431)&lt;Dashboard!$B$4),"Yes","No"))))</f>
        <v/>
      </c>
      <c r="G431" s="14" t="str">
        <f>IF(COUNTA($A431:$E431)=0,"",IF(OR($A431="",NOT(SUMPRODUCT(--(Technicians!$A$2:$A$101=$A431))=1),$B431="",SUMPRODUCT(--('Skills Matrix'!$B$1:$I$1=$B431))&lt;&gt;1),"Check ID",IF(OR(NOT(AND(ISNUMBER($C431),N($C431)&gt;=1,N($C431)&lt;=4,N($C431)=INT(N($C431)))),NOT(AND(ISNUMBER($D431),N($D431)&gt;=18264,N($D431)&lt;=73050)),NOT(OR($E431="Planned",$E431="In progress",$E431="Done"))),"Check inputs","OK")))</f>
        <v/>
      </c>
    </row>
    <row r="432" spans="1:7" x14ac:dyDescent="0.25">
      <c r="A432" s="12"/>
      <c r="B432" s="13"/>
      <c r="C432" s="22"/>
      <c r="D432" s="21"/>
      <c r="E432" s="12"/>
      <c r="F432" s="14" t="str">
        <f>IF(COUNTA($A432:$E432)=0,"",IF($G432&lt;&gt;"OK","n/a",IF(Dashboard!$B$19&gt;0,"Check data",IF(AND($E432&lt;&gt;"Done",N($D432)&lt;Dashboard!$B$4),"Yes","No"))))</f>
        <v/>
      </c>
      <c r="G432" s="14" t="str">
        <f>IF(COUNTA($A432:$E432)=0,"",IF(OR($A432="",NOT(SUMPRODUCT(--(Technicians!$A$2:$A$101=$A432))=1),$B432="",SUMPRODUCT(--('Skills Matrix'!$B$1:$I$1=$B432))&lt;&gt;1),"Check ID",IF(OR(NOT(AND(ISNUMBER($C432),N($C432)&gt;=1,N($C432)&lt;=4,N($C432)=INT(N($C432)))),NOT(AND(ISNUMBER($D432),N($D432)&gt;=18264,N($D432)&lt;=73050)),NOT(OR($E432="Planned",$E432="In progress",$E432="Done"))),"Check inputs","OK")))</f>
        <v/>
      </c>
    </row>
    <row r="433" spans="1:7" x14ac:dyDescent="0.25">
      <c r="A433" s="12"/>
      <c r="B433" s="13"/>
      <c r="C433" s="22"/>
      <c r="D433" s="21"/>
      <c r="E433" s="12"/>
      <c r="F433" s="14" t="str">
        <f>IF(COUNTA($A433:$E433)=0,"",IF($G433&lt;&gt;"OK","n/a",IF(Dashboard!$B$19&gt;0,"Check data",IF(AND($E433&lt;&gt;"Done",N($D433)&lt;Dashboard!$B$4),"Yes","No"))))</f>
        <v/>
      </c>
      <c r="G433" s="14" t="str">
        <f>IF(COUNTA($A433:$E433)=0,"",IF(OR($A433="",NOT(SUMPRODUCT(--(Technicians!$A$2:$A$101=$A433))=1),$B433="",SUMPRODUCT(--('Skills Matrix'!$B$1:$I$1=$B433))&lt;&gt;1),"Check ID",IF(OR(NOT(AND(ISNUMBER($C433),N($C433)&gt;=1,N($C433)&lt;=4,N($C433)=INT(N($C433)))),NOT(AND(ISNUMBER($D433),N($D433)&gt;=18264,N($D433)&lt;=73050)),NOT(OR($E433="Planned",$E433="In progress",$E433="Done"))),"Check inputs","OK")))</f>
        <v/>
      </c>
    </row>
    <row r="434" spans="1:7" x14ac:dyDescent="0.25">
      <c r="A434" s="12"/>
      <c r="B434" s="13"/>
      <c r="C434" s="22"/>
      <c r="D434" s="21"/>
      <c r="E434" s="12"/>
      <c r="F434" s="14" t="str">
        <f>IF(COUNTA($A434:$E434)=0,"",IF($G434&lt;&gt;"OK","n/a",IF(Dashboard!$B$19&gt;0,"Check data",IF(AND($E434&lt;&gt;"Done",N($D434)&lt;Dashboard!$B$4),"Yes","No"))))</f>
        <v/>
      </c>
      <c r="G434" s="14" t="str">
        <f>IF(COUNTA($A434:$E434)=0,"",IF(OR($A434="",NOT(SUMPRODUCT(--(Technicians!$A$2:$A$101=$A434))=1),$B434="",SUMPRODUCT(--('Skills Matrix'!$B$1:$I$1=$B434))&lt;&gt;1),"Check ID",IF(OR(NOT(AND(ISNUMBER($C434),N($C434)&gt;=1,N($C434)&lt;=4,N($C434)=INT(N($C434)))),NOT(AND(ISNUMBER($D434),N($D434)&gt;=18264,N($D434)&lt;=73050)),NOT(OR($E434="Planned",$E434="In progress",$E434="Done"))),"Check inputs","OK")))</f>
        <v/>
      </c>
    </row>
    <row r="435" spans="1:7" x14ac:dyDescent="0.25">
      <c r="A435" s="12"/>
      <c r="B435" s="13"/>
      <c r="C435" s="22"/>
      <c r="D435" s="21"/>
      <c r="E435" s="12"/>
      <c r="F435" s="14" t="str">
        <f>IF(COUNTA($A435:$E435)=0,"",IF($G435&lt;&gt;"OK","n/a",IF(Dashboard!$B$19&gt;0,"Check data",IF(AND($E435&lt;&gt;"Done",N($D435)&lt;Dashboard!$B$4),"Yes","No"))))</f>
        <v/>
      </c>
      <c r="G435" s="14" t="str">
        <f>IF(COUNTA($A435:$E435)=0,"",IF(OR($A435="",NOT(SUMPRODUCT(--(Technicians!$A$2:$A$101=$A435))=1),$B435="",SUMPRODUCT(--('Skills Matrix'!$B$1:$I$1=$B435))&lt;&gt;1),"Check ID",IF(OR(NOT(AND(ISNUMBER($C435),N($C435)&gt;=1,N($C435)&lt;=4,N($C435)=INT(N($C435)))),NOT(AND(ISNUMBER($D435),N($D435)&gt;=18264,N($D435)&lt;=73050)),NOT(OR($E435="Planned",$E435="In progress",$E435="Done"))),"Check inputs","OK")))</f>
        <v/>
      </c>
    </row>
    <row r="436" spans="1:7" x14ac:dyDescent="0.25">
      <c r="A436" s="12"/>
      <c r="B436" s="13"/>
      <c r="C436" s="22"/>
      <c r="D436" s="21"/>
      <c r="E436" s="12"/>
      <c r="F436" s="14" t="str">
        <f>IF(COUNTA($A436:$E436)=0,"",IF($G436&lt;&gt;"OK","n/a",IF(Dashboard!$B$19&gt;0,"Check data",IF(AND($E436&lt;&gt;"Done",N($D436)&lt;Dashboard!$B$4),"Yes","No"))))</f>
        <v/>
      </c>
      <c r="G436" s="14" t="str">
        <f>IF(COUNTA($A436:$E436)=0,"",IF(OR($A436="",NOT(SUMPRODUCT(--(Technicians!$A$2:$A$101=$A436))=1),$B436="",SUMPRODUCT(--('Skills Matrix'!$B$1:$I$1=$B436))&lt;&gt;1),"Check ID",IF(OR(NOT(AND(ISNUMBER($C436),N($C436)&gt;=1,N($C436)&lt;=4,N($C436)=INT(N($C436)))),NOT(AND(ISNUMBER($D436),N($D436)&gt;=18264,N($D436)&lt;=73050)),NOT(OR($E436="Planned",$E436="In progress",$E436="Done"))),"Check inputs","OK")))</f>
        <v/>
      </c>
    </row>
    <row r="437" spans="1:7" x14ac:dyDescent="0.25">
      <c r="A437" s="12"/>
      <c r="B437" s="13"/>
      <c r="C437" s="22"/>
      <c r="D437" s="21"/>
      <c r="E437" s="12"/>
      <c r="F437" s="14" t="str">
        <f>IF(COUNTA($A437:$E437)=0,"",IF($G437&lt;&gt;"OK","n/a",IF(Dashboard!$B$19&gt;0,"Check data",IF(AND($E437&lt;&gt;"Done",N($D437)&lt;Dashboard!$B$4),"Yes","No"))))</f>
        <v/>
      </c>
      <c r="G437" s="14" t="str">
        <f>IF(COUNTA($A437:$E437)=0,"",IF(OR($A437="",NOT(SUMPRODUCT(--(Technicians!$A$2:$A$101=$A437))=1),$B437="",SUMPRODUCT(--('Skills Matrix'!$B$1:$I$1=$B437))&lt;&gt;1),"Check ID",IF(OR(NOT(AND(ISNUMBER($C437),N($C437)&gt;=1,N($C437)&lt;=4,N($C437)=INT(N($C437)))),NOT(AND(ISNUMBER($D437),N($D437)&gt;=18264,N($D437)&lt;=73050)),NOT(OR($E437="Planned",$E437="In progress",$E437="Done"))),"Check inputs","OK")))</f>
        <v/>
      </c>
    </row>
    <row r="438" spans="1:7" x14ac:dyDescent="0.25">
      <c r="A438" s="12"/>
      <c r="B438" s="13"/>
      <c r="C438" s="22"/>
      <c r="D438" s="21"/>
      <c r="E438" s="12"/>
      <c r="F438" s="14" t="str">
        <f>IF(COUNTA($A438:$E438)=0,"",IF($G438&lt;&gt;"OK","n/a",IF(Dashboard!$B$19&gt;0,"Check data",IF(AND($E438&lt;&gt;"Done",N($D438)&lt;Dashboard!$B$4),"Yes","No"))))</f>
        <v/>
      </c>
      <c r="G438" s="14" t="str">
        <f>IF(COUNTA($A438:$E438)=0,"",IF(OR($A438="",NOT(SUMPRODUCT(--(Technicians!$A$2:$A$101=$A438))=1),$B438="",SUMPRODUCT(--('Skills Matrix'!$B$1:$I$1=$B438))&lt;&gt;1),"Check ID",IF(OR(NOT(AND(ISNUMBER($C438),N($C438)&gt;=1,N($C438)&lt;=4,N($C438)=INT(N($C438)))),NOT(AND(ISNUMBER($D438),N($D438)&gt;=18264,N($D438)&lt;=73050)),NOT(OR($E438="Planned",$E438="In progress",$E438="Done"))),"Check inputs","OK")))</f>
        <v/>
      </c>
    </row>
    <row r="439" spans="1:7" x14ac:dyDescent="0.25">
      <c r="A439" s="12"/>
      <c r="B439" s="13"/>
      <c r="C439" s="22"/>
      <c r="D439" s="21"/>
      <c r="E439" s="12"/>
      <c r="F439" s="14" t="str">
        <f>IF(COUNTA($A439:$E439)=0,"",IF($G439&lt;&gt;"OK","n/a",IF(Dashboard!$B$19&gt;0,"Check data",IF(AND($E439&lt;&gt;"Done",N($D439)&lt;Dashboard!$B$4),"Yes","No"))))</f>
        <v/>
      </c>
      <c r="G439" s="14" t="str">
        <f>IF(COUNTA($A439:$E439)=0,"",IF(OR($A439="",NOT(SUMPRODUCT(--(Technicians!$A$2:$A$101=$A439))=1),$B439="",SUMPRODUCT(--('Skills Matrix'!$B$1:$I$1=$B439))&lt;&gt;1),"Check ID",IF(OR(NOT(AND(ISNUMBER($C439),N($C439)&gt;=1,N($C439)&lt;=4,N($C439)=INT(N($C439)))),NOT(AND(ISNUMBER($D439),N($D439)&gt;=18264,N($D439)&lt;=73050)),NOT(OR($E439="Planned",$E439="In progress",$E439="Done"))),"Check inputs","OK")))</f>
        <v/>
      </c>
    </row>
    <row r="440" spans="1:7" x14ac:dyDescent="0.25">
      <c r="A440" s="12"/>
      <c r="B440" s="13"/>
      <c r="C440" s="22"/>
      <c r="D440" s="21"/>
      <c r="E440" s="12"/>
      <c r="F440" s="14" t="str">
        <f>IF(COUNTA($A440:$E440)=0,"",IF($G440&lt;&gt;"OK","n/a",IF(Dashboard!$B$19&gt;0,"Check data",IF(AND($E440&lt;&gt;"Done",N($D440)&lt;Dashboard!$B$4),"Yes","No"))))</f>
        <v/>
      </c>
      <c r="G440" s="14" t="str">
        <f>IF(COUNTA($A440:$E440)=0,"",IF(OR($A440="",NOT(SUMPRODUCT(--(Technicians!$A$2:$A$101=$A440))=1),$B440="",SUMPRODUCT(--('Skills Matrix'!$B$1:$I$1=$B440))&lt;&gt;1),"Check ID",IF(OR(NOT(AND(ISNUMBER($C440),N($C440)&gt;=1,N($C440)&lt;=4,N($C440)=INT(N($C440)))),NOT(AND(ISNUMBER($D440),N($D440)&gt;=18264,N($D440)&lt;=73050)),NOT(OR($E440="Planned",$E440="In progress",$E440="Done"))),"Check inputs","OK")))</f>
        <v/>
      </c>
    </row>
    <row r="441" spans="1:7" x14ac:dyDescent="0.25">
      <c r="A441" s="12"/>
      <c r="B441" s="13"/>
      <c r="C441" s="22"/>
      <c r="D441" s="21"/>
      <c r="E441" s="12"/>
      <c r="F441" s="14" t="str">
        <f>IF(COUNTA($A441:$E441)=0,"",IF($G441&lt;&gt;"OK","n/a",IF(Dashboard!$B$19&gt;0,"Check data",IF(AND($E441&lt;&gt;"Done",N($D441)&lt;Dashboard!$B$4),"Yes","No"))))</f>
        <v/>
      </c>
      <c r="G441" s="14" t="str">
        <f>IF(COUNTA($A441:$E441)=0,"",IF(OR($A441="",NOT(SUMPRODUCT(--(Technicians!$A$2:$A$101=$A441))=1),$B441="",SUMPRODUCT(--('Skills Matrix'!$B$1:$I$1=$B441))&lt;&gt;1),"Check ID",IF(OR(NOT(AND(ISNUMBER($C441),N($C441)&gt;=1,N($C441)&lt;=4,N($C441)=INT(N($C441)))),NOT(AND(ISNUMBER($D441),N($D441)&gt;=18264,N($D441)&lt;=73050)),NOT(OR($E441="Planned",$E441="In progress",$E441="Done"))),"Check inputs","OK")))</f>
        <v/>
      </c>
    </row>
    <row r="442" spans="1:7" x14ac:dyDescent="0.25">
      <c r="A442" s="12"/>
      <c r="B442" s="13"/>
      <c r="C442" s="22"/>
      <c r="D442" s="21"/>
      <c r="E442" s="12"/>
      <c r="F442" s="14" t="str">
        <f>IF(COUNTA($A442:$E442)=0,"",IF($G442&lt;&gt;"OK","n/a",IF(Dashboard!$B$19&gt;0,"Check data",IF(AND($E442&lt;&gt;"Done",N($D442)&lt;Dashboard!$B$4),"Yes","No"))))</f>
        <v/>
      </c>
      <c r="G442" s="14" t="str">
        <f>IF(COUNTA($A442:$E442)=0,"",IF(OR($A442="",NOT(SUMPRODUCT(--(Technicians!$A$2:$A$101=$A442))=1),$B442="",SUMPRODUCT(--('Skills Matrix'!$B$1:$I$1=$B442))&lt;&gt;1),"Check ID",IF(OR(NOT(AND(ISNUMBER($C442),N($C442)&gt;=1,N($C442)&lt;=4,N($C442)=INT(N($C442)))),NOT(AND(ISNUMBER($D442),N($D442)&gt;=18264,N($D442)&lt;=73050)),NOT(OR($E442="Planned",$E442="In progress",$E442="Done"))),"Check inputs","OK")))</f>
        <v/>
      </c>
    </row>
    <row r="443" spans="1:7" x14ac:dyDescent="0.25">
      <c r="A443" s="12"/>
      <c r="B443" s="13"/>
      <c r="C443" s="22"/>
      <c r="D443" s="21"/>
      <c r="E443" s="12"/>
      <c r="F443" s="14" t="str">
        <f>IF(COUNTA($A443:$E443)=0,"",IF($G443&lt;&gt;"OK","n/a",IF(Dashboard!$B$19&gt;0,"Check data",IF(AND($E443&lt;&gt;"Done",N($D443)&lt;Dashboard!$B$4),"Yes","No"))))</f>
        <v/>
      </c>
      <c r="G443" s="14" t="str">
        <f>IF(COUNTA($A443:$E443)=0,"",IF(OR($A443="",NOT(SUMPRODUCT(--(Technicians!$A$2:$A$101=$A443))=1),$B443="",SUMPRODUCT(--('Skills Matrix'!$B$1:$I$1=$B443))&lt;&gt;1),"Check ID",IF(OR(NOT(AND(ISNUMBER($C443),N($C443)&gt;=1,N($C443)&lt;=4,N($C443)=INT(N($C443)))),NOT(AND(ISNUMBER($D443),N($D443)&gt;=18264,N($D443)&lt;=73050)),NOT(OR($E443="Planned",$E443="In progress",$E443="Done"))),"Check inputs","OK")))</f>
        <v/>
      </c>
    </row>
    <row r="444" spans="1:7" x14ac:dyDescent="0.25">
      <c r="A444" s="12"/>
      <c r="B444" s="13"/>
      <c r="C444" s="22"/>
      <c r="D444" s="21"/>
      <c r="E444" s="12"/>
      <c r="F444" s="14" t="str">
        <f>IF(COUNTA($A444:$E444)=0,"",IF($G444&lt;&gt;"OK","n/a",IF(Dashboard!$B$19&gt;0,"Check data",IF(AND($E444&lt;&gt;"Done",N($D444)&lt;Dashboard!$B$4),"Yes","No"))))</f>
        <v/>
      </c>
      <c r="G444" s="14" t="str">
        <f>IF(COUNTA($A444:$E444)=0,"",IF(OR($A444="",NOT(SUMPRODUCT(--(Technicians!$A$2:$A$101=$A444))=1),$B444="",SUMPRODUCT(--('Skills Matrix'!$B$1:$I$1=$B444))&lt;&gt;1),"Check ID",IF(OR(NOT(AND(ISNUMBER($C444),N($C444)&gt;=1,N($C444)&lt;=4,N($C444)=INT(N($C444)))),NOT(AND(ISNUMBER($D444),N($D444)&gt;=18264,N($D444)&lt;=73050)),NOT(OR($E444="Planned",$E444="In progress",$E444="Done"))),"Check inputs","OK")))</f>
        <v/>
      </c>
    </row>
    <row r="445" spans="1:7" x14ac:dyDescent="0.25">
      <c r="A445" s="12"/>
      <c r="B445" s="13"/>
      <c r="C445" s="22"/>
      <c r="D445" s="21"/>
      <c r="E445" s="12"/>
      <c r="F445" s="14" t="str">
        <f>IF(COUNTA($A445:$E445)=0,"",IF($G445&lt;&gt;"OK","n/a",IF(Dashboard!$B$19&gt;0,"Check data",IF(AND($E445&lt;&gt;"Done",N($D445)&lt;Dashboard!$B$4),"Yes","No"))))</f>
        <v/>
      </c>
      <c r="G445" s="14" t="str">
        <f>IF(COUNTA($A445:$E445)=0,"",IF(OR($A445="",NOT(SUMPRODUCT(--(Technicians!$A$2:$A$101=$A445))=1),$B445="",SUMPRODUCT(--('Skills Matrix'!$B$1:$I$1=$B445))&lt;&gt;1),"Check ID",IF(OR(NOT(AND(ISNUMBER($C445),N($C445)&gt;=1,N($C445)&lt;=4,N($C445)=INT(N($C445)))),NOT(AND(ISNUMBER($D445),N($D445)&gt;=18264,N($D445)&lt;=73050)),NOT(OR($E445="Planned",$E445="In progress",$E445="Done"))),"Check inputs","OK")))</f>
        <v/>
      </c>
    </row>
    <row r="446" spans="1:7" x14ac:dyDescent="0.25">
      <c r="A446" s="12"/>
      <c r="B446" s="13"/>
      <c r="C446" s="22"/>
      <c r="D446" s="21"/>
      <c r="E446" s="12"/>
      <c r="F446" s="14" t="str">
        <f>IF(COUNTA($A446:$E446)=0,"",IF($G446&lt;&gt;"OK","n/a",IF(Dashboard!$B$19&gt;0,"Check data",IF(AND($E446&lt;&gt;"Done",N($D446)&lt;Dashboard!$B$4),"Yes","No"))))</f>
        <v/>
      </c>
      <c r="G446" s="14" t="str">
        <f>IF(COUNTA($A446:$E446)=0,"",IF(OR($A446="",NOT(SUMPRODUCT(--(Technicians!$A$2:$A$101=$A446))=1),$B446="",SUMPRODUCT(--('Skills Matrix'!$B$1:$I$1=$B446))&lt;&gt;1),"Check ID",IF(OR(NOT(AND(ISNUMBER($C446),N($C446)&gt;=1,N($C446)&lt;=4,N($C446)=INT(N($C446)))),NOT(AND(ISNUMBER($D446),N($D446)&gt;=18264,N($D446)&lt;=73050)),NOT(OR($E446="Planned",$E446="In progress",$E446="Done"))),"Check inputs","OK")))</f>
        <v/>
      </c>
    </row>
    <row r="447" spans="1:7" x14ac:dyDescent="0.25">
      <c r="A447" s="12"/>
      <c r="B447" s="13"/>
      <c r="C447" s="22"/>
      <c r="D447" s="21"/>
      <c r="E447" s="12"/>
      <c r="F447" s="14" t="str">
        <f>IF(COUNTA($A447:$E447)=0,"",IF($G447&lt;&gt;"OK","n/a",IF(Dashboard!$B$19&gt;0,"Check data",IF(AND($E447&lt;&gt;"Done",N($D447)&lt;Dashboard!$B$4),"Yes","No"))))</f>
        <v/>
      </c>
      <c r="G447" s="14" t="str">
        <f>IF(COUNTA($A447:$E447)=0,"",IF(OR($A447="",NOT(SUMPRODUCT(--(Technicians!$A$2:$A$101=$A447))=1),$B447="",SUMPRODUCT(--('Skills Matrix'!$B$1:$I$1=$B447))&lt;&gt;1),"Check ID",IF(OR(NOT(AND(ISNUMBER($C447),N($C447)&gt;=1,N($C447)&lt;=4,N($C447)=INT(N($C447)))),NOT(AND(ISNUMBER($D447),N($D447)&gt;=18264,N($D447)&lt;=73050)),NOT(OR($E447="Planned",$E447="In progress",$E447="Done"))),"Check inputs","OK")))</f>
        <v/>
      </c>
    </row>
    <row r="448" spans="1:7" x14ac:dyDescent="0.25">
      <c r="A448" s="12"/>
      <c r="B448" s="13"/>
      <c r="C448" s="22"/>
      <c r="D448" s="21"/>
      <c r="E448" s="12"/>
      <c r="F448" s="14" t="str">
        <f>IF(COUNTA($A448:$E448)=0,"",IF($G448&lt;&gt;"OK","n/a",IF(Dashboard!$B$19&gt;0,"Check data",IF(AND($E448&lt;&gt;"Done",N($D448)&lt;Dashboard!$B$4),"Yes","No"))))</f>
        <v/>
      </c>
      <c r="G448" s="14" t="str">
        <f>IF(COUNTA($A448:$E448)=0,"",IF(OR($A448="",NOT(SUMPRODUCT(--(Technicians!$A$2:$A$101=$A448))=1),$B448="",SUMPRODUCT(--('Skills Matrix'!$B$1:$I$1=$B448))&lt;&gt;1),"Check ID",IF(OR(NOT(AND(ISNUMBER($C448),N($C448)&gt;=1,N($C448)&lt;=4,N($C448)=INT(N($C448)))),NOT(AND(ISNUMBER($D448),N($D448)&gt;=18264,N($D448)&lt;=73050)),NOT(OR($E448="Planned",$E448="In progress",$E448="Done"))),"Check inputs","OK")))</f>
        <v/>
      </c>
    </row>
    <row r="449" spans="1:7" x14ac:dyDescent="0.25">
      <c r="A449" s="12"/>
      <c r="B449" s="13"/>
      <c r="C449" s="22"/>
      <c r="D449" s="21"/>
      <c r="E449" s="12"/>
      <c r="F449" s="14" t="str">
        <f>IF(COUNTA($A449:$E449)=0,"",IF($G449&lt;&gt;"OK","n/a",IF(Dashboard!$B$19&gt;0,"Check data",IF(AND($E449&lt;&gt;"Done",N($D449)&lt;Dashboard!$B$4),"Yes","No"))))</f>
        <v/>
      </c>
      <c r="G449" s="14" t="str">
        <f>IF(COUNTA($A449:$E449)=0,"",IF(OR($A449="",NOT(SUMPRODUCT(--(Technicians!$A$2:$A$101=$A449))=1),$B449="",SUMPRODUCT(--('Skills Matrix'!$B$1:$I$1=$B449))&lt;&gt;1),"Check ID",IF(OR(NOT(AND(ISNUMBER($C449),N($C449)&gt;=1,N($C449)&lt;=4,N($C449)=INT(N($C449)))),NOT(AND(ISNUMBER($D449),N($D449)&gt;=18264,N($D449)&lt;=73050)),NOT(OR($E449="Planned",$E449="In progress",$E449="Done"))),"Check inputs","OK")))</f>
        <v/>
      </c>
    </row>
    <row r="450" spans="1:7" x14ac:dyDescent="0.25">
      <c r="A450" s="12"/>
      <c r="B450" s="13"/>
      <c r="C450" s="22"/>
      <c r="D450" s="21"/>
      <c r="E450" s="12"/>
      <c r="F450" s="14" t="str">
        <f>IF(COUNTA($A450:$E450)=0,"",IF($G450&lt;&gt;"OK","n/a",IF(Dashboard!$B$19&gt;0,"Check data",IF(AND($E450&lt;&gt;"Done",N($D450)&lt;Dashboard!$B$4),"Yes","No"))))</f>
        <v/>
      </c>
      <c r="G450" s="14" t="str">
        <f>IF(COUNTA($A450:$E450)=0,"",IF(OR($A450="",NOT(SUMPRODUCT(--(Technicians!$A$2:$A$101=$A450))=1),$B450="",SUMPRODUCT(--('Skills Matrix'!$B$1:$I$1=$B450))&lt;&gt;1),"Check ID",IF(OR(NOT(AND(ISNUMBER($C450),N($C450)&gt;=1,N($C450)&lt;=4,N($C450)=INT(N($C450)))),NOT(AND(ISNUMBER($D450),N($D450)&gt;=18264,N($D450)&lt;=73050)),NOT(OR($E450="Planned",$E450="In progress",$E450="Done"))),"Check inputs","OK")))</f>
        <v/>
      </c>
    </row>
    <row r="451" spans="1:7" x14ac:dyDescent="0.25">
      <c r="A451" s="12"/>
      <c r="B451" s="13"/>
      <c r="C451" s="22"/>
      <c r="D451" s="21"/>
      <c r="E451" s="12"/>
      <c r="F451" s="14" t="str">
        <f>IF(COUNTA($A451:$E451)=0,"",IF($G451&lt;&gt;"OK","n/a",IF(Dashboard!$B$19&gt;0,"Check data",IF(AND($E451&lt;&gt;"Done",N($D451)&lt;Dashboard!$B$4),"Yes","No"))))</f>
        <v/>
      </c>
      <c r="G451" s="14" t="str">
        <f>IF(COUNTA($A451:$E451)=0,"",IF(OR($A451="",NOT(SUMPRODUCT(--(Technicians!$A$2:$A$101=$A451))=1),$B451="",SUMPRODUCT(--('Skills Matrix'!$B$1:$I$1=$B451))&lt;&gt;1),"Check ID",IF(OR(NOT(AND(ISNUMBER($C451),N($C451)&gt;=1,N($C451)&lt;=4,N($C451)=INT(N($C451)))),NOT(AND(ISNUMBER($D451),N($D451)&gt;=18264,N($D451)&lt;=73050)),NOT(OR($E451="Planned",$E451="In progress",$E451="Done"))),"Check inputs","OK")))</f>
        <v/>
      </c>
    </row>
    <row r="452" spans="1:7" x14ac:dyDescent="0.25">
      <c r="A452" s="12"/>
      <c r="B452" s="13"/>
      <c r="C452" s="22"/>
      <c r="D452" s="21"/>
      <c r="E452" s="12"/>
      <c r="F452" s="14" t="str">
        <f>IF(COUNTA($A452:$E452)=0,"",IF($G452&lt;&gt;"OK","n/a",IF(Dashboard!$B$19&gt;0,"Check data",IF(AND($E452&lt;&gt;"Done",N($D452)&lt;Dashboard!$B$4),"Yes","No"))))</f>
        <v/>
      </c>
      <c r="G452" s="14" t="str">
        <f>IF(COUNTA($A452:$E452)=0,"",IF(OR($A452="",NOT(SUMPRODUCT(--(Technicians!$A$2:$A$101=$A452))=1),$B452="",SUMPRODUCT(--('Skills Matrix'!$B$1:$I$1=$B452))&lt;&gt;1),"Check ID",IF(OR(NOT(AND(ISNUMBER($C452),N($C452)&gt;=1,N($C452)&lt;=4,N($C452)=INT(N($C452)))),NOT(AND(ISNUMBER($D452),N($D452)&gt;=18264,N($D452)&lt;=73050)),NOT(OR($E452="Planned",$E452="In progress",$E452="Done"))),"Check inputs","OK")))</f>
        <v/>
      </c>
    </row>
    <row r="453" spans="1:7" x14ac:dyDescent="0.25">
      <c r="A453" s="12"/>
      <c r="B453" s="13"/>
      <c r="C453" s="22"/>
      <c r="D453" s="21"/>
      <c r="E453" s="12"/>
      <c r="F453" s="14" t="str">
        <f>IF(COUNTA($A453:$E453)=0,"",IF($G453&lt;&gt;"OK","n/a",IF(Dashboard!$B$19&gt;0,"Check data",IF(AND($E453&lt;&gt;"Done",N($D453)&lt;Dashboard!$B$4),"Yes","No"))))</f>
        <v/>
      </c>
      <c r="G453" s="14" t="str">
        <f>IF(COUNTA($A453:$E453)=0,"",IF(OR($A453="",NOT(SUMPRODUCT(--(Technicians!$A$2:$A$101=$A453))=1),$B453="",SUMPRODUCT(--('Skills Matrix'!$B$1:$I$1=$B453))&lt;&gt;1),"Check ID",IF(OR(NOT(AND(ISNUMBER($C453),N($C453)&gt;=1,N($C453)&lt;=4,N($C453)=INT(N($C453)))),NOT(AND(ISNUMBER($D453),N($D453)&gt;=18264,N($D453)&lt;=73050)),NOT(OR($E453="Planned",$E453="In progress",$E453="Done"))),"Check inputs","OK")))</f>
        <v/>
      </c>
    </row>
    <row r="454" spans="1:7" x14ac:dyDescent="0.25">
      <c r="A454" s="12"/>
      <c r="B454" s="13"/>
      <c r="C454" s="22"/>
      <c r="D454" s="21"/>
      <c r="E454" s="12"/>
      <c r="F454" s="14" t="str">
        <f>IF(COUNTA($A454:$E454)=0,"",IF($G454&lt;&gt;"OK","n/a",IF(Dashboard!$B$19&gt;0,"Check data",IF(AND($E454&lt;&gt;"Done",N($D454)&lt;Dashboard!$B$4),"Yes","No"))))</f>
        <v/>
      </c>
      <c r="G454" s="14" t="str">
        <f>IF(COUNTA($A454:$E454)=0,"",IF(OR($A454="",NOT(SUMPRODUCT(--(Technicians!$A$2:$A$101=$A454))=1),$B454="",SUMPRODUCT(--('Skills Matrix'!$B$1:$I$1=$B454))&lt;&gt;1),"Check ID",IF(OR(NOT(AND(ISNUMBER($C454),N($C454)&gt;=1,N($C454)&lt;=4,N($C454)=INT(N($C454)))),NOT(AND(ISNUMBER($D454),N($D454)&gt;=18264,N($D454)&lt;=73050)),NOT(OR($E454="Planned",$E454="In progress",$E454="Done"))),"Check inputs","OK")))</f>
        <v/>
      </c>
    </row>
    <row r="455" spans="1:7" x14ac:dyDescent="0.25">
      <c r="A455" s="12"/>
      <c r="B455" s="13"/>
      <c r="C455" s="22"/>
      <c r="D455" s="21"/>
      <c r="E455" s="12"/>
      <c r="F455" s="14" t="str">
        <f>IF(COUNTA($A455:$E455)=0,"",IF($G455&lt;&gt;"OK","n/a",IF(Dashboard!$B$19&gt;0,"Check data",IF(AND($E455&lt;&gt;"Done",N($D455)&lt;Dashboard!$B$4),"Yes","No"))))</f>
        <v/>
      </c>
      <c r="G455" s="14" t="str">
        <f>IF(COUNTA($A455:$E455)=0,"",IF(OR($A455="",NOT(SUMPRODUCT(--(Technicians!$A$2:$A$101=$A455))=1),$B455="",SUMPRODUCT(--('Skills Matrix'!$B$1:$I$1=$B455))&lt;&gt;1),"Check ID",IF(OR(NOT(AND(ISNUMBER($C455),N($C455)&gt;=1,N($C455)&lt;=4,N($C455)=INT(N($C455)))),NOT(AND(ISNUMBER($D455),N($D455)&gt;=18264,N($D455)&lt;=73050)),NOT(OR($E455="Planned",$E455="In progress",$E455="Done"))),"Check inputs","OK")))</f>
        <v/>
      </c>
    </row>
    <row r="456" spans="1:7" x14ac:dyDescent="0.25">
      <c r="A456" s="12"/>
      <c r="B456" s="13"/>
      <c r="C456" s="22"/>
      <c r="D456" s="21"/>
      <c r="E456" s="12"/>
      <c r="F456" s="14" t="str">
        <f>IF(COUNTA($A456:$E456)=0,"",IF($G456&lt;&gt;"OK","n/a",IF(Dashboard!$B$19&gt;0,"Check data",IF(AND($E456&lt;&gt;"Done",N($D456)&lt;Dashboard!$B$4),"Yes","No"))))</f>
        <v/>
      </c>
      <c r="G456" s="14" t="str">
        <f>IF(COUNTA($A456:$E456)=0,"",IF(OR($A456="",NOT(SUMPRODUCT(--(Technicians!$A$2:$A$101=$A456))=1),$B456="",SUMPRODUCT(--('Skills Matrix'!$B$1:$I$1=$B456))&lt;&gt;1),"Check ID",IF(OR(NOT(AND(ISNUMBER($C456),N($C456)&gt;=1,N($C456)&lt;=4,N($C456)=INT(N($C456)))),NOT(AND(ISNUMBER($D456),N($D456)&gt;=18264,N($D456)&lt;=73050)),NOT(OR($E456="Planned",$E456="In progress",$E456="Done"))),"Check inputs","OK")))</f>
        <v/>
      </c>
    </row>
    <row r="457" spans="1:7" x14ac:dyDescent="0.25">
      <c r="A457" s="12"/>
      <c r="B457" s="13"/>
      <c r="C457" s="22"/>
      <c r="D457" s="21"/>
      <c r="E457" s="12"/>
      <c r="F457" s="14" t="str">
        <f>IF(COUNTA($A457:$E457)=0,"",IF($G457&lt;&gt;"OK","n/a",IF(Dashboard!$B$19&gt;0,"Check data",IF(AND($E457&lt;&gt;"Done",N($D457)&lt;Dashboard!$B$4),"Yes","No"))))</f>
        <v/>
      </c>
      <c r="G457" s="14" t="str">
        <f>IF(COUNTA($A457:$E457)=0,"",IF(OR($A457="",NOT(SUMPRODUCT(--(Technicians!$A$2:$A$101=$A457))=1),$B457="",SUMPRODUCT(--('Skills Matrix'!$B$1:$I$1=$B457))&lt;&gt;1),"Check ID",IF(OR(NOT(AND(ISNUMBER($C457),N($C457)&gt;=1,N($C457)&lt;=4,N($C457)=INT(N($C457)))),NOT(AND(ISNUMBER($D457),N($D457)&gt;=18264,N($D457)&lt;=73050)),NOT(OR($E457="Planned",$E457="In progress",$E457="Done"))),"Check inputs","OK")))</f>
        <v/>
      </c>
    </row>
    <row r="458" spans="1:7" x14ac:dyDescent="0.25">
      <c r="A458" s="12"/>
      <c r="B458" s="13"/>
      <c r="C458" s="22"/>
      <c r="D458" s="21"/>
      <c r="E458" s="12"/>
      <c r="F458" s="14" t="str">
        <f>IF(COUNTA($A458:$E458)=0,"",IF($G458&lt;&gt;"OK","n/a",IF(Dashboard!$B$19&gt;0,"Check data",IF(AND($E458&lt;&gt;"Done",N($D458)&lt;Dashboard!$B$4),"Yes","No"))))</f>
        <v/>
      </c>
      <c r="G458" s="14" t="str">
        <f>IF(COUNTA($A458:$E458)=0,"",IF(OR($A458="",NOT(SUMPRODUCT(--(Technicians!$A$2:$A$101=$A458))=1),$B458="",SUMPRODUCT(--('Skills Matrix'!$B$1:$I$1=$B458))&lt;&gt;1),"Check ID",IF(OR(NOT(AND(ISNUMBER($C458),N($C458)&gt;=1,N($C458)&lt;=4,N($C458)=INT(N($C458)))),NOT(AND(ISNUMBER($D458),N($D458)&gt;=18264,N($D458)&lt;=73050)),NOT(OR($E458="Planned",$E458="In progress",$E458="Done"))),"Check inputs","OK")))</f>
        <v/>
      </c>
    </row>
    <row r="459" spans="1:7" x14ac:dyDescent="0.25">
      <c r="A459" s="12"/>
      <c r="B459" s="13"/>
      <c r="C459" s="22"/>
      <c r="D459" s="21"/>
      <c r="E459" s="12"/>
      <c r="F459" s="14" t="str">
        <f>IF(COUNTA($A459:$E459)=0,"",IF($G459&lt;&gt;"OK","n/a",IF(Dashboard!$B$19&gt;0,"Check data",IF(AND($E459&lt;&gt;"Done",N($D459)&lt;Dashboard!$B$4),"Yes","No"))))</f>
        <v/>
      </c>
      <c r="G459" s="14" t="str">
        <f>IF(COUNTA($A459:$E459)=0,"",IF(OR($A459="",NOT(SUMPRODUCT(--(Technicians!$A$2:$A$101=$A459))=1),$B459="",SUMPRODUCT(--('Skills Matrix'!$B$1:$I$1=$B459))&lt;&gt;1),"Check ID",IF(OR(NOT(AND(ISNUMBER($C459),N($C459)&gt;=1,N($C459)&lt;=4,N($C459)=INT(N($C459)))),NOT(AND(ISNUMBER($D459),N($D459)&gt;=18264,N($D459)&lt;=73050)),NOT(OR($E459="Planned",$E459="In progress",$E459="Done"))),"Check inputs","OK")))</f>
        <v/>
      </c>
    </row>
    <row r="460" spans="1:7" x14ac:dyDescent="0.25">
      <c r="A460" s="12"/>
      <c r="B460" s="13"/>
      <c r="C460" s="22"/>
      <c r="D460" s="21"/>
      <c r="E460" s="12"/>
      <c r="F460" s="14" t="str">
        <f>IF(COUNTA($A460:$E460)=0,"",IF($G460&lt;&gt;"OK","n/a",IF(Dashboard!$B$19&gt;0,"Check data",IF(AND($E460&lt;&gt;"Done",N($D460)&lt;Dashboard!$B$4),"Yes","No"))))</f>
        <v/>
      </c>
      <c r="G460" s="14" t="str">
        <f>IF(COUNTA($A460:$E460)=0,"",IF(OR($A460="",NOT(SUMPRODUCT(--(Technicians!$A$2:$A$101=$A460))=1),$B460="",SUMPRODUCT(--('Skills Matrix'!$B$1:$I$1=$B460))&lt;&gt;1),"Check ID",IF(OR(NOT(AND(ISNUMBER($C460),N($C460)&gt;=1,N($C460)&lt;=4,N($C460)=INT(N($C460)))),NOT(AND(ISNUMBER($D460),N($D460)&gt;=18264,N($D460)&lt;=73050)),NOT(OR($E460="Planned",$E460="In progress",$E460="Done"))),"Check inputs","OK")))</f>
        <v/>
      </c>
    </row>
    <row r="461" spans="1:7" x14ac:dyDescent="0.25">
      <c r="A461" s="12"/>
      <c r="B461" s="13"/>
      <c r="C461" s="22"/>
      <c r="D461" s="21"/>
      <c r="E461" s="12"/>
      <c r="F461" s="14" t="str">
        <f>IF(COUNTA($A461:$E461)=0,"",IF($G461&lt;&gt;"OK","n/a",IF(Dashboard!$B$19&gt;0,"Check data",IF(AND($E461&lt;&gt;"Done",N($D461)&lt;Dashboard!$B$4),"Yes","No"))))</f>
        <v/>
      </c>
      <c r="G461" s="14" t="str">
        <f>IF(COUNTA($A461:$E461)=0,"",IF(OR($A461="",NOT(SUMPRODUCT(--(Technicians!$A$2:$A$101=$A461))=1),$B461="",SUMPRODUCT(--('Skills Matrix'!$B$1:$I$1=$B461))&lt;&gt;1),"Check ID",IF(OR(NOT(AND(ISNUMBER($C461),N($C461)&gt;=1,N($C461)&lt;=4,N($C461)=INT(N($C461)))),NOT(AND(ISNUMBER($D461),N($D461)&gt;=18264,N($D461)&lt;=73050)),NOT(OR($E461="Planned",$E461="In progress",$E461="Done"))),"Check inputs","OK")))</f>
        <v/>
      </c>
    </row>
    <row r="462" spans="1:7" x14ac:dyDescent="0.25">
      <c r="A462" s="12"/>
      <c r="B462" s="13"/>
      <c r="C462" s="22"/>
      <c r="D462" s="21"/>
      <c r="E462" s="12"/>
      <c r="F462" s="14" t="str">
        <f>IF(COUNTA($A462:$E462)=0,"",IF($G462&lt;&gt;"OK","n/a",IF(Dashboard!$B$19&gt;0,"Check data",IF(AND($E462&lt;&gt;"Done",N($D462)&lt;Dashboard!$B$4),"Yes","No"))))</f>
        <v/>
      </c>
      <c r="G462" s="14" t="str">
        <f>IF(COUNTA($A462:$E462)=0,"",IF(OR($A462="",NOT(SUMPRODUCT(--(Technicians!$A$2:$A$101=$A462))=1),$B462="",SUMPRODUCT(--('Skills Matrix'!$B$1:$I$1=$B462))&lt;&gt;1),"Check ID",IF(OR(NOT(AND(ISNUMBER($C462),N($C462)&gt;=1,N($C462)&lt;=4,N($C462)=INT(N($C462)))),NOT(AND(ISNUMBER($D462),N($D462)&gt;=18264,N($D462)&lt;=73050)),NOT(OR($E462="Planned",$E462="In progress",$E462="Done"))),"Check inputs","OK")))</f>
        <v/>
      </c>
    </row>
    <row r="463" spans="1:7" x14ac:dyDescent="0.25">
      <c r="A463" s="12"/>
      <c r="B463" s="13"/>
      <c r="C463" s="22"/>
      <c r="D463" s="21"/>
      <c r="E463" s="12"/>
      <c r="F463" s="14" t="str">
        <f>IF(COUNTA($A463:$E463)=0,"",IF($G463&lt;&gt;"OK","n/a",IF(Dashboard!$B$19&gt;0,"Check data",IF(AND($E463&lt;&gt;"Done",N($D463)&lt;Dashboard!$B$4),"Yes","No"))))</f>
        <v/>
      </c>
      <c r="G463" s="14" t="str">
        <f>IF(COUNTA($A463:$E463)=0,"",IF(OR($A463="",NOT(SUMPRODUCT(--(Technicians!$A$2:$A$101=$A463))=1),$B463="",SUMPRODUCT(--('Skills Matrix'!$B$1:$I$1=$B463))&lt;&gt;1),"Check ID",IF(OR(NOT(AND(ISNUMBER($C463),N($C463)&gt;=1,N($C463)&lt;=4,N($C463)=INT(N($C463)))),NOT(AND(ISNUMBER($D463),N($D463)&gt;=18264,N($D463)&lt;=73050)),NOT(OR($E463="Planned",$E463="In progress",$E463="Done"))),"Check inputs","OK")))</f>
        <v/>
      </c>
    </row>
    <row r="464" spans="1:7" x14ac:dyDescent="0.25">
      <c r="A464" s="12"/>
      <c r="B464" s="13"/>
      <c r="C464" s="22"/>
      <c r="D464" s="21"/>
      <c r="E464" s="12"/>
      <c r="F464" s="14" t="str">
        <f>IF(COUNTA($A464:$E464)=0,"",IF($G464&lt;&gt;"OK","n/a",IF(Dashboard!$B$19&gt;0,"Check data",IF(AND($E464&lt;&gt;"Done",N($D464)&lt;Dashboard!$B$4),"Yes","No"))))</f>
        <v/>
      </c>
      <c r="G464" s="14" t="str">
        <f>IF(COUNTA($A464:$E464)=0,"",IF(OR($A464="",NOT(SUMPRODUCT(--(Technicians!$A$2:$A$101=$A464))=1),$B464="",SUMPRODUCT(--('Skills Matrix'!$B$1:$I$1=$B464))&lt;&gt;1),"Check ID",IF(OR(NOT(AND(ISNUMBER($C464),N($C464)&gt;=1,N($C464)&lt;=4,N($C464)=INT(N($C464)))),NOT(AND(ISNUMBER($D464),N($D464)&gt;=18264,N($D464)&lt;=73050)),NOT(OR($E464="Planned",$E464="In progress",$E464="Done"))),"Check inputs","OK")))</f>
        <v/>
      </c>
    </row>
    <row r="465" spans="1:7" x14ac:dyDescent="0.25">
      <c r="A465" s="12"/>
      <c r="B465" s="13"/>
      <c r="C465" s="22"/>
      <c r="D465" s="21"/>
      <c r="E465" s="12"/>
      <c r="F465" s="14" t="str">
        <f>IF(COUNTA($A465:$E465)=0,"",IF($G465&lt;&gt;"OK","n/a",IF(Dashboard!$B$19&gt;0,"Check data",IF(AND($E465&lt;&gt;"Done",N($D465)&lt;Dashboard!$B$4),"Yes","No"))))</f>
        <v/>
      </c>
      <c r="G465" s="14" t="str">
        <f>IF(COUNTA($A465:$E465)=0,"",IF(OR($A465="",NOT(SUMPRODUCT(--(Technicians!$A$2:$A$101=$A465))=1),$B465="",SUMPRODUCT(--('Skills Matrix'!$B$1:$I$1=$B465))&lt;&gt;1),"Check ID",IF(OR(NOT(AND(ISNUMBER($C465),N($C465)&gt;=1,N($C465)&lt;=4,N($C465)=INT(N($C465)))),NOT(AND(ISNUMBER($D465),N($D465)&gt;=18264,N($D465)&lt;=73050)),NOT(OR($E465="Planned",$E465="In progress",$E465="Done"))),"Check inputs","OK")))</f>
        <v/>
      </c>
    </row>
    <row r="466" spans="1:7" x14ac:dyDescent="0.25">
      <c r="A466" s="12"/>
      <c r="B466" s="13"/>
      <c r="C466" s="22"/>
      <c r="D466" s="21"/>
      <c r="E466" s="12"/>
      <c r="F466" s="14" t="str">
        <f>IF(COUNTA($A466:$E466)=0,"",IF($G466&lt;&gt;"OK","n/a",IF(Dashboard!$B$19&gt;0,"Check data",IF(AND($E466&lt;&gt;"Done",N($D466)&lt;Dashboard!$B$4),"Yes","No"))))</f>
        <v/>
      </c>
      <c r="G466" s="14" t="str">
        <f>IF(COUNTA($A466:$E466)=0,"",IF(OR($A466="",NOT(SUMPRODUCT(--(Technicians!$A$2:$A$101=$A466))=1),$B466="",SUMPRODUCT(--('Skills Matrix'!$B$1:$I$1=$B466))&lt;&gt;1),"Check ID",IF(OR(NOT(AND(ISNUMBER($C466),N($C466)&gt;=1,N($C466)&lt;=4,N($C466)=INT(N($C466)))),NOT(AND(ISNUMBER($D466),N($D466)&gt;=18264,N($D466)&lt;=73050)),NOT(OR($E466="Planned",$E466="In progress",$E466="Done"))),"Check inputs","OK")))</f>
        <v/>
      </c>
    </row>
    <row r="467" spans="1:7" x14ac:dyDescent="0.25">
      <c r="A467" s="12"/>
      <c r="B467" s="13"/>
      <c r="C467" s="22"/>
      <c r="D467" s="21"/>
      <c r="E467" s="12"/>
      <c r="F467" s="14" t="str">
        <f>IF(COUNTA($A467:$E467)=0,"",IF($G467&lt;&gt;"OK","n/a",IF(Dashboard!$B$19&gt;0,"Check data",IF(AND($E467&lt;&gt;"Done",N($D467)&lt;Dashboard!$B$4),"Yes","No"))))</f>
        <v/>
      </c>
      <c r="G467" s="14" t="str">
        <f>IF(COUNTA($A467:$E467)=0,"",IF(OR($A467="",NOT(SUMPRODUCT(--(Technicians!$A$2:$A$101=$A467))=1),$B467="",SUMPRODUCT(--('Skills Matrix'!$B$1:$I$1=$B467))&lt;&gt;1),"Check ID",IF(OR(NOT(AND(ISNUMBER($C467),N($C467)&gt;=1,N($C467)&lt;=4,N($C467)=INT(N($C467)))),NOT(AND(ISNUMBER($D467),N($D467)&gt;=18264,N($D467)&lt;=73050)),NOT(OR($E467="Planned",$E467="In progress",$E467="Done"))),"Check inputs","OK")))</f>
        <v/>
      </c>
    </row>
    <row r="468" spans="1:7" x14ac:dyDescent="0.25">
      <c r="A468" s="12"/>
      <c r="B468" s="13"/>
      <c r="C468" s="22"/>
      <c r="D468" s="21"/>
      <c r="E468" s="12"/>
      <c r="F468" s="14" t="str">
        <f>IF(COUNTA($A468:$E468)=0,"",IF($G468&lt;&gt;"OK","n/a",IF(Dashboard!$B$19&gt;0,"Check data",IF(AND($E468&lt;&gt;"Done",N($D468)&lt;Dashboard!$B$4),"Yes","No"))))</f>
        <v/>
      </c>
      <c r="G468" s="14" t="str">
        <f>IF(COUNTA($A468:$E468)=0,"",IF(OR($A468="",NOT(SUMPRODUCT(--(Technicians!$A$2:$A$101=$A468))=1),$B468="",SUMPRODUCT(--('Skills Matrix'!$B$1:$I$1=$B468))&lt;&gt;1),"Check ID",IF(OR(NOT(AND(ISNUMBER($C468),N($C468)&gt;=1,N($C468)&lt;=4,N($C468)=INT(N($C468)))),NOT(AND(ISNUMBER($D468),N($D468)&gt;=18264,N($D468)&lt;=73050)),NOT(OR($E468="Planned",$E468="In progress",$E468="Done"))),"Check inputs","OK")))</f>
        <v/>
      </c>
    </row>
    <row r="469" spans="1:7" x14ac:dyDescent="0.25">
      <c r="A469" s="12"/>
      <c r="B469" s="13"/>
      <c r="C469" s="22"/>
      <c r="D469" s="21"/>
      <c r="E469" s="12"/>
      <c r="F469" s="14" t="str">
        <f>IF(COUNTA($A469:$E469)=0,"",IF($G469&lt;&gt;"OK","n/a",IF(Dashboard!$B$19&gt;0,"Check data",IF(AND($E469&lt;&gt;"Done",N($D469)&lt;Dashboard!$B$4),"Yes","No"))))</f>
        <v/>
      </c>
      <c r="G469" s="14" t="str">
        <f>IF(COUNTA($A469:$E469)=0,"",IF(OR($A469="",NOT(SUMPRODUCT(--(Technicians!$A$2:$A$101=$A469))=1),$B469="",SUMPRODUCT(--('Skills Matrix'!$B$1:$I$1=$B469))&lt;&gt;1),"Check ID",IF(OR(NOT(AND(ISNUMBER($C469),N($C469)&gt;=1,N($C469)&lt;=4,N($C469)=INT(N($C469)))),NOT(AND(ISNUMBER($D469),N($D469)&gt;=18264,N($D469)&lt;=73050)),NOT(OR($E469="Planned",$E469="In progress",$E469="Done"))),"Check inputs","OK")))</f>
        <v/>
      </c>
    </row>
    <row r="470" spans="1:7" x14ac:dyDescent="0.25">
      <c r="A470" s="12"/>
      <c r="B470" s="13"/>
      <c r="C470" s="22"/>
      <c r="D470" s="21"/>
      <c r="E470" s="12"/>
      <c r="F470" s="14" t="str">
        <f>IF(COUNTA($A470:$E470)=0,"",IF($G470&lt;&gt;"OK","n/a",IF(Dashboard!$B$19&gt;0,"Check data",IF(AND($E470&lt;&gt;"Done",N($D470)&lt;Dashboard!$B$4),"Yes","No"))))</f>
        <v/>
      </c>
      <c r="G470" s="14" t="str">
        <f>IF(COUNTA($A470:$E470)=0,"",IF(OR($A470="",NOT(SUMPRODUCT(--(Technicians!$A$2:$A$101=$A470))=1),$B470="",SUMPRODUCT(--('Skills Matrix'!$B$1:$I$1=$B470))&lt;&gt;1),"Check ID",IF(OR(NOT(AND(ISNUMBER($C470),N($C470)&gt;=1,N($C470)&lt;=4,N($C470)=INT(N($C470)))),NOT(AND(ISNUMBER($D470),N($D470)&gt;=18264,N($D470)&lt;=73050)),NOT(OR($E470="Planned",$E470="In progress",$E470="Done"))),"Check inputs","OK")))</f>
        <v/>
      </c>
    </row>
    <row r="471" spans="1:7" x14ac:dyDescent="0.25">
      <c r="A471" s="12"/>
      <c r="B471" s="13"/>
      <c r="C471" s="22"/>
      <c r="D471" s="21"/>
      <c r="E471" s="12"/>
      <c r="F471" s="14" t="str">
        <f>IF(COUNTA($A471:$E471)=0,"",IF($G471&lt;&gt;"OK","n/a",IF(Dashboard!$B$19&gt;0,"Check data",IF(AND($E471&lt;&gt;"Done",N($D471)&lt;Dashboard!$B$4),"Yes","No"))))</f>
        <v/>
      </c>
      <c r="G471" s="14" t="str">
        <f>IF(COUNTA($A471:$E471)=0,"",IF(OR($A471="",NOT(SUMPRODUCT(--(Technicians!$A$2:$A$101=$A471))=1),$B471="",SUMPRODUCT(--('Skills Matrix'!$B$1:$I$1=$B471))&lt;&gt;1),"Check ID",IF(OR(NOT(AND(ISNUMBER($C471),N($C471)&gt;=1,N($C471)&lt;=4,N($C471)=INT(N($C471)))),NOT(AND(ISNUMBER($D471),N($D471)&gt;=18264,N($D471)&lt;=73050)),NOT(OR($E471="Planned",$E471="In progress",$E471="Done"))),"Check inputs","OK")))</f>
        <v/>
      </c>
    </row>
    <row r="472" spans="1:7" x14ac:dyDescent="0.25">
      <c r="A472" s="12"/>
      <c r="B472" s="13"/>
      <c r="C472" s="22"/>
      <c r="D472" s="21"/>
      <c r="E472" s="12"/>
      <c r="F472" s="14" t="str">
        <f>IF(COUNTA($A472:$E472)=0,"",IF($G472&lt;&gt;"OK","n/a",IF(Dashboard!$B$19&gt;0,"Check data",IF(AND($E472&lt;&gt;"Done",N($D472)&lt;Dashboard!$B$4),"Yes","No"))))</f>
        <v/>
      </c>
      <c r="G472" s="14" t="str">
        <f>IF(COUNTA($A472:$E472)=0,"",IF(OR($A472="",NOT(SUMPRODUCT(--(Technicians!$A$2:$A$101=$A472))=1),$B472="",SUMPRODUCT(--('Skills Matrix'!$B$1:$I$1=$B472))&lt;&gt;1),"Check ID",IF(OR(NOT(AND(ISNUMBER($C472),N($C472)&gt;=1,N($C472)&lt;=4,N($C472)=INT(N($C472)))),NOT(AND(ISNUMBER($D472),N($D472)&gt;=18264,N($D472)&lt;=73050)),NOT(OR($E472="Planned",$E472="In progress",$E472="Done"))),"Check inputs","OK")))</f>
        <v/>
      </c>
    </row>
    <row r="473" spans="1:7" x14ac:dyDescent="0.25">
      <c r="A473" s="12"/>
      <c r="B473" s="13"/>
      <c r="C473" s="22"/>
      <c r="D473" s="21"/>
      <c r="E473" s="12"/>
      <c r="F473" s="14" t="str">
        <f>IF(COUNTA($A473:$E473)=0,"",IF($G473&lt;&gt;"OK","n/a",IF(Dashboard!$B$19&gt;0,"Check data",IF(AND($E473&lt;&gt;"Done",N($D473)&lt;Dashboard!$B$4),"Yes","No"))))</f>
        <v/>
      </c>
      <c r="G473" s="14" t="str">
        <f>IF(COUNTA($A473:$E473)=0,"",IF(OR($A473="",NOT(SUMPRODUCT(--(Technicians!$A$2:$A$101=$A473))=1),$B473="",SUMPRODUCT(--('Skills Matrix'!$B$1:$I$1=$B473))&lt;&gt;1),"Check ID",IF(OR(NOT(AND(ISNUMBER($C473),N($C473)&gt;=1,N($C473)&lt;=4,N($C473)=INT(N($C473)))),NOT(AND(ISNUMBER($D473),N($D473)&gt;=18264,N($D473)&lt;=73050)),NOT(OR($E473="Planned",$E473="In progress",$E473="Done"))),"Check inputs","OK")))</f>
        <v/>
      </c>
    </row>
    <row r="474" spans="1:7" x14ac:dyDescent="0.25">
      <c r="A474" s="12"/>
      <c r="B474" s="13"/>
      <c r="C474" s="22"/>
      <c r="D474" s="21"/>
      <c r="E474" s="12"/>
      <c r="F474" s="14" t="str">
        <f>IF(COUNTA($A474:$E474)=0,"",IF($G474&lt;&gt;"OK","n/a",IF(Dashboard!$B$19&gt;0,"Check data",IF(AND($E474&lt;&gt;"Done",N($D474)&lt;Dashboard!$B$4),"Yes","No"))))</f>
        <v/>
      </c>
      <c r="G474" s="14" t="str">
        <f>IF(COUNTA($A474:$E474)=0,"",IF(OR($A474="",NOT(SUMPRODUCT(--(Technicians!$A$2:$A$101=$A474))=1),$B474="",SUMPRODUCT(--('Skills Matrix'!$B$1:$I$1=$B474))&lt;&gt;1),"Check ID",IF(OR(NOT(AND(ISNUMBER($C474),N($C474)&gt;=1,N($C474)&lt;=4,N($C474)=INT(N($C474)))),NOT(AND(ISNUMBER($D474),N($D474)&gt;=18264,N($D474)&lt;=73050)),NOT(OR($E474="Planned",$E474="In progress",$E474="Done"))),"Check inputs","OK")))</f>
        <v/>
      </c>
    </row>
    <row r="475" spans="1:7" x14ac:dyDescent="0.25">
      <c r="A475" s="12"/>
      <c r="B475" s="13"/>
      <c r="C475" s="22"/>
      <c r="D475" s="21"/>
      <c r="E475" s="12"/>
      <c r="F475" s="14" t="str">
        <f>IF(COUNTA($A475:$E475)=0,"",IF($G475&lt;&gt;"OK","n/a",IF(Dashboard!$B$19&gt;0,"Check data",IF(AND($E475&lt;&gt;"Done",N($D475)&lt;Dashboard!$B$4),"Yes","No"))))</f>
        <v/>
      </c>
      <c r="G475" s="14" t="str">
        <f>IF(COUNTA($A475:$E475)=0,"",IF(OR($A475="",NOT(SUMPRODUCT(--(Technicians!$A$2:$A$101=$A475))=1),$B475="",SUMPRODUCT(--('Skills Matrix'!$B$1:$I$1=$B475))&lt;&gt;1),"Check ID",IF(OR(NOT(AND(ISNUMBER($C475),N($C475)&gt;=1,N($C475)&lt;=4,N($C475)=INT(N($C475)))),NOT(AND(ISNUMBER($D475),N($D475)&gt;=18264,N($D475)&lt;=73050)),NOT(OR($E475="Planned",$E475="In progress",$E475="Done"))),"Check inputs","OK")))</f>
        <v/>
      </c>
    </row>
    <row r="476" spans="1:7" x14ac:dyDescent="0.25">
      <c r="A476" s="12"/>
      <c r="B476" s="13"/>
      <c r="C476" s="22"/>
      <c r="D476" s="21"/>
      <c r="E476" s="12"/>
      <c r="F476" s="14" t="str">
        <f>IF(COUNTA($A476:$E476)=0,"",IF($G476&lt;&gt;"OK","n/a",IF(Dashboard!$B$19&gt;0,"Check data",IF(AND($E476&lt;&gt;"Done",N($D476)&lt;Dashboard!$B$4),"Yes","No"))))</f>
        <v/>
      </c>
      <c r="G476" s="14" t="str">
        <f>IF(COUNTA($A476:$E476)=0,"",IF(OR($A476="",NOT(SUMPRODUCT(--(Technicians!$A$2:$A$101=$A476))=1),$B476="",SUMPRODUCT(--('Skills Matrix'!$B$1:$I$1=$B476))&lt;&gt;1),"Check ID",IF(OR(NOT(AND(ISNUMBER($C476),N($C476)&gt;=1,N($C476)&lt;=4,N($C476)=INT(N($C476)))),NOT(AND(ISNUMBER($D476),N($D476)&gt;=18264,N($D476)&lt;=73050)),NOT(OR($E476="Planned",$E476="In progress",$E476="Done"))),"Check inputs","OK")))</f>
        <v/>
      </c>
    </row>
    <row r="477" spans="1:7" x14ac:dyDescent="0.25">
      <c r="A477" s="12"/>
      <c r="B477" s="13"/>
      <c r="C477" s="22"/>
      <c r="D477" s="21"/>
      <c r="E477" s="12"/>
      <c r="F477" s="14" t="str">
        <f>IF(COUNTA($A477:$E477)=0,"",IF($G477&lt;&gt;"OK","n/a",IF(Dashboard!$B$19&gt;0,"Check data",IF(AND($E477&lt;&gt;"Done",N($D477)&lt;Dashboard!$B$4),"Yes","No"))))</f>
        <v/>
      </c>
      <c r="G477" s="14" t="str">
        <f>IF(COUNTA($A477:$E477)=0,"",IF(OR($A477="",NOT(SUMPRODUCT(--(Technicians!$A$2:$A$101=$A477))=1),$B477="",SUMPRODUCT(--('Skills Matrix'!$B$1:$I$1=$B477))&lt;&gt;1),"Check ID",IF(OR(NOT(AND(ISNUMBER($C477),N($C477)&gt;=1,N($C477)&lt;=4,N($C477)=INT(N($C477)))),NOT(AND(ISNUMBER($D477),N($D477)&gt;=18264,N($D477)&lt;=73050)),NOT(OR($E477="Planned",$E477="In progress",$E477="Done"))),"Check inputs","OK")))</f>
        <v/>
      </c>
    </row>
    <row r="478" spans="1:7" x14ac:dyDescent="0.25">
      <c r="A478" s="12"/>
      <c r="B478" s="13"/>
      <c r="C478" s="22"/>
      <c r="D478" s="21"/>
      <c r="E478" s="12"/>
      <c r="F478" s="14" t="str">
        <f>IF(COUNTA($A478:$E478)=0,"",IF($G478&lt;&gt;"OK","n/a",IF(Dashboard!$B$19&gt;0,"Check data",IF(AND($E478&lt;&gt;"Done",N($D478)&lt;Dashboard!$B$4),"Yes","No"))))</f>
        <v/>
      </c>
      <c r="G478" s="14" t="str">
        <f>IF(COUNTA($A478:$E478)=0,"",IF(OR($A478="",NOT(SUMPRODUCT(--(Technicians!$A$2:$A$101=$A478))=1),$B478="",SUMPRODUCT(--('Skills Matrix'!$B$1:$I$1=$B478))&lt;&gt;1),"Check ID",IF(OR(NOT(AND(ISNUMBER($C478),N($C478)&gt;=1,N($C478)&lt;=4,N($C478)=INT(N($C478)))),NOT(AND(ISNUMBER($D478),N($D478)&gt;=18264,N($D478)&lt;=73050)),NOT(OR($E478="Planned",$E478="In progress",$E478="Done"))),"Check inputs","OK")))</f>
        <v/>
      </c>
    </row>
    <row r="479" spans="1:7" x14ac:dyDescent="0.25">
      <c r="A479" s="12"/>
      <c r="B479" s="13"/>
      <c r="C479" s="22"/>
      <c r="D479" s="21"/>
      <c r="E479" s="12"/>
      <c r="F479" s="14" t="str">
        <f>IF(COUNTA($A479:$E479)=0,"",IF($G479&lt;&gt;"OK","n/a",IF(Dashboard!$B$19&gt;0,"Check data",IF(AND($E479&lt;&gt;"Done",N($D479)&lt;Dashboard!$B$4),"Yes","No"))))</f>
        <v/>
      </c>
      <c r="G479" s="14" t="str">
        <f>IF(COUNTA($A479:$E479)=0,"",IF(OR($A479="",NOT(SUMPRODUCT(--(Technicians!$A$2:$A$101=$A479))=1),$B479="",SUMPRODUCT(--('Skills Matrix'!$B$1:$I$1=$B479))&lt;&gt;1),"Check ID",IF(OR(NOT(AND(ISNUMBER($C479),N($C479)&gt;=1,N($C479)&lt;=4,N($C479)=INT(N($C479)))),NOT(AND(ISNUMBER($D479),N($D479)&gt;=18264,N($D479)&lt;=73050)),NOT(OR($E479="Planned",$E479="In progress",$E479="Done"))),"Check inputs","OK")))</f>
        <v/>
      </c>
    </row>
    <row r="480" spans="1:7" x14ac:dyDescent="0.25">
      <c r="A480" s="12"/>
      <c r="B480" s="13"/>
      <c r="C480" s="22"/>
      <c r="D480" s="21"/>
      <c r="E480" s="12"/>
      <c r="F480" s="14" t="str">
        <f>IF(COUNTA($A480:$E480)=0,"",IF($G480&lt;&gt;"OK","n/a",IF(Dashboard!$B$19&gt;0,"Check data",IF(AND($E480&lt;&gt;"Done",N($D480)&lt;Dashboard!$B$4),"Yes","No"))))</f>
        <v/>
      </c>
      <c r="G480" s="14" t="str">
        <f>IF(COUNTA($A480:$E480)=0,"",IF(OR($A480="",NOT(SUMPRODUCT(--(Technicians!$A$2:$A$101=$A480))=1),$B480="",SUMPRODUCT(--('Skills Matrix'!$B$1:$I$1=$B480))&lt;&gt;1),"Check ID",IF(OR(NOT(AND(ISNUMBER($C480),N($C480)&gt;=1,N($C480)&lt;=4,N($C480)=INT(N($C480)))),NOT(AND(ISNUMBER($D480),N($D480)&gt;=18264,N($D480)&lt;=73050)),NOT(OR($E480="Planned",$E480="In progress",$E480="Done"))),"Check inputs","OK")))</f>
        <v/>
      </c>
    </row>
    <row r="481" spans="1:7" x14ac:dyDescent="0.25">
      <c r="A481" s="12"/>
      <c r="B481" s="13"/>
      <c r="C481" s="22"/>
      <c r="D481" s="21"/>
      <c r="E481" s="12"/>
      <c r="F481" s="14" t="str">
        <f>IF(COUNTA($A481:$E481)=0,"",IF($G481&lt;&gt;"OK","n/a",IF(Dashboard!$B$19&gt;0,"Check data",IF(AND($E481&lt;&gt;"Done",N($D481)&lt;Dashboard!$B$4),"Yes","No"))))</f>
        <v/>
      </c>
      <c r="G481" s="14" t="str">
        <f>IF(COUNTA($A481:$E481)=0,"",IF(OR($A481="",NOT(SUMPRODUCT(--(Technicians!$A$2:$A$101=$A481))=1),$B481="",SUMPRODUCT(--('Skills Matrix'!$B$1:$I$1=$B481))&lt;&gt;1),"Check ID",IF(OR(NOT(AND(ISNUMBER($C481),N($C481)&gt;=1,N($C481)&lt;=4,N($C481)=INT(N($C481)))),NOT(AND(ISNUMBER($D481),N($D481)&gt;=18264,N($D481)&lt;=73050)),NOT(OR($E481="Planned",$E481="In progress",$E481="Done"))),"Check inputs","OK")))</f>
        <v/>
      </c>
    </row>
    <row r="482" spans="1:7" x14ac:dyDescent="0.25">
      <c r="A482" s="12"/>
      <c r="B482" s="13"/>
      <c r="C482" s="22"/>
      <c r="D482" s="21"/>
      <c r="E482" s="12"/>
      <c r="F482" s="14" t="str">
        <f>IF(COUNTA($A482:$E482)=0,"",IF($G482&lt;&gt;"OK","n/a",IF(Dashboard!$B$19&gt;0,"Check data",IF(AND($E482&lt;&gt;"Done",N($D482)&lt;Dashboard!$B$4),"Yes","No"))))</f>
        <v/>
      </c>
      <c r="G482" s="14" t="str">
        <f>IF(COUNTA($A482:$E482)=0,"",IF(OR($A482="",NOT(SUMPRODUCT(--(Technicians!$A$2:$A$101=$A482))=1),$B482="",SUMPRODUCT(--('Skills Matrix'!$B$1:$I$1=$B482))&lt;&gt;1),"Check ID",IF(OR(NOT(AND(ISNUMBER($C482),N($C482)&gt;=1,N($C482)&lt;=4,N($C482)=INT(N($C482)))),NOT(AND(ISNUMBER($D482),N($D482)&gt;=18264,N($D482)&lt;=73050)),NOT(OR($E482="Planned",$E482="In progress",$E482="Done"))),"Check inputs","OK")))</f>
        <v/>
      </c>
    </row>
    <row r="483" spans="1:7" x14ac:dyDescent="0.25">
      <c r="A483" s="12"/>
      <c r="B483" s="13"/>
      <c r="C483" s="22"/>
      <c r="D483" s="21"/>
      <c r="E483" s="12"/>
      <c r="F483" s="14" t="str">
        <f>IF(COUNTA($A483:$E483)=0,"",IF($G483&lt;&gt;"OK","n/a",IF(Dashboard!$B$19&gt;0,"Check data",IF(AND($E483&lt;&gt;"Done",N($D483)&lt;Dashboard!$B$4),"Yes","No"))))</f>
        <v/>
      </c>
      <c r="G483" s="14" t="str">
        <f>IF(COUNTA($A483:$E483)=0,"",IF(OR($A483="",NOT(SUMPRODUCT(--(Technicians!$A$2:$A$101=$A483))=1),$B483="",SUMPRODUCT(--('Skills Matrix'!$B$1:$I$1=$B483))&lt;&gt;1),"Check ID",IF(OR(NOT(AND(ISNUMBER($C483),N($C483)&gt;=1,N($C483)&lt;=4,N($C483)=INT(N($C483)))),NOT(AND(ISNUMBER($D483),N($D483)&gt;=18264,N($D483)&lt;=73050)),NOT(OR($E483="Planned",$E483="In progress",$E483="Done"))),"Check inputs","OK")))</f>
        <v/>
      </c>
    </row>
    <row r="484" spans="1:7" x14ac:dyDescent="0.25">
      <c r="A484" s="12"/>
      <c r="B484" s="13"/>
      <c r="C484" s="22"/>
      <c r="D484" s="21"/>
      <c r="E484" s="12"/>
      <c r="F484" s="14" t="str">
        <f>IF(COUNTA($A484:$E484)=0,"",IF($G484&lt;&gt;"OK","n/a",IF(Dashboard!$B$19&gt;0,"Check data",IF(AND($E484&lt;&gt;"Done",N($D484)&lt;Dashboard!$B$4),"Yes","No"))))</f>
        <v/>
      </c>
      <c r="G484" s="14" t="str">
        <f>IF(COUNTA($A484:$E484)=0,"",IF(OR($A484="",NOT(SUMPRODUCT(--(Technicians!$A$2:$A$101=$A484))=1),$B484="",SUMPRODUCT(--('Skills Matrix'!$B$1:$I$1=$B484))&lt;&gt;1),"Check ID",IF(OR(NOT(AND(ISNUMBER($C484),N($C484)&gt;=1,N($C484)&lt;=4,N($C484)=INT(N($C484)))),NOT(AND(ISNUMBER($D484),N($D484)&gt;=18264,N($D484)&lt;=73050)),NOT(OR($E484="Planned",$E484="In progress",$E484="Done"))),"Check inputs","OK")))</f>
        <v/>
      </c>
    </row>
    <row r="485" spans="1:7" x14ac:dyDescent="0.25">
      <c r="A485" s="12"/>
      <c r="B485" s="13"/>
      <c r="C485" s="22"/>
      <c r="D485" s="21"/>
      <c r="E485" s="12"/>
      <c r="F485" s="14" t="str">
        <f>IF(COUNTA($A485:$E485)=0,"",IF($G485&lt;&gt;"OK","n/a",IF(Dashboard!$B$19&gt;0,"Check data",IF(AND($E485&lt;&gt;"Done",N($D485)&lt;Dashboard!$B$4),"Yes","No"))))</f>
        <v/>
      </c>
      <c r="G485" s="14" t="str">
        <f>IF(COUNTA($A485:$E485)=0,"",IF(OR($A485="",NOT(SUMPRODUCT(--(Technicians!$A$2:$A$101=$A485))=1),$B485="",SUMPRODUCT(--('Skills Matrix'!$B$1:$I$1=$B485))&lt;&gt;1),"Check ID",IF(OR(NOT(AND(ISNUMBER($C485),N($C485)&gt;=1,N($C485)&lt;=4,N($C485)=INT(N($C485)))),NOT(AND(ISNUMBER($D485),N($D485)&gt;=18264,N($D485)&lt;=73050)),NOT(OR($E485="Planned",$E485="In progress",$E485="Done"))),"Check inputs","OK")))</f>
        <v/>
      </c>
    </row>
    <row r="486" spans="1:7" x14ac:dyDescent="0.25">
      <c r="A486" s="12"/>
      <c r="B486" s="13"/>
      <c r="C486" s="22"/>
      <c r="D486" s="21"/>
      <c r="E486" s="12"/>
      <c r="F486" s="14" t="str">
        <f>IF(COUNTA($A486:$E486)=0,"",IF($G486&lt;&gt;"OK","n/a",IF(Dashboard!$B$19&gt;0,"Check data",IF(AND($E486&lt;&gt;"Done",N($D486)&lt;Dashboard!$B$4),"Yes","No"))))</f>
        <v/>
      </c>
      <c r="G486" s="14" t="str">
        <f>IF(COUNTA($A486:$E486)=0,"",IF(OR($A486="",NOT(SUMPRODUCT(--(Technicians!$A$2:$A$101=$A486))=1),$B486="",SUMPRODUCT(--('Skills Matrix'!$B$1:$I$1=$B486))&lt;&gt;1),"Check ID",IF(OR(NOT(AND(ISNUMBER($C486),N($C486)&gt;=1,N($C486)&lt;=4,N($C486)=INT(N($C486)))),NOT(AND(ISNUMBER($D486),N($D486)&gt;=18264,N($D486)&lt;=73050)),NOT(OR($E486="Planned",$E486="In progress",$E486="Done"))),"Check inputs","OK")))</f>
        <v/>
      </c>
    </row>
    <row r="487" spans="1:7" x14ac:dyDescent="0.25">
      <c r="A487" s="12"/>
      <c r="B487" s="13"/>
      <c r="C487" s="22"/>
      <c r="D487" s="21"/>
      <c r="E487" s="12"/>
      <c r="F487" s="14" t="str">
        <f>IF(COUNTA($A487:$E487)=0,"",IF($G487&lt;&gt;"OK","n/a",IF(Dashboard!$B$19&gt;0,"Check data",IF(AND($E487&lt;&gt;"Done",N($D487)&lt;Dashboard!$B$4),"Yes","No"))))</f>
        <v/>
      </c>
      <c r="G487" s="14" t="str">
        <f>IF(COUNTA($A487:$E487)=0,"",IF(OR($A487="",NOT(SUMPRODUCT(--(Technicians!$A$2:$A$101=$A487))=1),$B487="",SUMPRODUCT(--('Skills Matrix'!$B$1:$I$1=$B487))&lt;&gt;1),"Check ID",IF(OR(NOT(AND(ISNUMBER($C487),N($C487)&gt;=1,N($C487)&lt;=4,N($C487)=INT(N($C487)))),NOT(AND(ISNUMBER($D487),N($D487)&gt;=18264,N($D487)&lt;=73050)),NOT(OR($E487="Planned",$E487="In progress",$E487="Done"))),"Check inputs","OK")))</f>
        <v/>
      </c>
    </row>
    <row r="488" spans="1:7" x14ac:dyDescent="0.25">
      <c r="A488" s="12"/>
      <c r="B488" s="13"/>
      <c r="C488" s="22"/>
      <c r="D488" s="21"/>
      <c r="E488" s="12"/>
      <c r="F488" s="14" t="str">
        <f>IF(COUNTA($A488:$E488)=0,"",IF($G488&lt;&gt;"OK","n/a",IF(Dashboard!$B$19&gt;0,"Check data",IF(AND($E488&lt;&gt;"Done",N($D488)&lt;Dashboard!$B$4),"Yes","No"))))</f>
        <v/>
      </c>
      <c r="G488" s="14" t="str">
        <f>IF(COUNTA($A488:$E488)=0,"",IF(OR($A488="",NOT(SUMPRODUCT(--(Technicians!$A$2:$A$101=$A488))=1),$B488="",SUMPRODUCT(--('Skills Matrix'!$B$1:$I$1=$B488))&lt;&gt;1),"Check ID",IF(OR(NOT(AND(ISNUMBER($C488),N($C488)&gt;=1,N($C488)&lt;=4,N($C488)=INT(N($C488)))),NOT(AND(ISNUMBER($D488),N($D488)&gt;=18264,N($D488)&lt;=73050)),NOT(OR($E488="Planned",$E488="In progress",$E488="Done"))),"Check inputs","OK")))</f>
        <v/>
      </c>
    </row>
    <row r="489" spans="1:7" x14ac:dyDescent="0.25">
      <c r="A489" s="12"/>
      <c r="B489" s="13"/>
      <c r="C489" s="22"/>
      <c r="D489" s="21"/>
      <c r="E489" s="12"/>
      <c r="F489" s="14" t="str">
        <f>IF(COUNTA($A489:$E489)=0,"",IF($G489&lt;&gt;"OK","n/a",IF(Dashboard!$B$19&gt;0,"Check data",IF(AND($E489&lt;&gt;"Done",N($D489)&lt;Dashboard!$B$4),"Yes","No"))))</f>
        <v/>
      </c>
      <c r="G489" s="14" t="str">
        <f>IF(COUNTA($A489:$E489)=0,"",IF(OR($A489="",NOT(SUMPRODUCT(--(Technicians!$A$2:$A$101=$A489))=1),$B489="",SUMPRODUCT(--('Skills Matrix'!$B$1:$I$1=$B489))&lt;&gt;1),"Check ID",IF(OR(NOT(AND(ISNUMBER($C489),N($C489)&gt;=1,N($C489)&lt;=4,N($C489)=INT(N($C489)))),NOT(AND(ISNUMBER($D489),N($D489)&gt;=18264,N($D489)&lt;=73050)),NOT(OR($E489="Planned",$E489="In progress",$E489="Done"))),"Check inputs","OK")))</f>
        <v/>
      </c>
    </row>
    <row r="490" spans="1:7" x14ac:dyDescent="0.25">
      <c r="A490" s="12"/>
      <c r="B490" s="13"/>
      <c r="C490" s="22"/>
      <c r="D490" s="21"/>
      <c r="E490" s="12"/>
      <c r="F490" s="14" t="str">
        <f>IF(COUNTA($A490:$E490)=0,"",IF($G490&lt;&gt;"OK","n/a",IF(Dashboard!$B$19&gt;0,"Check data",IF(AND($E490&lt;&gt;"Done",N($D490)&lt;Dashboard!$B$4),"Yes","No"))))</f>
        <v/>
      </c>
      <c r="G490" s="14" t="str">
        <f>IF(COUNTA($A490:$E490)=0,"",IF(OR($A490="",NOT(SUMPRODUCT(--(Technicians!$A$2:$A$101=$A490))=1),$B490="",SUMPRODUCT(--('Skills Matrix'!$B$1:$I$1=$B490))&lt;&gt;1),"Check ID",IF(OR(NOT(AND(ISNUMBER($C490),N($C490)&gt;=1,N($C490)&lt;=4,N($C490)=INT(N($C490)))),NOT(AND(ISNUMBER($D490),N($D490)&gt;=18264,N($D490)&lt;=73050)),NOT(OR($E490="Planned",$E490="In progress",$E490="Done"))),"Check inputs","OK")))</f>
        <v/>
      </c>
    </row>
    <row r="491" spans="1:7" x14ac:dyDescent="0.25">
      <c r="A491" s="12"/>
      <c r="B491" s="13"/>
      <c r="C491" s="22"/>
      <c r="D491" s="21"/>
      <c r="E491" s="12"/>
      <c r="F491" s="14" t="str">
        <f>IF(COUNTA($A491:$E491)=0,"",IF($G491&lt;&gt;"OK","n/a",IF(Dashboard!$B$19&gt;0,"Check data",IF(AND($E491&lt;&gt;"Done",N($D491)&lt;Dashboard!$B$4),"Yes","No"))))</f>
        <v/>
      </c>
      <c r="G491" s="14" t="str">
        <f>IF(COUNTA($A491:$E491)=0,"",IF(OR($A491="",NOT(SUMPRODUCT(--(Technicians!$A$2:$A$101=$A491))=1),$B491="",SUMPRODUCT(--('Skills Matrix'!$B$1:$I$1=$B491))&lt;&gt;1),"Check ID",IF(OR(NOT(AND(ISNUMBER($C491),N($C491)&gt;=1,N($C491)&lt;=4,N($C491)=INT(N($C491)))),NOT(AND(ISNUMBER($D491),N($D491)&gt;=18264,N($D491)&lt;=73050)),NOT(OR($E491="Planned",$E491="In progress",$E491="Done"))),"Check inputs","OK")))</f>
        <v/>
      </c>
    </row>
    <row r="492" spans="1:7" x14ac:dyDescent="0.25">
      <c r="A492" s="12"/>
      <c r="B492" s="13"/>
      <c r="C492" s="22"/>
      <c r="D492" s="21"/>
      <c r="E492" s="12"/>
      <c r="F492" s="14" t="str">
        <f>IF(COUNTA($A492:$E492)=0,"",IF($G492&lt;&gt;"OK","n/a",IF(Dashboard!$B$19&gt;0,"Check data",IF(AND($E492&lt;&gt;"Done",N($D492)&lt;Dashboard!$B$4),"Yes","No"))))</f>
        <v/>
      </c>
      <c r="G492" s="14" t="str">
        <f>IF(COUNTA($A492:$E492)=0,"",IF(OR($A492="",NOT(SUMPRODUCT(--(Technicians!$A$2:$A$101=$A492))=1),$B492="",SUMPRODUCT(--('Skills Matrix'!$B$1:$I$1=$B492))&lt;&gt;1),"Check ID",IF(OR(NOT(AND(ISNUMBER($C492),N($C492)&gt;=1,N($C492)&lt;=4,N($C492)=INT(N($C492)))),NOT(AND(ISNUMBER($D492),N($D492)&gt;=18264,N($D492)&lt;=73050)),NOT(OR($E492="Planned",$E492="In progress",$E492="Done"))),"Check inputs","OK")))</f>
        <v/>
      </c>
    </row>
    <row r="493" spans="1:7" x14ac:dyDescent="0.25">
      <c r="A493" s="12"/>
      <c r="B493" s="13"/>
      <c r="C493" s="22"/>
      <c r="D493" s="21"/>
      <c r="E493" s="12"/>
      <c r="F493" s="14" t="str">
        <f>IF(COUNTA($A493:$E493)=0,"",IF($G493&lt;&gt;"OK","n/a",IF(Dashboard!$B$19&gt;0,"Check data",IF(AND($E493&lt;&gt;"Done",N($D493)&lt;Dashboard!$B$4),"Yes","No"))))</f>
        <v/>
      </c>
      <c r="G493" s="14" t="str">
        <f>IF(COUNTA($A493:$E493)=0,"",IF(OR($A493="",NOT(SUMPRODUCT(--(Technicians!$A$2:$A$101=$A493))=1),$B493="",SUMPRODUCT(--('Skills Matrix'!$B$1:$I$1=$B493))&lt;&gt;1),"Check ID",IF(OR(NOT(AND(ISNUMBER($C493),N($C493)&gt;=1,N($C493)&lt;=4,N($C493)=INT(N($C493)))),NOT(AND(ISNUMBER($D493),N($D493)&gt;=18264,N($D493)&lt;=73050)),NOT(OR($E493="Planned",$E493="In progress",$E493="Done"))),"Check inputs","OK")))</f>
        <v/>
      </c>
    </row>
    <row r="494" spans="1:7" x14ac:dyDescent="0.25">
      <c r="A494" s="12"/>
      <c r="B494" s="13"/>
      <c r="C494" s="22"/>
      <c r="D494" s="21"/>
      <c r="E494" s="12"/>
      <c r="F494" s="14" t="str">
        <f>IF(COUNTA($A494:$E494)=0,"",IF($G494&lt;&gt;"OK","n/a",IF(Dashboard!$B$19&gt;0,"Check data",IF(AND($E494&lt;&gt;"Done",N($D494)&lt;Dashboard!$B$4),"Yes","No"))))</f>
        <v/>
      </c>
      <c r="G494" s="14" t="str">
        <f>IF(COUNTA($A494:$E494)=0,"",IF(OR($A494="",NOT(SUMPRODUCT(--(Technicians!$A$2:$A$101=$A494))=1),$B494="",SUMPRODUCT(--('Skills Matrix'!$B$1:$I$1=$B494))&lt;&gt;1),"Check ID",IF(OR(NOT(AND(ISNUMBER($C494),N($C494)&gt;=1,N($C494)&lt;=4,N($C494)=INT(N($C494)))),NOT(AND(ISNUMBER($D494),N($D494)&gt;=18264,N($D494)&lt;=73050)),NOT(OR($E494="Planned",$E494="In progress",$E494="Done"))),"Check inputs","OK")))</f>
        <v/>
      </c>
    </row>
    <row r="495" spans="1:7" x14ac:dyDescent="0.25">
      <c r="A495" s="12"/>
      <c r="B495" s="13"/>
      <c r="C495" s="22"/>
      <c r="D495" s="21"/>
      <c r="E495" s="12"/>
      <c r="F495" s="14" t="str">
        <f>IF(COUNTA($A495:$E495)=0,"",IF($G495&lt;&gt;"OK","n/a",IF(Dashboard!$B$19&gt;0,"Check data",IF(AND($E495&lt;&gt;"Done",N($D495)&lt;Dashboard!$B$4),"Yes","No"))))</f>
        <v/>
      </c>
      <c r="G495" s="14" t="str">
        <f>IF(COUNTA($A495:$E495)=0,"",IF(OR($A495="",NOT(SUMPRODUCT(--(Technicians!$A$2:$A$101=$A495))=1),$B495="",SUMPRODUCT(--('Skills Matrix'!$B$1:$I$1=$B495))&lt;&gt;1),"Check ID",IF(OR(NOT(AND(ISNUMBER($C495),N($C495)&gt;=1,N($C495)&lt;=4,N($C495)=INT(N($C495)))),NOT(AND(ISNUMBER($D495),N($D495)&gt;=18264,N($D495)&lt;=73050)),NOT(OR($E495="Planned",$E495="In progress",$E495="Done"))),"Check inputs","OK")))</f>
        <v/>
      </c>
    </row>
    <row r="496" spans="1:7" x14ac:dyDescent="0.25">
      <c r="A496" s="12"/>
      <c r="B496" s="13"/>
      <c r="C496" s="22"/>
      <c r="D496" s="21"/>
      <c r="E496" s="12"/>
      <c r="F496" s="14" t="str">
        <f>IF(COUNTA($A496:$E496)=0,"",IF($G496&lt;&gt;"OK","n/a",IF(Dashboard!$B$19&gt;0,"Check data",IF(AND($E496&lt;&gt;"Done",N($D496)&lt;Dashboard!$B$4),"Yes","No"))))</f>
        <v/>
      </c>
      <c r="G496" s="14" t="str">
        <f>IF(COUNTA($A496:$E496)=0,"",IF(OR($A496="",NOT(SUMPRODUCT(--(Technicians!$A$2:$A$101=$A496))=1),$B496="",SUMPRODUCT(--('Skills Matrix'!$B$1:$I$1=$B496))&lt;&gt;1),"Check ID",IF(OR(NOT(AND(ISNUMBER($C496),N($C496)&gt;=1,N($C496)&lt;=4,N($C496)=INT(N($C496)))),NOT(AND(ISNUMBER($D496),N($D496)&gt;=18264,N($D496)&lt;=73050)),NOT(OR($E496="Planned",$E496="In progress",$E496="Done"))),"Check inputs","OK")))</f>
        <v/>
      </c>
    </row>
    <row r="497" spans="1:7" x14ac:dyDescent="0.25">
      <c r="A497" s="12"/>
      <c r="B497" s="13"/>
      <c r="C497" s="22"/>
      <c r="D497" s="21"/>
      <c r="E497" s="12"/>
      <c r="F497" s="14" t="str">
        <f>IF(COUNTA($A497:$E497)=0,"",IF($G497&lt;&gt;"OK","n/a",IF(Dashboard!$B$19&gt;0,"Check data",IF(AND($E497&lt;&gt;"Done",N($D497)&lt;Dashboard!$B$4),"Yes","No"))))</f>
        <v/>
      </c>
      <c r="G497" s="14" t="str">
        <f>IF(COUNTA($A497:$E497)=0,"",IF(OR($A497="",NOT(SUMPRODUCT(--(Technicians!$A$2:$A$101=$A497))=1),$B497="",SUMPRODUCT(--('Skills Matrix'!$B$1:$I$1=$B497))&lt;&gt;1),"Check ID",IF(OR(NOT(AND(ISNUMBER($C497),N($C497)&gt;=1,N($C497)&lt;=4,N($C497)=INT(N($C497)))),NOT(AND(ISNUMBER($D497),N($D497)&gt;=18264,N($D497)&lt;=73050)),NOT(OR($E497="Planned",$E497="In progress",$E497="Done"))),"Check inputs","OK")))</f>
        <v/>
      </c>
    </row>
    <row r="498" spans="1:7" x14ac:dyDescent="0.25">
      <c r="A498" s="12"/>
      <c r="B498" s="13"/>
      <c r="C498" s="22"/>
      <c r="D498" s="21"/>
      <c r="E498" s="12"/>
      <c r="F498" s="14" t="str">
        <f>IF(COUNTA($A498:$E498)=0,"",IF($G498&lt;&gt;"OK","n/a",IF(Dashboard!$B$19&gt;0,"Check data",IF(AND($E498&lt;&gt;"Done",N($D498)&lt;Dashboard!$B$4),"Yes","No"))))</f>
        <v/>
      </c>
      <c r="G498" s="14" t="str">
        <f>IF(COUNTA($A498:$E498)=0,"",IF(OR($A498="",NOT(SUMPRODUCT(--(Technicians!$A$2:$A$101=$A498))=1),$B498="",SUMPRODUCT(--('Skills Matrix'!$B$1:$I$1=$B498))&lt;&gt;1),"Check ID",IF(OR(NOT(AND(ISNUMBER($C498),N($C498)&gt;=1,N($C498)&lt;=4,N($C498)=INT(N($C498)))),NOT(AND(ISNUMBER($D498),N($D498)&gt;=18264,N($D498)&lt;=73050)),NOT(OR($E498="Planned",$E498="In progress",$E498="Done"))),"Check inputs","OK")))</f>
        <v/>
      </c>
    </row>
    <row r="499" spans="1:7" x14ac:dyDescent="0.25">
      <c r="A499" s="12"/>
      <c r="B499" s="13"/>
      <c r="C499" s="22"/>
      <c r="D499" s="21"/>
      <c r="E499" s="12"/>
      <c r="F499" s="14" t="str">
        <f>IF(COUNTA($A499:$E499)=0,"",IF($G499&lt;&gt;"OK","n/a",IF(Dashboard!$B$19&gt;0,"Check data",IF(AND($E499&lt;&gt;"Done",N($D499)&lt;Dashboard!$B$4),"Yes","No"))))</f>
        <v/>
      </c>
      <c r="G499" s="14" t="str">
        <f>IF(COUNTA($A499:$E499)=0,"",IF(OR($A499="",NOT(SUMPRODUCT(--(Technicians!$A$2:$A$101=$A499))=1),$B499="",SUMPRODUCT(--('Skills Matrix'!$B$1:$I$1=$B499))&lt;&gt;1),"Check ID",IF(OR(NOT(AND(ISNUMBER($C499),N($C499)&gt;=1,N($C499)&lt;=4,N($C499)=INT(N($C499)))),NOT(AND(ISNUMBER($D499),N($D499)&gt;=18264,N($D499)&lt;=73050)),NOT(OR($E499="Planned",$E499="In progress",$E499="Done"))),"Check inputs","OK")))</f>
        <v/>
      </c>
    </row>
    <row r="500" spans="1:7" x14ac:dyDescent="0.25">
      <c r="A500" s="12"/>
      <c r="B500" s="13"/>
      <c r="C500" s="22"/>
      <c r="D500" s="21"/>
      <c r="E500" s="12"/>
      <c r="F500" s="14" t="str">
        <f>IF(COUNTA($A500:$E500)=0,"",IF($G500&lt;&gt;"OK","n/a",IF(Dashboard!$B$19&gt;0,"Check data",IF(AND($E500&lt;&gt;"Done",N($D500)&lt;Dashboard!$B$4),"Yes","No"))))</f>
        <v/>
      </c>
      <c r="G500" s="14" t="str">
        <f>IF(COUNTA($A500:$E500)=0,"",IF(OR($A500="",NOT(SUMPRODUCT(--(Technicians!$A$2:$A$101=$A500))=1),$B500="",SUMPRODUCT(--('Skills Matrix'!$B$1:$I$1=$B500))&lt;&gt;1),"Check ID",IF(OR(NOT(AND(ISNUMBER($C500),N($C500)&gt;=1,N($C500)&lt;=4,N($C500)=INT(N($C500)))),NOT(AND(ISNUMBER($D500),N($D500)&gt;=18264,N($D500)&lt;=73050)),NOT(OR($E500="Planned",$E500="In progress",$E500="Done"))),"Check inputs","OK")))</f>
        <v/>
      </c>
    </row>
    <row r="501" spans="1:7" x14ac:dyDescent="0.25">
      <c r="A501" s="12"/>
      <c r="B501" s="13"/>
      <c r="C501" s="22"/>
      <c r="D501" s="21"/>
      <c r="E501" s="12"/>
      <c r="F501" s="14" t="str">
        <f>IF(COUNTA($A501:$E501)=0,"",IF($G501&lt;&gt;"OK","n/a",IF(Dashboard!$B$19&gt;0,"Check data",IF(AND($E501&lt;&gt;"Done",N($D501)&lt;Dashboard!$B$4),"Yes","No"))))</f>
        <v/>
      </c>
      <c r="G501" s="14" t="str">
        <f>IF(COUNTA($A501:$E501)=0,"",IF(OR($A501="",NOT(SUMPRODUCT(--(Technicians!$A$2:$A$101=$A501))=1),$B501="",SUMPRODUCT(--('Skills Matrix'!$B$1:$I$1=$B501))&lt;&gt;1),"Check ID",IF(OR(NOT(AND(ISNUMBER($C501),N($C501)&gt;=1,N($C501)&lt;=4,N($C501)=INT(N($C501)))),NOT(AND(ISNUMBER($D501),N($D501)&gt;=18264,N($D501)&lt;=73050)),NOT(OR($E501="Planned",$E501="In progress",$E501="Done"))),"Check inputs","OK")))</f>
        <v/>
      </c>
    </row>
  </sheetData>
  <conditionalFormatting sqref="F2:F501">
    <cfRule type="expression" dxfId="14" priority="1">
      <formula>$F2="Yes"</formula>
    </cfRule>
    <cfRule type="expression" dxfId="15" priority="2">
      <formula>$F2="Check data"</formula>
    </cfRule>
  </conditionalFormatting>
  <conditionalFormatting sqref="E2:E501">
    <cfRule type="expression" dxfId="16" priority="5">
      <formula>$E2="Done"</formula>
    </cfRule>
  </conditionalFormatting>
  <conditionalFormatting sqref="G2:G501">
    <cfRule type="expression" dxfId="17" priority="10">
      <formula>$G2="Check ID"</formula>
    </cfRule>
    <cfRule type="expression" dxfId="18" priority="11">
      <formula>$G2="Check inputs"</formula>
    </cfRule>
  </conditionalFormatting>
  <dataValidations count="506">
    <dataValidation type="list" allowBlank="1" showErrorMessage="1" errorTitle="Unknown technician" error="Pick a Tech ID listed on the Technicians sheet, or add the technician there first." sqref="A2:A501">
      <formula1>Technicians!$A$2:$A$101</formula1>
    </dataValidation>
    <dataValidation type="custom" allowBlank="1" showErrorMessage="1" errorTitle="Unknown skill" error="Type a skill exactly as it appears in row 1 of the Skills Matrix." sqref="B10">
      <formula1>SUMPRODUCT(--('Skills Matrix'!$B$1:$I$1=B10))=1</formula1>
    </dataValidation>
    <dataValidation type="custom" allowBlank="1" showErrorMessage="1" errorTitle="Unknown skill" error="Type a skill exactly as it appears in row 1 of the Skills Matrix." sqref="B100">
      <formula1>SUMPRODUCT(--('Skills Matrix'!$B$1:$I$1=B100))=1</formula1>
    </dataValidation>
    <dataValidation type="custom" allowBlank="1" showErrorMessage="1" errorTitle="Unknown skill" error="Type a skill exactly as it appears in row 1 of the Skills Matrix." sqref="B101">
      <formula1>SUMPRODUCT(--('Skills Matrix'!$B$1:$I$1=B101))=1</formula1>
    </dataValidation>
    <dataValidation type="custom" allowBlank="1" showErrorMessage="1" errorTitle="Unknown skill" error="Type a skill exactly as it appears in row 1 of the Skills Matrix." sqref="B102">
      <formula1>SUMPRODUCT(--('Skills Matrix'!$B$1:$I$1=B102))=1</formula1>
    </dataValidation>
    <dataValidation type="custom" allowBlank="1" showErrorMessage="1" errorTitle="Unknown skill" error="Type a skill exactly as it appears in row 1 of the Skills Matrix." sqref="B103">
      <formula1>SUMPRODUCT(--('Skills Matrix'!$B$1:$I$1=B103))=1</formula1>
    </dataValidation>
    <dataValidation type="custom" allowBlank="1" showErrorMessage="1" errorTitle="Unknown skill" error="Type a skill exactly as it appears in row 1 of the Skills Matrix." sqref="B104">
      <formula1>SUMPRODUCT(--('Skills Matrix'!$B$1:$I$1=B104))=1</formula1>
    </dataValidation>
    <dataValidation type="custom" allowBlank="1" showErrorMessage="1" errorTitle="Unknown skill" error="Type a skill exactly as it appears in row 1 of the Skills Matrix." sqref="B105">
      <formula1>SUMPRODUCT(--('Skills Matrix'!$B$1:$I$1=B105))=1</formula1>
    </dataValidation>
    <dataValidation type="custom" allowBlank="1" showErrorMessage="1" errorTitle="Unknown skill" error="Type a skill exactly as it appears in row 1 of the Skills Matrix." sqref="B106">
      <formula1>SUMPRODUCT(--('Skills Matrix'!$B$1:$I$1=B106))=1</formula1>
    </dataValidation>
    <dataValidation type="custom" allowBlank="1" showErrorMessage="1" errorTitle="Unknown skill" error="Type a skill exactly as it appears in row 1 of the Skills Matrix." sqref="B107">
      <formula1>SUMPRODUCT(--('Skills Matrix'!$B$1:$I$1=B107))=1</formula1>
    </dataValidation>
    <dataValidation type="custom" allowBlank="1" showErrorMessage="1" errorTitle="Unknown skill" error="Type a skill exactly as it appears in row 1 of the Skills Matrix." sqref="B108">
      <formula1>SUMPRODUCT(--('Skills Matrix'!$B$1:$I$1=B108))=1</formula1>
    </dataValidation>
    <dataValidation type="custom" allowBlank="1" showErrorMessage="1" errorTitle="Unknown skill" error="Type a skill exactly as it appears in row 1 of the Skills Matrix." sqref="B109">
      <formula1>SUMPRODUCT(--('Skills Matrix'!$B$1:$I$1=B109))=1</formula1>
    </dataValidation>
    <dataValidation type="custom" allowBlank="1" showErrorMessage="1" errorTitle="Unknown skill" error="Type a skill exactly as it appears in row 1 of the Skills Matrix." sqref="B11">
      <formula1>SUMPRODUCT(--('Skills Matrix'!$B$1:$I$1=B11))=1</formula1>
    </dataValidation>
    <dataValidation type="custom" allowBlank="1" showErrorMessage="1" errorTitle="Unknown skill" error="Type a skill exactly as it appears in row 1 of the Skills Matrix." sqref="B110">
      <formula1>SUMPRODUCT(--('Skills Matrix'!$B$1:$I$1=B110))=1</formula1>
    </dataValidation>
    <dataValidation type="custom" allowBlank="1" showErrorMessage="1" errorTitle="Unknown skill" error="Type a skill exactly as it appears in row 1 of the Skills Matrix." sqref="B111">
      <formula1>SUMPRODUCT(--('Skills Matrix'!$B$1:$I$1=B111))=1</formula1>
    </dataValidation>
    <dataValidation type="custom" allowBlank="1" showErrorMessage="1" errorTitle="Unknown skill" error="Type a skill exactly as it appears in row 1 of the Skills Matrix." sqref="B112">
      <formula1>SUMPRODUCT(--('Skills Matrix'!$B$1:$I$1=B112))=1</formula1>
    </dataValidation>
    <dataValidation type="custom" allowBlank="1" showErrorMessage="1" errorTitle="Unknown skill" error="Type a skill exactly as it appears in row 1 of the Skills Matrix." sqref="B113">
      <formula1>SUMPRODUCT(--('Skills Matrix'!$B$1:$I$1=B113))=1</formula1>
    </dataValidation>
    <dataValidation type="custom" allowBlank="1" showErrorMessage="1" errorTitle="Unknown skill" error="Type a skill exactly as it appears in row 1 of the Skills Matrix." sqref="B114">
      <formula1>SUMPRODUCT(--('Skills Matrix'!$B$1:$I$1=B114))=1</formula1>
    </dataValidation>
    <dataValidation type="custom" allowBlank="1" showErrorMessage="1" errorTitle="Unknown skill" error="Type a skill exactly as it appears in row 1 of the Skills Matrix." sqref="B115">
      <formula1>SUMPRODUCT(--('Skills Matrix'!$B$1:$I$1=B115))=1</formula1>
    </dataValidation>
    <dataValidation type="custom" allowBlank="1" showErrorMessage="1" errorTitle="Unknown skill" error="Type a skill exactly as it appears in row 1 of the Skills Matrix." sqref="B116">
      <formula1>SUMPRODUCT(--('Skills Matrix'!$B$1:$I$1=B116))=1</formula1>
    </dataValidation>
    <dataValidation type="custom" allowBlank="1" showErrorMessage="1" errorTitle="Unknown skill" error="Type a skill exactly as it appears in row 1 of the Skills Matrix." sqref="B117">
      <formula1>SUMPRODUCT(--('Skills Matrix'!$B$1:$I$1=B117))=1</formula1>
    </dataValidation>
    <dataValidation type="custom" allowBlank="1" showErrorMessage="1" errorTitle="Unknown skill" error="Type a skill exactly as it appears in row 1 of the Skills Matrix." sqref="B118">
      <formula1>SUMPRODUCT(--('Skills Matrix'!$B$1:$I$1=B118))=1</formula1>
    </dataValidation>
    <dataValidation type="custom" allowBlank="1" showErrorMessage="1" errorTitle="Unknown skill" error="Type a skill exactly as it appears in row 1 of the Skills Matrix." sqref="B119">
      <formula1>SUMPRODUCT(--('Skills Matrix'!$B$1:$I$1=B119))=1</formula1>
    </dataValidation>
    <dataValidation type="custom" allowBlank="1" showErrorMessage="1" errorTitle="Unknown skill" error="Type a skill exactly as it appears in row 1 of the Skills Matrix." sqref="B12">
      <formula1>SUMPRODUCT(--('Skills Matrix'!$B$1:$I$1=B12))=1</formula1>
    </dataValidation>
    <dataValidation type="custom" allowBlank="1" showErrorMessage="1" errorTitle="Unknown skill" error="Type a skill exactly as it appears in row 1 of the Skills Matrix." sqref="B120">
      <formula1>SUMPRODUCT(--('Skills Matrix'!$B$1:$I$1=B120))=1</formula1>
    </dataValidation>
    <dataValidation type="custom" allowBlank="1" showErrorMessage="1" errorTitle="Unknown skill" error="Type a skill exactly as it appears in row 1 of the Skills Matrix." sqref="B121">
      <formula1>SUMPRODUCT(--('Skills Matrix'!$B$1:$I$1=B121))=1</formula1>
    </dataValidation>
    <dataValidation type="custom" allowBlank="1" showErrorMessage="1" errorTitle="Unknown skill" error="Type a skill exactly as it appears in row 1 of the Skills Matrix." sqref="B122">
      <formula1>SUMPRODUCT(--('Skills Matrix'!$B$1:$I$1=B122))=1</formula1>
    </dataValidation>
    <dataValidation type="custom" allowBlank="1" showErrorMessage="1" errorTitle="Unknown skill" error="Type a skill exactly as it appears in row 1 of the Skills Matrix." sqref="B123">
      <formula1>SUMPRODUCT(--('Skills Matrix'!$B$1:$I$1=B123))=1</formula1>
    </dataValidation>
    <dataValidation type="custom" allowBlank="1" showErrorMessage="1" errorTitle="Unknown skill" error="Type a skill exactly as it appears in row 1 of the Skills Matrix." sqref="B124">
      <formula1>SUMPRODUCT(--('Skills Matrix'!$B$1:$I$1=B124))=1</formula1>
    </dataValidation>
    <dataValidation type="custom" allowBlank="1" showErrorMessage="1" errorTitle="Unknown skill" error="Type a skill exactly as it appears in row 1 of the Skills Matrix." sqref="B125">
      <formula1>SUMPRODUCT(--('Skills Matrix'!$B$1:$I$1=B125))=1</formula1>
    </dataValidation>
    <dataValidation type="custom" allowBlank="1" showErrorMessage="1" errorTitle="Unknown skill" error="Type a skill exactly as it appears in row 1 of the Skills Matrix." sqref="B126">
      <formula1>SUMPRODUCT(--('Skills Matrix'!$B$1:$I$1=B126))=1</formula1>
    </dataValidation>
    <dataValidation type="custom" allowBlank="1" showErrorMessage="1" errorTitle="Unknown skill" error="Type a skill exactly as it appears in row 1 of the Skills Matrix." sqref="B127">
      <formula1>SUMPRODUCT(--('Skills Matrix'!$B$1:$I$1=B127))=1</formula1>
    </dataValidation>
    <dataValidation type="custom" allowBlank="1" showErrorMessage="1" errorTitle="Unknown skill" error="Type a skill exactly as it appears in row 1 of the Skills Matrix." sqref="B128">
      <formula1>SUMPRODUCT(--('Skills Matrix'!$B$1:$I$1=B128))=1</formula1>
    </dataValidation>
    <dataValidation type="custom" allowBlank="1" showErrorMessage="1" errorTitle="Unknown skill" error="Type a skill exactly as it appears in row 1 of the Skills Matrix." sqref="B129">
      <formula1>SUMPRODUCT(--('Skills Matrix'!$B$1:$I$1=B129))=1</formula1>
    </dataValidation>
    <dataValidation type="custom" allowBlank="1" showErrorMessage="1" errorTitle="Unknown skill" error="Type a skill exactly as it appears in row 1 of the Skills Matrix." sqref="B13">
      <formula1>SUMPRODUCT(--('Skills Matrix'!$B$1:$I$1=B13))=1</formula1>
    </dataValidation>
    <dataValidation type="custom" allowBlank="1" showErrorMessage="1" errorTitle="Unknown skill" error="Type a skill exactly as it appears in row 1 of the Skills Matrix." sqref="B130">
      <formula1>SUMPRODUCT(--('Skills Matrix'!$B$1:$I$1=B130))=1</formula1>
    </dataValidation>
    <dataValidation type="custom" allowBlank="1" showErrorMessage="1" errorTitle="Unknown skill" error="Type a skill exactly as it appears in row 1 of the Skills Matrix." sqref="B131">
      <formula1>SUMPRODUCT(--('Skills Matrix'!$B$1:$I$1=B131))=1</formula1>
    </dataValidation>
    <dataValidation type="custom" allowBlank="1" showErrorMessage="1" errorTitle="Unknown skill" error="Type a skill exactly as it appears in row 1 of the Skills Matrix." sqref="B132">
      <formula1>SUMPRODUCT(--('Skills Matrix'!$B$1:$I$1=B132))=1</formula1>
    </dataValidation>
    <dataValidation type="custom" allowBlank="1" showErrorMessage="1" errorTitle="Unknown skill" error="Type a skill exactly as it appears in row 1 of the Skills Matrix." sqref="B133">
      <formula1>SUMPRODUCT(--('Skills Matrix'!$B$1:$I$1=B133))=1</formula1>
    </dataValidation>
    <dataValidation type="custom" allowBlank="1" showErrorMessage="1" errorTitle="Unknown skill" error="Type a skill exactly as it appears in row 1 of the Skills Matrix." sqref="B134">
      <formula1>SUMPRODUCT(--('Skills Matrix'!$B$1:$I$1=B134))=1</formula1>
    </dataValidation>
    <dataValidation type="custom" allowBlank="1" showErrorMessage="1" errorTitle="Unknown skill" error="Type a skill exactly as it appears in row 1 of the Skills Matrix." sqref="B135">
      <formula1>SUMPRODUCT(--('Skills Matrix'!$B$1:$I$1=B135))=1</formula1>
    </dataValidation>
    <dataValidation type="custom" allowBlank="1" showErrorMessage="1" errorTitle="Unknown skill" error="Type a skill exactly as it appears in row 1 of the Skills Matrix." sqref="B136">
      <formula1>SUMPRODUCT(--('Skills Matrix'!$B$1:$I$1=B136))=1</formula1>
    </dataValidation>
    <dataValidation type="custom" allowBlank="1" showErrorMessage="1" errorTitle="Unknown skill" error="Type a skill exactly as it appears in row 1 of the Skills Matrix." sqref="B137">
      <formula1>SUMPRODUCT(--('Skills Matrix'!$B$1:$I$1=B137))=1</formula1>
    </dataValidation>
    <dataValidation type="custom" allowBlank="1" showErrorMessage="1" errorTitle="Unknown skill" error="Type a skill exactly as it appears in row 1 of the Skills Matrix." sqref="B138">
      <formula1>SUMPRODUCT(--('Skills Matrix'!$B$1:$I$1=B138))=1</formula1>
    </dataValidation>
    <dataValidation type="custom" allowBlank="1" showErrorMessage="1" errorTitle="Unknown skill" error="Type a skill exactly as it appears in row 1 of the Skills Matrix." sqref="B139">
      <formula1>SUMPRODUCT(--('Skills Matrix'!$B$1:$I$1=B139))=1</formula1>
    </dataValidation>
    <dataValidation type="custom" allowBlank="1" showErrorMessage="1" errorTitle="Unknown skill" error="Type a skill exactly as it appears in row 1 of the Skills Matrix." sqref="B14">
      <formula1>SUMPRODUCT(--('Skills Matrix'!$B$1:$I$1=B14))=1</formula1>
    </dataValidation>
    <dataValidation type="custom" allowBlank="1" showErrorMessage="1" errorTitle="Unknown skill" error="Type a skill exactly as it appears in row 1 of the Skills Matrix." sqref="B140">
      <formula1>SUMPRODUCT(--('Skills Matrix'!$B$1:$I$1=B140))=1</formula1>
    </dataValidation>
    <dataValidation type="custom" allowBlank="1" showErrorMessage="1" errorTitle="Unknown skill" error="Type a skill exactly as it appears in row 1 of the Skills Matrix." sqref="B141">
      <formula1>SUMPRODUCT(--('Skills Matrix'!$B$1:$I$1=B141))=1</formula1>
    </dataValidation>
    <dataValidation type="custom" allowBlank="1" showErrorMessage="1" errorTitle="Unknown skill" error="Type a skill exactly as it appears in row 1 of the Skills Matrix." sqref="B142">
      <formula1>SUMPRODUCT(--('Skills Matrix'!$B$1:$I$1=B142))=1</formula1>
    </dataValidation>
    <dataValidation type="custom" allowBlank="1" showErrorMessage="1" errorTitle="Unknown skill" error="Type a skill exactly as it appears in row 1 of the Skills Matrix." sqref="B143">
      <formula1>SUMPRODUCT(--('Skills Matrix'!$B$1:$I$1=B143))=1</formula1>
    </dataValidation>
    <dataValidation type="custom" allowBlank="1" showErrorMessage="1" errorTitle="Unknown skill" error="Type a skill exactly as it appears in row 1 of the Skills Matrix." sqref="B144">
      <formula1>SUMPRODUCT(--('Skills Matrix'!$B$1:$I$1=B144))=1</formula1>
    </dataValidation>
    <dataValidation type="custom" allowBlank="1" showErrorMessage="1" errorTitle="Unknown skill" error="Type a skill exactly as it appears in row 1 of the Skills Matrix." sqref="B145">
      <formula1>SUMPRODUCT(--('Skills Matrix'!$B$1:$I$1=B145))=1</formula1>
    </dataValidation>
    <dataValidation type="custom" allowBlank="1" showErrorMessage="1" errorTitle="Unknown skill" error="Type a skill exactly as it appears in row 1 of the Skills Matrix." sqref="B146">
      <formula1>SUMPRODUCT(--('Skills Matrix'!$B$1:$I$1=B146))=1</formula1>
    </dataValidation>
    <dataValidation type="custom" allowBlank="1" showErrorMessage="1" errorTitle="Unknown skill" error="Type a skill exactly as it appears in row 1 of the Skills Matrix." sqref="B147">
      <formula1>SUMPRODUCT(--('Skills Matrix'!$B$1:$I$1=B147))=1</formula1>
    </dataValidation>
    <dataValidation type="custom" allowBlank="1" showErrorMessage="1" errorTitle="Unknown skill" error="Type a skill exactly as it appears in row 1 of the Skills Matrix." sqref="B148">
      <formula1>SUMPRODUCT(--('Skills Matrix'!$B$1:$I$1=B148))=1</formula1>
    </dataValidation>
    <dataValidation type="custom" allowBlank="1" showErrorMessage="1" errorTitle="Unknown skill" error="Type a skill exactly as it appears in row 1 of the Skills Matrix." sqref="B149">
      <formula1>SUMPRODUCT(--('Skills Matrix'!$B$1:$I$1=B149))=1</formula1>
    </dataValidation>
    <dataValidation type="custom" allowBlank="1" showErrorMessage="1" errorTitle="Unknown skill" error="Type a skill exactly as it appears in row 1 of the Skills Matrix." sqref="B15">
      <formula1>SUMPRODUCT(--('Skills Matrix'!$B$1:$I$1=B15))=1</formula1>
    </dataValidation>
    <dataValidation type="custom" allowBlank="1" showErrorMessage="1" errorTitle="Unknown skill" error="Type a skill exactly as it appears in row 1 of the Skills Matrix." sqref="B150">
      <formula1>SUMPRODUCT(--('Skills Matrix'!$B$1:$I$1=B150))=1</formula1>
    </dataValidation>
    <dataValidation type="custom" allowBlank="1" showErrorMessage="1" errorTitle="Unknown skill" error="Type a skill exactly as it appears in row 1 of the Skills Matrix." sqref="B151">
      <formula1>SUMPRODUCT(--('Skills Matrix'!$B$1:$I$1=B151))=1</formula1>
    </dataValidation>
    <dataValidation type="custom" allowBlank="1" showErrorMessage="1" errorTitle="Unknown skill" error="Type a skill exactly as it appears in row 1 of the Skills Matrix." sqref="B152">
      <formula1>SUMPRODUCT(--('Skills Matrix'!$B$1:$I$1=B152))=1</formula1>
    </dataValidation>
    <dataValidation type="custom" allowBlank="1" showErrorMessage="1" errorTitle="Unknown skill" error="Type a skill exactly as it appears in row 1 of the Skills Matrix." sqref="B153">
      <formula1>SUMPRODUCT(--('Skills Matrix'!$B$1:$I$1=B153))=1</formula1>
    </dataValidation>
    <dataValidation type="custom" allowBlank="1" showErrorMessage="1" errorTitle="Unknown skill" error="Type a skill exactly as it appears in row 1 of the Skills Matrix." sqref="B154">
      <formula1>SUMPRODUCT(--('Skills Matrix'!$B$1:$I$1=B154))=1</formula1>
    </dataValidation>
    <dataValidation type="custom" allowBlank="1" showErrorMessage="1" errorTitle="Unknown skill" error="Type a skill exactly as it appears in row 1 of the Skills Matrix." sqref="B155">
      <formula1>SUMPRODUCT(--('Skills Matrix'!$B$1:$I$1=B155))=1</formula1>
    </dataValidation>
    <dataValidation type="custom" allowBlank="1" showErrorMessage="1" errorTitle="Unknown skill" error="Type a skill exactly as it appears in row 1 of the Skills Matrix." sqref="B156">
      <formula1>SUMPRODUCT(--('Skills Matrix'!$B$1:$I$1=B156))=1</formula1>
    </dataValidation>
    <dataValidation type="custom" allowBlank="1" showErrorMessage="1" errorTitle="Unknown skill" error="Type a skill exactly as it appears in row 1 of the Skills Matrix." sqref="B157">
      <formula1>SUMPRODUCT(--('Skills Matrix'!$B$1:$I$1=B157))=1</formula1>
    </dataValidation>
    <dataValidation type="custom" allowBlank="1" showErrorMessage="1" errorTitle="Unknown skill" error="Type a skill exactly as it appears in row 1 of the Skills Matrix." sqref="B158">
      <formula1>SUMPRODUCT(--('Skills Matrix'!$B$1:$I$1=B158))=1</formula1>
    </dataValidation>
    <dataValidation type="custom" allowBlank="1" showErrorMessage="1" errorTitle="Unknown skill" error="Type a skill exactly as it appears in row 1 of the Skills Matrix." sqref="B159">
      <formula1>SUMPRODUCT(--('Skills Matrix'!$B$1:$I$1=B159))=1</formula1>
    </dataValidation>
    <dataValidation type="custom" allowBlank="1" showErrorMessage="1" errorTitle="Unknown skill" error="Type a skill exactly as it appears in row 1 of the Skills Matrix." sqref="B16">
      <formula1>SUMPRODUCT(--('Skills Matrix'!$B$1:$I$1=B16))=1</formula1>
    </dataValidation>
    <dataValidation type="custom" allowBlank="1" showErrorMessage="1" errorTitle="Unknown skill" error="Type a skill exactly as it appears in row 1 of the Skills Matrix." sqref="B160">
      <formula1>SUMPRODUCT(--('Skills Matrix'!$B$1:$I$1=B160))=1</formula1>
    </dataValidation>
    <dataValidation type="custom" allowBlank="1" showErrorMessage="1" errorTitle="Unknown skill" error="Type a skill exactly as it appears in row 1 of the Skills Matrix." sqref="B161">
      <formula1>SUMPRODUCT(--('Skills Matrix'!$B$1:$I$1=B161))=1</formula1>
    </dataValidation>
    <dataValidation type="custom" allowBlank="1" showErrorMessage="1" errorTitle="Unknown skill" error="Type a skill exactly as it appears in row 1 of the Skills Matrix." sqref="B162">
      <formula1>SUMPRODUCT(--('Skills Matrix'!$B$1:$I$1=B162))=1</formula1>
    </dataValidation>
    <dataValidation type="custom" allowBlank="1" showErrorMessage="1" errorTitle="Unknown skill" error="Type a skill exactly as it appears in row 1 of the Skills Matrix." sqref="B163">
      <formula1>SUMPRODUCT(--('Skills Matrix'!$B$1:$I$1=B163))=1</formula1>
    </dataValidation>
    <dataValidation type="custom" allowBlank="1" showErrorMessage="1" errorTitle="Unknown skill" error="Type a skill exactly as it appears in row 1 of the Skills Matrix." sqref="B164">
      <formula1>SUMPRODUCT(--('Skills Matrix'!$B$1:$I$1=B164))=1</formula1>
    </dataValidation>
    <dataValidation type="custom" allowBlank="1" showErrorMessage="1" errorTitle="Unknown skill" error="Type a skill exactly as it appears in row 1 of the Skills Matrix." sqref="B165">
      <formula1>SUMPRODUCT(--('Skills Matrix'!$B$1:$I$1=B165))=1</formula1>
    </dataValidation>
    <dataValidation type="custom" allowBlank="1" showErrorMessage="1" errorTitle="Unknown skill" error="Type a skill exactly as it appears in row 1 of the Skills Matrix." sqref="B166">
      <formula1>SUMPRODUCT(--('Skills Matrix'!$B$1:$I$1=B166))=1</formula1>
    </dataValidation>
    <dataValidation type="custom" allowBlank="1" showErrorMessage="1" errorTitle="Unknown skill" error="Type a skill exactly as it appears in row 1 of the Skills Matrix." sqref="B167">
      <formula1>SUMPRODUCT(--('Skills Matrix'!$B$1:$I$1=B167))=1</formula1>
    </dataValidation>
    <dataValidation type="custom" allowBlank="1" showErrorMessage="1" errorTitle="Unknown skill" error="Type a skill exactly as it appears in row 1 of the Skills Matrix." sqref="B168">
      <formula1>SUMPRODUCT(--('Skills Matrix'!$B$1:$I$1=B168))=1</formula1>
    </dataValidation>
    <dataValidation type="custom" allowBlank="1" showErrorMessage="1" errorTitle="Unknown skill" error="Type a skill exactly as it appears in row 1 of the Skills Matrix." sqref="B169">
      <formula1>SUMPRODUCT(--('Skills Matrix'!$B$1:$I$1=B169))=1</formula1>
    </dataValidation>
    <dataValidation type="custom" allowBlank="1" showErrorMessage="1" errorTitle="Unknown skill" error="Type a skill exactly as it appears in row 1 of the Skills Matrix." sqref="B17">
      <formula1>SUMPRODUCT(--('Skills Matrix'!$B$1:$I$1=B17))=1</formula1>
    </dataValidation>
    <dataValidation type="custom" allowBlank="1" showErrorMessage="1" errorTitle="Unknown skill" error="Type a skill exactly as it appears in row 1 of the Skills Matrix." sqref="B170">
      <formula1>SUMPRODUCT(--('Skills Matrix'!$B$1:$I$1=B170))=1</formula1>
    </dataValidation>
    <dataValidation type="custom" allowBlank="1" showErrorMessage="1" errorTitle="Unknown skill" error="Type a skill exactly as it appears in row 1 of the Skills Matrix." sqref="B171">
      <formula1>SUMPRODUCT(--('Skills Matrix'!$B$1:$I$1=B171))=1</formula1>
    </dataValidation>
    <dataValidation type="custom" allowBlank="1" showErrorMessage="1" errorTitle="Unknown skill" error="Type a skill exactly as it appears in row 1 of the Skills Matrix." sqref="B172">
      <formula1>SUMPRODUCT(--('Skills Matrix'!$B$1:$I$1=B172))=1</formula1>
    </dataValidation>
    <dataValidation type="custom" allowBlank="1" showErrorMessage="1" errorTitle="Unknown skill" error="Type a skill exactly as it appears in row 1 of the Skills Matrix." sqref="B173">
      <formula1>SUMPRODUCT(--('Skills Matrix'!$B$1:$I$1=B173))=1</formula1>
    </dataValidation>
    <dataValidation type="custom" allowBlank="1" showErrorMessage="1" errorTitle="Unknown skill" error="Type a skill exactly as it appears in row 1 of the Skills Matrix." sqref="B174">
      <formula1>SUMPRODUCT(--('Skills Matrix'!$B$1:$I$1=B174))=1</formula1>
    </dataValidation>
    <dataValidation type="custom" allowBlank="1" showErrorMessage="1" errorTitle="Unknown skill" error="Type a skill exactly as it appears in row 1 of the Skills Matrix." sqref="B175">
      <formula1>SUMPRODUCT(--('Skills Matrix'!$B$1:$I$1=B175))=1</formula1>
    </dataValidation>
    <dataValidation type="custom" allowBlank="1" showErrorMessage="1" errorTitle="Unknown skill" error="Type a skill exactly as it appears in row 1 of the Skills Matrix." sqref="B176">
      <formula1>SUMPRODUCT(--('Skills Matrix'!$B$1:$I$1=B176))=1</formula1>
    </dataValidation>
    <dataValidation type="custom" allowBlank="1" showErrorMessage="1" errorTitle="Unknown skill" error="Type a skill exactly as it appears in row 1 of the Skills Matrix." sqref="B177">
      <formula1>SUMPRODUCT(--('Skills Matrix'!$B$1:$I$1=B177))=1</formula1>
    </dataValidation>
    <dataValidation type="custom" allowBlank="1" showErrorMessage="1" errorTitle="Unknown skill" error="Type a skill exactly as it appears in row 1 of the Skills Matrix." sqref="B178">
      <formula1>SUMPRODUCT(--('Skills Matrix'!$B$1:$I$1=B178))=1</formula1>
    </dataValidation>
    <dataValidation type="custom" allowBlank="1" showErrorMessage="1" errorTitle="Unknown skill" error="Type a skill exactly as it appears in row 1 of the Skills Matrix." sqref="B179">
      <formula1>SUMPRODUCT(--('Skills Matrix'!$B$1:$I$1=B179))=1</formula1>
    </dataValidation>
    <dataValidation type="custom" allowBlank="1" showErrorMessage="1" errorTitle="Unknown skill" error="Type a skill exactly as it appears in row 1 of the Skills Matrix." sqref="B18">
      <formula1>SUMPRODUCT(--('Skills Matrix'!$B$1:$I$1=B18))=1</formula1>
    </dataValidation>
    <dataValidation type="custom" allowBlank="1" showErrorMessage="1" errorTitle="Unknown skill" error="Type a skill exactly as it appears in row 1 of the Skills Matrix." sqref="B180">
      <formula1>SUMPRODUCT(--('Skills Matrix'!$B$1:$I$1=B180))=1</formula1>
    </dataValidation>
    <dataValidation type="custom" allowBlank="1" showErrorMessage="1" errorTitle="Unknown skill" error="Type a skill exactly as it appears in row 1 of the Skills Matrix." sqref="B181">
      <formula1>SUMPRODUCT(--('Skills Matrix'!$B$1:$I$1=B181))=1</formula1>
    </dataValidation>
    <dataValidation type="custom" allowBlank="1" showErrorMessage="1" errorTitle="Unknown skill" error="Type a skill exactly as it appears in row 1 of the Skills Matrix." sqref="B182">
      <formula1>SUMPRODUCT(--('Skills Matrix'!$B$1:$I$1=B182))=1</formula1>
    </dataValidation>
    <dataValidation type="custom" allowBlank="1" showErrorMessage="1" errorTitle="Unknown skill" error="Type a skill exactly as it appears in row 1 of the Skills Matrix." sqref="B183">
      <formula1>SUMPRODUCT(--('Skills Matrix'!$B$1:$I$1=B183))=1</formula1>
    </dataValidation>
    <dataValidation type="custom" allowBlank="1" showErrorMessage="1" errorTitle="Unknown skill" error="Type a skill exactly as it appears in row 1 of the Skills Matrix." sqref="B184">
      <formula1>SUMPRODUCT(--('Skills Matrix'!$B$1:$I$1=B184))=1</formula1>
    </dataValidation>
    <dataValidation type="custom" allowBlank="1" showErrorMessage="1" errorTitle="Unknown skill" error="Type a skill exactly as it appears in row 1 of the Skills Matrix." sqref="B185">
      <formula1>SUMPRODUCT(--('Skills Matrix'!$B$1:$I$1=B185))=1</formula1>
    </dataValidation>
    <dataValidation type="custom" allowBlank="1" showErrorMessage="1" errorTitle="Unknown skill" error="Type a skill exactly as it appears in row 1 of the Skills Matrix." sqref="B186">
      <formula1>SUMPRODUCT(--('Skills Matrix'!$B$1:$I$1=B186))=1</formula1>
    </dataValidation>
    <dataValidation type="custom" allowBlank="1" showErrorMessage="1" errorTitle="Unknown skill" error="Type a skill exactly as it appears in row 1 of the Skills Matrix." sqref="B187">
      <formula1>SUMPRODUCT(--('Skills Matrix'!$B$1:$I$1=B187))=1</formula1>
    </dataValidation>
    <dataValidation type="custom" allowBlank="1" showErrorMessage="1" errorTitle="Unknown skill" error="Type a skill exactly as it appears in row 1 of the Skills Matrix." sqref="B188">
      <formula1>SUMPRODUCT(--('Skills Matrix'!$B$1:$I$1=B188))=1</formula1>
    </dataValidation>
    <dataValidation type="custom" allowBlank="1" showErrorMessage="1" errorTitle="Unknown skill" error="Type a skill exactly as it appears in row 1 of the Skills Matrix." sqref="B189">
      <formula1>SUMPRODUCT(--('Skills Matrix'!$B$1:$I$1=B189))=1</formula1>
    </dataValidation>
    <dataValidation type="custom" allowBlank="1" showErrorMessage="1" errorTitle="Unknown skill" error="Type a skill exactly as it appears in row 1 of the Skills Matrix." sqref="B19">
      <formula1>SUMPRODUCT(--('Skills Matrix'!$B$1:$I$1=B19))=1</formula1>
    </dataValidation>
    <dataValidation type="custom" allowBlank="1" showErrorMessage="1" errorTitle="Unknown skill" error="Type a skill exactly as it appears in row 1 of the Skills Matrix." sqref="B190">
      <formula1>SUMPRODUCT(--('Skills Matrix'!$B$1:$I$1=B190))=1</formula1>
    </dataValidation>
    <dataValidation type="custom" allowBlank="1" showErrorMessage="1" errorTitle="Unknown skill" error="Type a skill exactly as it appears in row 1 of the Skills Matrix." sqref="B191">
      <formula1>SUMPRODUCT(--('Skills Matrix'!$B$1:$I$1=B191))=1</formula1>
    </dataValidation>
    <dataValidation type="custom" allowBlank="1" showErrorMessage="1" errorTitle="Unknown skill" error="Type a skill exactly as it appears in row 1 of the Skills Matrix." sqref="B192">
      <formula1>SUMPRODUCT(--('Skills Matrix'!$B$1:$I$1=B192))=1</formula1>
    </dataValidation>
    <dataValidation type="custom" allowBlank="1" showErrorMessage="1" errorTitle="Unknown skill" error="Type a skill exactly as it appears in row 1 of the Skills Matrix." sqref="B193">
      <formula1>SUMPRODUCT(--('Skills Matrix'!$B$1:$I$1=B193))=1</formula1>
    </dataValidation>
    <dataValidation type="custom" allowBlank="1" showErrorMessage="1" errorTitle="Unknown skill" error="Type a skill exactly as it appears in row 1 of the Skills Matrix." sqref="B194">
      <formula1>SUMPRODUCT(--('Skills Matrix'!$B$1:$I$1=B194))=1</formula1>
    </dataValidation>
    <dataValidation type="custom" allowBlank="1" showErrorMessage="1" errorTitle="Unknown skill" error="Type a skill exactly as it appears in row 1 of the Skills Matrix." sqref="B195">
      <formula1>SUMPRODUCT(--('Skills Matrix'!$B$1:$I$1=B195))=1</formula1>
    </dataValidation>
    <dataValidation type="custom" allowBlank="1" showErrorMessage="1" errorTitle="Unknown skill" error="Type a skill exactly as it appears in row 1 of the Skills Matrix." sqref="B196">
      <formula1>SUMPRODUCT(--('Skills Matrix'!$B$1:$I$1=B196))=1</formula1>
    </dataValidation>
    <dataValidation type="custom" allowBlank="1" showErrorMessage="1" errorTitle="Unknown skill" error="Type a skill exactly as it appears in row 1 of the Skills Matrix." sqref="B197">
      <formula1>SUMPRODUCT(--('Skills Matrix'!$B$1:$I$1=B197))=1</formula1>
    </dataValidation>
    <dataValidation type="custom" allowBlank="1" showErrorMessage="1" errorTitle="Unknown skill" error="Type a skill exactly as it appears in row 1 of the Skills Matrix." sqref="B198">
      <formula1>SUMPRODUCT(--('Skills Matrix'!$B$1:$I$1=B198))=1</formula1>
    </dataValidation>
    <dataValidation type="custom" allowBlank="1" showErrorMessage="1" errorTitle="Unknown skill" error="Type a skill exactly as it appears in row 1 of the Skills Matrix." sqref="B199">
      <formula1>SUMPRODUCT(--('Skills Matrix'!$B$1:$I$1=B199))=1</formula1>
    </dataValidation>
    <dataValidation type="custom" allowBlank="1" showErrorMessage="1" errorTitle="Unknown skill" error="Type a skill exactly as it appears in row 1 of the Skills Matrix." sqref="B2">
      <formula1>SUMPRODUCT(--('Skills Matrix'!$B$1:$I$1=B2))=1</formula1>
    </dataValidation>
    <dataValidation type="custom" allowBlank="1" showErrorMessage="1" errorTitle="Unknown skill" error="Type a skill exactly as it appears in row 1 of the Skills Matrix." sqref="B20">
      <formula1>SUMPRODUCT(--('Skills Matrix'!$B$1:$I$1=B20))=1</formula1>
    </dataValidation>
    <dataValidation type="custom" allowBlank="1" showErrorMessage="1" errorTitle="Unknown skill" error="Type a skill exactly as it appears in row 1 of the Skills Matrix." sqref="B200">
      <formula1>SUMPRODUCT(--('Skills Matrix'!$B$1:$I$1=B200))=1</formula1>
    </dataValidation>
    <dataValidation type="custom" allowBlank="1" showErrorMessage="1" errorTitle="Unknown skill" error="Type a skill exactly as it appears in row 1 of the Skills Matrix." sqref="B201">
      <formula1>SUMPRODUCT(--('Skills Matrix'!$B$1:$I$1=B201))=1</formula1>
    </dataValidation>
    <dataValidation type="custom" allowBlank="1" showErrorMessage="1" errorTitle="Unknown skill" error="Type a skill exactly as it appears in row 1 of the Skills Matrix." sqref="B202">
      <formula1>SUMPRODUCT(--('Skills Matrix'!$B$1:$I$1=B202))=1</formula1>
    </dataValidation>
    <dataValidation type="custom" allowBlank="1" showErrorMessage="1" errorTitle="Unknown skill" error="Type a skill exactly as it appears in row 1 of the Skills Matrix." sqref="B203">
      <formula1>SUMPRODUCT(--('Skills Matrix'!$B$1:$I$1=B203))=1</formula1>
    </dataValidation>
    <dataValidation type="custom" allowBlank="1" showErrorMessage="1" errorTitle="Unknown skill" error="Type a skill exactly as it appears in row 1 of the Skills Matrix." sqref="B204">
      <formula1>SUMPRODUCT(--('Skills Matrix'!$B$1:$I$1=B204))=1</formula1>
    </dataValidation>
    <dataValidation type="custom" allowBlank="1" showErrorMessage="1" errorTitle="Unknown skill" error="Type a skill exactly as it appears in row 1 of the Skills Matrix." sqref="B205">
      <formula1>SUMPRODUCT(--('Skills Matrix'!$B$1:$I$1=B205))=1</formula1>
    </dataValidation>
    <dataValidation type="custom" allowBlank="1" showErrorMessage="1" errorTitle="Unknown skill" error="Type a skill exactly as it appears in row 1 of the Skills Matrix." sqref="B206">
      <formula1>SUMPRODUCT(--('Skills Matrix'!$B$1:$I$1=B206))=1</formula1>
    </dataValidation>
    <dataValidation type="custom" allowBlank="1" showErrorMessage="1" errorTitle="Unknown skill" error="Type a skill exactly as it appears in row 1 of the Skills Matrix." sqref="B207">
      <formula1>SUMPRODUCT(--('Skills Matrix'!$B$1:$I$1=B207))=1</formula1>
    </dataValidation>
    <dataValidation type="custom" allowBlank="1" showErrorMessage="1" errorTitle="Unknown skill" error="Type a skill exactly as it appears in row 1 of the Skills Matrix." sqref="B208">
      <formula1>SUMPRODUCT(--('Skills Matrix'!$B$1:$I$1=B208))=1</formula1>
    </dataValidation>
    <dataValidation type="custom" allowBlank="1" showErrorMessage="1" errorTitle="Unknown skill" error="Type a skill exactly as it appears in row 1 of the Skills Matrix." sqref="B209">
      <formula1>SUMPRODUCT(--('Skills Matrix'!$B$1:$I$1=B209))=1</formula1>
    </dataValidation>
    <dataValidation type="custom" allowBlank="1" showErrorMessage="1" errorTitle="Unknown skill" error="Type a skill exactly as it appears in row 1 of the Skills Matrix." sqref="B21">
      <formula1>SUMPRODUCT(--('Skills Matrix'!$B$1:$I$1=B21))=1</formula1>
    </dataValidation>
    <dataValidation type="custom" allowBlank="1" showErrorMessage="1" errorTitle="Unknown skill" error="Type a skill exactly as it appears in row 1 of the Skills Matrix." sqref="B210">
      <formula1>SUMPRODUCT(--('Skills Matrix'!$B$1:$I$1=B210))=1</formula1>
    </dataValidation>
    <dataValidation type="custom" allowBlank="1" showErrorMessage="1" errorTitle="Unknown skill" error="Type a skill exactly as it appears in row 1 of the Skills Matrix." sqref="B211">
      <formula1>SUMPRODUCT(--('Skills Matrix'!$B$1:$I$1=B211))=1</formula1>
    </dataValidation>
    <dataValidation type="custom" allowBlank="1" showErrorMessage="1" errorTitle="Unknown skill" error="Type a skill exactly as it appears in row 1 of the Skills Matrix." sqref="B212">
      <formula1>SUMPRODUCT(--('Skills Matrix'!$B$1:$I$1=B212))=1</formula1>
    </dataValidation>
    <dataValidation type="custom" allowBlank="1" showErrorMessage="1" errorTitle="Unknown skill" error="Type a skill exactly as it appears in row 1 of the Skills Matrix." sqref="B213">
      <formula1>SUMPRODUCT(--('Skills Matrix'!$B$1:$I$1=B213))=1</formula1>
    </dataValidation>
    <dataValidation type="custom" allowBlank="1" showErrorMessage="1" errorTitle="Unknown skill" error="Type a skill exactly as it appears in row 1 of the Skills Matrix." sqref="B214">
      <formula1>SUMPRODUCT(--('Skills Matrix'!$B$1:$I$1=B214))=1</formula1>
    </dataValidation>
    <dataValidation type="custom" allowBlank="1" showErrorMessage="1" errorTitle="Unknown skill" error="Type a skill exactly as it appears in row 1 of the Skills Matrix." sqref="B215">
      <formula1>SUMPRODUCT(--('Skills Matrix'!$B$1:$I$1=B215))=1</formula1>
    </dataValidation>
    <dataValidation type="custom" allowBlank="1" showErrorMessage="1" errorTitle="Unknown skill" error="Type a skill exactly as it appears in row 1 of the Skills Matrix." sqref="B216">
      <formula1>SUMPRODUCT(--('Skills Matrix'!$B$1:$I$1=B216))=1</formula1>
    </dataValidation>
    <dataValidation type="custom" allowBlank="1" showErrorMessage="1" errorTitle="Unknown skill" error="Type a skill exactly as it appears in row 1 of the Skills Matrix." sqref="B217">
      <formula1>SUMPRODUCT(--('Skills Matrix'!$B$1:$I$1=B217))=1</formula1>
    </dataValidation>
    <dataValidation type="custom" allowBlank="1" showErrorMessage="1" errorTitle="Unknown skill" error="Type a skill exactly as it appears in row 1 of the Skills Matrix." sqref="B218">
      <formula1>SUMPRODUCT(--('Skills Matrix'!$B$1:$I$1=B218))=1</formula1>
    </dataValidation>
    <dataValidation type="custom" allowBlank="1" showErrorMessage="1" errorTitle="Unknown skill" error="Type a skill exactly as it appears in row 1 of the Skills Matrix." sqref="B219">
      <formula1>SUMPRODUCT(--('Skills Matrix'!$B$1:$I$1=B219))=1</formula1>
    </dataValidation>
    <dataValidation type="custom" allowBlank="1" showErrorMessage="1" errorTitle="Unknown skill" error="Type a skill exactly as it appears in row 1 of the Skills Matrix." sqref="B22">
      <formula1>SUMPRODUCT(--('Skills Matrix'!$B$1:$I$1=B22))=1</formula1>
    </dataValidation>
    <dataValidation type="custom" allowBlank="1" showErrorMessage="1" errorTitle="Unknown skill" error="Type a skill exactly as it appears in row 1 of the Skills Matrix." sqref="B220">
      <formula1>SUMPRODUCT(--('Skills Matrix'!$B$1:$I$1=B220))=1</formula1>
    </dataValidation>
    <dataValidation type="custom" allowBlank="1" showErrorMessage="1" errorTitle="Unknown skill" error="Type a skill exactly as it appears in row 1 of the Skills Matrix." sqref="B221">
      <formula1>SUMPRODUCT(--('Skills Matrix'!$B$1:$I$1=B221))=1</formula1>
    </dataValidation>
    <dataValidation type="custom" allowBlank="1" showErrorMessage="1" errorTitle="Unknown skill" error="Type a skill exactly as it appears in row 1 of the Skills Matrix." sqref="B222">
      <formula1>SUMPRODUCT(--('Skills Matrix'!$B$1:$I$1=B222))=1</formula1>
    </dataValidation>
    <dataValidation type="custom" allowBlank="1" showErrorMessage="1" errorTitle="Unknown skill" error="Type a skill exactly as it appears in row 1 of the Skills Matrix." sqref="B223">
      <formula1>SUMPRODUCT(--('Skills Matrix'!$B$1:$I$1=B223))=1</formula1>
    </dataValidation>
    <dataValidation type="custom" allowBlank="1" showErrorMessage="1" errorTitle="Unknown skill" error="Type a skill exactly as it appears in row 1 of the Skills Matrix." sqref="B224">
      <formula1>SUMPRODUCT(--('Skills Matrix'!$B$1:$I$1=B224))=1</formula1>
    </dataValidation>
    <dataValidation type="custom" allowBlank="1" showErrorMessage="1" errorTitle="Unknown skill" error="Type a skill exactly as it appears in row 1 of the Skills Matrix." sqref="B225">
      <formula1>SUMPRODUCT(--('Skills Matrix'!$B$1:$I$1=B225))=1</formula1>
    </dataValidation>
    <dataValidation type="custom" allowBlank="1" showErrorMessage="1" errorTitle="Unknown skill" error="Type a skill exactly as it appears in row 1 of the Skills Matrix." sqref="B226">
      <formula1>SUMPRODUCT(--('Skills Matrix'!$B$1:$I$1=B226))=1</formula1>
    </dataValidation>
    <dataValidation type="custom" allowBlank="1" showErrorMessage="1" errorTitle="Unknown skill" error="Type a skill exactly as it appears in row 1 of the Skills Matrix." sqref="B227">
      <formula1>SUMPRODUCT(--('Skills Matrix'!$B$1:$I$1=B227))=1</formula1>
    </dataValidation>
    <dataValidation type="custom" allowBlank="1" showErrorMessage="1" errorTitle="Unknown skill" error="Type a skill exactly as it appears in row 1 of the Skills Matrix." sqref="B228">
      <formula1>SUMPRODUCT(--('Skills Matrix'!$B$1:$I$1=B228))=1</formula1>
    </dataValidation>
    <dataValidation type="custom" allowBlank="1" showErrorMessage="1" errorTitle="Unknown skill" error="Type a skill exactly as it appears in row 1 of the Skills Matrix." sqref="B229">
      <formula1>SUMPRODUCT(--('Skills Matrix'!$B$1:$I$1=B229))=1</formula1>
    </dataValidation>
    <dataValidation type="custom" allowBlank="1" showErrorMessage="1" errorTitle="Unknown skill" error="Type a skill exactly as it appears in row 1 of the Skills Matrix." sqref="B23">
      <formula1>SUMPRODUCT(--('Skills Matrix'!$B$1:$I$1=B23))=1</formula1>
    </dataValidation>
    <dataValidation type="custom" allowBlank="1" showErrorMessage="1" errorTitle="Unknown skill" error="Type a skill exactly as it appears in row 1 of the Skills Matrix." sqref="B230">
      <formula1>SUMPRODUCT(--('Skills Matrix'!$B$1:$I$1=B230))=1</formula1>
    </dataValidation>
    <dataValidation type="custom" allowBlank="1" showErrorMessage="1" errorTitle="Unknown skill" error="Type a skill exactly as it appears in row 1 of the Skills Matrix." sqref="B231">
      <formula1>SUMPRODUCT(--('Skills Matrix'!$B$1:$I$1=B231))=1</formula1>
    </dataValidation>
    <dataValidation type="custom" allowBlank="1" showErrorMessage="1" errorTitle="Unknown skill" error="Type a skill exactly as it appears in row 1 of the Skills Matrix." sqref="B232">
      <formula1>SUMPRODUCT(--('Skills Matrix'!$B$1:$I$1=B232))=1</formula1>
    </dataValidation>
    <dataValidation type="custom" allowBlank="1" showErrorMessage="1" errorTitle="Unknown skill" error="Type a skill exactly as it appears in row 1 of the Skills Matrix." sqref="B233">
      <formula1>SUMPRODUCT(--('Skills Matrix'!$B$1:$I$1=B233))=1</formula1>
    </dataValidation>
    <dataValidation type="custom" allowBlank="1" showErrorMessage="1" errorTitle="Unknown skill" error="Type a skill exactly as it appears in row 1 of the Skills Matrix." sqref="B234">
      <formula1>SUMPRODUCT(--('Skills Matrix'!$B$1:$I$1=B234))=1</formula1>
    </dataValidation>
    <dataValidation type="custom" allowBlank="1" showErrorMessage="1" errorTitle="Unknown skill" error="Type a skill exactly as it appears in row 1 of the Skills Matrix." sqref="B235">
      <formula1>SUMPRODUCT(--('Skills Matrix'!$B$1:$I$1=B235))=1</formula1>
    </dataValidation>
    <dataValidation type="custom" allowBlank="1" showErrorMessage="1" errorTitle="Unknown skill" error="Type a skill exactly as it appears in row 1 of the Skills Matrix." sqref="B236">
      <formula1>SUMPRODUCT(--('Skills Matrix'!$B$1:$I$1=B236))=1</formula1>
    </dataValidation>
    <dataValidation type="custom" allowBlank="1" showErrorMessage="1" errorTitle="Unknown skill" error="Type a skill exactly as it appears in row 1 of the Skills Matrix." sqref="B237">
      <formula1>SUMPRODUCT(--('Skills Matrix'!$B$1:$I$1=B237))=1</formula1>
    </dataValidation>
    <dataValidation type="custom" allowBlank="1" showErrorMessage="1" errorTitle="Unknown skill" error="Type a skill exactly as it appears in row 1 of the Skills Matrix." sqref="B238">
      <formula1>SUMPRODUCT(--('Skills Matrix'!$B$1:$I$1=B238))=1</formula1>
    </dataValidation>
    <dataValidation type="custom" allowBlank="1" showErrorMessage="1" errorTitle="Unknown skill" error="Type a skill exactly as it appears in row 1 of the Skills Matrix." sqref="B239">
      <formula1>SUMPRODUCT(--('Skills Matrix'!$B$1:$I$1=B239))=1</formula1>
    </dataValidation>
    <dataValidation type="custom" allowBlank="1" showErrorMessage="1" errorTitle="Unknown skill" error="Type a skill exactly as it appears in row 1 of the Skills Matrix." sqref="B24">
      <formula1>SUMPRODUCT(--('Skills Matrix'!$B$1:$I$1=B24))=1</formula1>
    </dataValidation>
    <dataValidation type="custom" allowBlank="1" showErrorMessage="1" errorTitle="Unknown skill" error="Type a skill exactly as it appears in row 1 of the Skills Matrix." sqref="B240">
      <formula1>SUMPRODUCT(--('Skills Matrix'!$B$1:$I$1=B240))=1</formula1>
    </dataValidation>
    <dataValidation type="custom" allowBlank="1" showErrorMessage="1" errorTitle="Unknown skill" error="Type a skill exactly as it appears in row 1 of the Skills Matrix." sqref="B241">
      <formula1>SUMPRODUCT(--('Skills Matrix'!$B$1:$I$1=B241))=1</formula1>
    </dataValidation>
    <dataValidation type="custom" allowBlank="1" showErrorMessage="1" errorTitle="Unknown skill" error="Type a skill exactly as it appears in row 1 of the Skills Matrix." sqref="B242">
      <formula1>SUMPRODUCT(--('Skills Matrix'!$B$1:$I$1=B242))=1</formula1>
    </dataValidation>
    <dataValidation type="custom" allowBlank="1" showErrorMessage="1" errorTitle="Unknown skill" error="Type a skill exactly as it appears in row 1 of the Skills Matrix." sqref="B243">
      <formula1>SUMPRODUCT(--('Skills Matrix'!$B$1:$I$1=B243))=1</formula1>
    </dataValidation>
    <dataValidation type="custom" allowBlank="1" showErrorMessage="1" errorTitle="Unknown skill" error="Type a skill exactly as it appears in row 1 of the Skills Matrix." sqref="B244">
      <formula1>SUMPRODUCT(--('Skills Matrix'!$B$1:$I$1=B244))=1</formula1>
    </dataValidation>
    <dataValidation type="custom" allowBlank="1" showErrorMessage="1" errorTitle="Unknown skill" error="Type a skill exactly as it appears in row 1 of the Skills Matrix." sqref="B245">
      <formula1>SUMPRODUCT(--('Skills Matrix'!$B$1:$I$1=B245))=1</formula1>
    </dataValidation>
    <dataValidation type="custom" allowBlank="1" showErrorMessage="1" errorTitle="Unknown skill" error="Type a skill exactly as it appears in row 1 of the Skills Matrix." sqref="B246">
      <formula1>SUMPRODUCT(--('Skills Matrix'!$B$1:$I$1=B246))=1</formula1>
    </dataValidation>
    <dataValidation type="custom" allowBlank="1" showErrorMessage="1" errorTitle="Unknown skill" error="Type a skill exactly as it appears in row 1 of the Skills Matrix." sqref="B247">
      <formula1>SUMPRODUCT(--('Skills Matrix'!$B$1:$I$1=B247))=1</formula1>
    </dataValidation>
    <dataValidation type="custom" allowBlank="1" showErrorMessage="1" errorTitle="Unknown skill" error="Type a skill exactly as it appears in row 1 of the Skills Matrix." sqref="B248">
      <formula1>SUMPRODUCT(--('Skills Matrix'!$B$1:$I$1=B248))=1</formula1>
    </dataValidation>
    <dataValidation type="custom" allowBlank="1" showErrorMessage="1" errorTitle="Unknown skill" error="Type a skill exactly as it appears in row 1 of the Skills Matrix." sqref="B249">
      <formula1>SUMPRODUCT(--('Skills Matrix'!$B$1:$I$1=B249))=1</formula1>
    </dataValidation>
    <dataValidation type="custom" allowBlank="1" showErrorMessage="1" errorTitle="Unknown skill" error="Type a skill exactly as it appears in row 1 of the Skills Matrix." sqref="B25">
      <formula1>SUMPRODUCT(--('Skills Matrix'!$B$1:$I$1=B25))=1</formula1>
    </dataValidation>
    <dataValidation type="custom" allowBlank="1" showErrorMessage="1" errorTitle="Unknown skill" error="Type a skill exactly as it appears in row 1 of the Skills Matrix." sqref="B250">
      <formula1>SUMPRODUCT(--('Skills Matrix'!$B$1:$I$1=B250))=1</formula1>
    </dataValidation>
    <dataValidation type="custom" allowBlank="1" showErrorMessage="1" errorTitle="Unknown skill" error="Type a skill exactly as it appears in row 1 of the Skills Matrix." sqref="B251">
      <formula1>SUMPRODUCT(--('Skills Matrix'!$B$1:$I$1=B251))=1</formula1>
    </dataValidation>
    <dataValidation type="custom" allowBlank="1" showErrorMessage="1" errorTitle="Unknown skill" error="Type a skill exactly as it appears in row 1 of the Skills Matrix." sqref="B252">
      <formula1>SUMPRODUCT(--('Skills Matrix'!$B$1:$I$1=B252))=1</formula1>
    </dataValidation>
    <dataValidation type="custom" allowBlank="1" showErrorMessage="1" errorTitle="Unknown skill" error="Type a skill exactly as it appears in row 1 of the Skills Matrix." sqref="B253">
      <formula1>SUMPRODUCT(--('Skills Matrix'!$B$1:$I$1=B253))=1</formula1>
    </dataValidation>
    <dataValidation type="custom" allowBlank="1" showErrorMessage="1" errorTitle="Unknown skill" error="Type a skill exactly as it appears in row 1 of the Skills Matrix." sqref="B254">
      <formula1>SUMPRODUCT(--('Skills Matrix'!$B$1:$I$1=B254))=1</formula1>
    </dataValidation>
    <dataValidation type="custom" allowBlank="1" showErrorMessage="1" errorTitle="Unknown skill" error="Type a skill exactly as it appears in row 1 of the Skills Matrix." sqref="B255">
      <formula1>SUMPRODUCT(--('Skills Matrix'!$B$1:$I$1=B255))=1</formula1>
    </dataValidation>
    <dataValidation type="custom" allowBlank="1" showErrorMessage="1" errorTitle="Unknown skill" error="Type a skill exactly as it appears in row 1 of the Skills Matrix." sqref="B256">
      <formula1>SUMPRODUCT(--('Skills Matrix'!$B$1:$I$1=B256))=1</formula1>
    </dataValidation>
    <dataValidation type="custom" allowBlank="1" showErrorMessage="1" errorTitle="Unknown skill" error="Type a skill exactly as it appears in row 1 of the Skills Matrix." sqref="B257">
      <formula1>SUMPRODUCT(--('Skills Matrix'!$B$1:$I$1=B257))=1</formula1>
    </dataValidation>
    <dataValidation type="custom" allowBlank="1" showErrorMessage="1" errorTitle="Unknown skill" error="Type a skill exactly as it appears in row 1 of the Skills Matrix." sqref="B258">
      <formula1>SUMPRODUCT(--('Skills Matrix'!$B$1:$I$1=B258))=1</formula1>
    </dataValidation>
    <dataValidation type="custom" allowBlank="1" showErrorMessage="1" errorTitle="Unknown skill" error="Type a skill exactly as it appears in row 1 of the Skills Matrix." sqref="B259">
      <formula1>SUMPRODUCT(--('Skills Matrix'!$B$1:$I$1=B259))=1</formula1>
    </dataValidation>
    <dataValidation type="custom" allowBlank="1" showErrorMessage="1" errorTitle="Unknown skill" error="Type a skill exactly as it appears in row 1 of the Skills Matrix." sqref="B26">
      <formula1>SUMPRODUCT(--('Skills Matrix'!$B$1:$I$1=B26))=1</formula1>
    </dataValidation>
    <dataValidation type="custom" allowBlank="1" showErrorMessage="1" errorTitle="Unknown skill" error="Type a skill exactly as it appears in row 1 of the Skills Matrix." sqref="B260">
      <formula1>SUMPRODUCT(--('Skills Matrix'!$B$1:$I$1=B260))=1</formula1>
    </dataValidation>
    <dataValidation type="custom" allowBlank="1" showErrorMessage="1" errorTitle="Unknown skill" error="Type a skill exactly as it appears in row 1 of the Skills Matrix." sqref="B261">
      <formula1>SUMPRODUCT(--('Skills Matrix'!$B$1:$I$1=B261))=1</formula1>
    </dataValidation>
    <dataValidation type="custom" allowBlank="1" showErrorMessage="1" errorTitle="Unknown skill" error="Type a skill exactly as it appears in row 1 of the Skills Matrix." sqref="B262">
      <formula1>SUMPRODUCT(--('Skills Matrix'!$B$1:$I$1=B262))=1</formula1>
    </dataValidation>
    <dataValidation type="custom" allowBlank="1" showErrorMessage="1" errorTitle="Unknown skill" error="Type a skill exactly as it appears in row 1 of the Skills Matrix." sqref="B263">
      <formula1>SUMPRODUCT(--('Skills Matrix'!$B$1:$I$1=B263))=1</formula1>
    </dataValidation>
    <dataValidation type="custom" allowBlank="1" showErrorMessage="1" errorTitle="Unknown skill" error="Type a skill exactly as it appears in row 1 of the Skills Matrix." sqref="B264">
      <formula1>SUMPRODUCT(--('Skills Matrix'!$B$1:$I$1=B264))=1</formula1>
    </dataValidation>
    <dataValidation type="custom" allowBlank="1" showErrorMessage="1" errorTitle="Unknown skill" error="Type a skill exactly as it appears in row 1 of the Skills Matrix." sqref="B265">
      <formula1>SUMPRODUCT(--('Skills Matrix'!$B$1:$I$1=B265))=1</formula1>
    </dataValidation>
    <dataValidation type="custom" allowBlank="1" showErrorMessage="1" errorTitle="Unknown skill" error="Type a skill exactly as it appears in row 1 of the Skills Matrix." sqref="B266">
      <formula1>SUMPRODUCT(--('Skills Matrix'!$B$1:$I$1=B266))=1</formula1>
    </dataValidation>
    <dataValidation type="custom" allowBlank="1" showErrorMessage="1" errorTitle="Unknown skill" error="Type a skill exactly as it appears in row 1 of the Skills Matrix." sqref="B267">
      <formula1>SUMPRODUCT(--('Skills Matrix'!$B$1:$I$1=B267))=1</formula1>
    </dataValidation>
    <dataValidation type="custom" allowBlank="1" showErrorMessage="1" errorTitle="Unknown skill" error="Type a skill exactly as it appears in row 1 of the Skills Matrix." sqref="B268">
      <formula1>SUMPRODUCT(--('Skills Matrix'!$B$1:$I$1=B268))=1</formula1>
    </dataValidation>
    <dataValidation type="custom" allowBlank="1" showErrorMessage="1" errorTitle="Unknown skill" error="Type a skill exactly as it appears in row 1 of the Skills Matrix." sqref="B269">
      <formula1>SUMPRODUCT(--('Skills Matrix'!$B$1:$I$1=B269))=1</formula1>
    </dataValidation>
    <dataValidation type="custom" allowBlank="1" showErrorMessage="1" errorTitle="Unknown skill" error="Type a skill exactly as it appears in row 1 of the Skills Matrix." sqref="B27">
      <formula1>SUMPRODUCT(--('Skills Matrix'!$B$1:$I$1=B27))=1</formula1>
    </dataValidation>
    <dataValidation type="custom" allowBlank="1" showErrorMessage="1" errorTitle="Unknown skill" error="Type a skill exactly as it appears in row 1 of the Skills Matrix." sqref="B270">
      <formula1>SUMPRODUCT(--('Skills Matrix'!$B$1:$I$1=B270))=1</formula1>
    </dataValidation>
    <dataValidation type="custom" allowBlank="1" showErrorMessage="1" errorTitle="Unknown skill" error="Type a skill exactly as it appears in row 1 of the Skills Matrix." sqref="B271">
      <formula1>SUMPRODUCT(--('Skills Matrix'!$B$1:$I$1=B271))=1</formula1>
    </dataValidation>
    <dataValidation type="custom" allowBlank="1" showErrorMessage="1" errorTitle="Unknown skill" error="Type a skill exactly as it appears in row 1 of the Skills Matrix." sqref="B272">
      <formula1>SUMPRODUCT(--('Skills Matrix'!$B$1:$I$1=B272))=1</formula1>
    </dataValidation>
    <dataValidation type="custom" allowBlank="1" showErrorMessage="1" errorTitle="Unknown skill" error="Type a skill exactly as it appears in row 1 of the Skills Matrix." sqref="B273">
      <formula1>SUMPRODUCT(--('Skills Matrix'!$B$1:$I$1=B273))=1</formula1>
    </dataValidation>
    <dataValidation type="custom" allowBlank="1" showErrorMessage="1" errorTitle="Unknown skill" error="Type a skill exactly as it appears in row 1 of the Skills Matrix." sqref="B274">
      <formula1>SUMPRODUCT(--('Skills Matrix'!$B$1:$I$1=B274))=1</formula1>
    </dataValidation>
    <dataValidation type="custom" allowBlank="1" showErrorMessage="1" errorTitle="Unknown skill" error="Type a skill exactly as it appears in row 1 of the Skills Matrix." sqref="B275">
      <formula1>SUMPRODUCT(--('Skills Matrix'!$B$1:$I$1=B275))=1</formula1>
    </dataValidation>
    <dataValidation type="custom" allowBlank="1" showErrorMessage="1" errorTitle="Unknown skill" error="Type a skill exactly as it appears in row 1 of the Skills Matrix." sqref="B276">
      <formula1>SUMPRODUCT(--('Skills Matrix'!$B$1:$I$1=B276))=1</formula1>
    </dataValidation>
    <dataValidation type="custom" allowBlank="1" showErrorMessage="1" errorTitle="Unknown skill" error="Type a skill exactly as it appears in row 1 of the Skills Matrix." sqref="B277">
      <formula1>SUMPRODUCT(--('Skills Matrix'!$B$1:$I$1=B277))=1</formula1>
    </dataValidation>
    <dataValidation type="custom" allowBlank="1" showErrorMessage="1" errorTitle="Unknown skill" error="Type a skill exactly as it appears in row 1 of the Skills Matrix." sqref="B278">
      <formula1>SUMPRODUCT(--('Skills Matrix'!$B$1:$I$1=B278))=1</formula1>
    </dataValidation>
    <dataValidation type="custom" allowBlank="1" showErrorMessage="1" errorTitle="Unknown skill" error="Type a skill exactly as it appears in row 1 of the Skills Matrix." sqref="B279">
      <formula1>SUMPRODUCT(--('Skills Matrix'!$B$1:$I$1=B279))=1</formula1>
    </dataValidation>
    <dataValidation type="custom" allowBlank="1" showErrorMessage="1" errorTitle="Unknown skill" error="Type a skill exactly as it appears in row 1 of the Skills Matrix." sqref="B28">
      <formula1>SUMPRODUCT(--('Skills Matrix'!$B$1:$I$1=B28))=1</formula1>
    </dataValidation>
    <dataValidation type="custom" allowBlank="1" showErrorMessage="1" errorTitle="Unknown skill" error="Type a skill exactly as it appears in row 1 of the Skills Matrix." sqref="B280">
      <formula1>SUMPRODUCT(--('Skills Matrix'!$B$1:$I$1=B280))=1</formula1>
    </dataValidation>
    <dataValidation type="custom" allowBlank="1" showErrorMessage="1" errorTitle="Unknown skill" error="Type a skill exactly as it appears in row 1 of the Skills Matrix." sqref="B281">
      <formula1>SUMPRODUCT(--('Skills Matrix'!$B$1:$I$1=B281))=1</formula1>
    </dataValidation>
    <dataValidation type="custom" allowBlank="1" showErrorMessage="1" errorTitle="Unknown skill" error="Type a skill exactly as it appears in row 1 of the Skills Matrix." sqref="B282">
      <formula1>SUMPRODUCT(--('Skills Matrix'!$B$1:$I$1=B282))=1</formula1>
    </dataValidation>
    <dataValidation type="custom" allowBlank="1" showErrorMessage="1" errorTitle="Unknown skill" error="Type a skill exactly as it appears in row 1 of the Skills Matrix." sqref="B283">
      <formula1>SUMPRODUCT(--('Skills Matrix'!$B$1:$I$1=B283))=1</formula1>
    </dataValidation>
    <dataValidation type="custom" allowBlank="1" showErrorMessage="1" errorTitle="Unknown skill" error="Type a skill exactly as it appears in row 1 of the Skills Matrix." sqref="B284">
      <formula1>SUMPRODUCT(--('Skills Matrix'!$B$1:$I$1=B284))=1</formula1>
    </dataValidation>
    <dataValidation type="custom" allowBlank="1" showErrorMessage="1" errorTitle="Unknown skill" error="Type a skill exactly as it appears in row 1 of the Skills Matrix." sqref="B285">
      <formula1>SUMPRODUCT(--('Skills Matrix'!$B$1:$I$1=B285))=1</formula1>
    </dataValidation>
    <dataValidation type="custom" allowBlank="1" showErrorMessage="1" errorTitle="Unknown skill" error="Type a skill exactly as it appears in row 1 of the Skills Matrix." sqref="B286">
      <formula1>SUMPRODUCT(--('Skills Matrix'!$B$1:$I$1=B286))=1</formula1>
    </dataValidation>
    <dataValidation type="custom" allowBlank="1" showErrorMessage="1" errorTitle="Unknown skill" error="Type a skill exactly as it appears in row 1 of the Skills Matrix." sqref="B287">
      <formula1>SUMPRODUCT(--('Skills Matrix'!$B$1:$I$1=B287))=1</formula1>
    </dataValidation>
    <dataValidation type="custom" allowBlank="1" showErrorMessage="1" errorTitle="Unknown skill" error="Type a skill exactly as it appears in row 1 of the Skills Matrix." sqref="B288">
      <formula1>SUMPRODUCT(--('Skills Matrix'!$B$1:$I$1=B288))=1</formula1>
    </dataValidation>
    <dataValidation type="custom" allowBlank="1" showErrorMessage="1" errorTitle="Unknown skill" error="Type a skill exactly as it appears in row 1 of the Skills Matrix." sqref="B289">
      <formula1>SUMPRODUCT(--('Skills Matrix'!$B$1:$I$1=B289))=1</formula1>
    </dataValidation>
    <dataValidation type="custom" allowBlank="1" showErrorMessage="1" errorTitle="Unknown skill" error="Type a skill exactly as it appears in row 1 of the Skills Matrix." sqref="B29">
      <formula1>SUMPRODUCT(--('Skills Matrix'!$B$1:$I$1=B29))=1</formula1>
    </dataValidation>
    <dataValidation type="custom" allowBlank="1" showErrorMessage="1" errorTitle="Unknown skill" error="Type a skill exactly as it appears in row 1 of the Skills Matrix." sqref="B290">
      <formula1>SUMPRODUCT(--('Skills Matrix'!$B$1:$I$1=B290))=1</formula1>
    </dataValidation>
    <dataValidation type="custom" allowBlank="1" showErrorMessage="1" errorTitle="Unknown skill" error="Type a skill exactly as it appears in row 1 of the Skills Matrix." sqref="B291">
      <formula1>SUMPRODUCT(--('Skills Matrix'!$B$1:$I$1=B291))=1</formula1>
    </dataValidation>
    <dataValidation type="custom" allowBlank="1" showErrorMessage="1" errorTitle="Unknown skill" error="Type a skill exactly as it appears in row 1 of the Skills Matrix." sqref="B292">
      <formula1>SUMPRODUCT(--('Skills Matrix'!$B$1:$I$1=B292))=1</formula1>
    </dataValidation>
    <dataValidation type="custom" allowBlank="1" showErrorMessage="1" errorTitle="Unknown skill" error="Type a skill exactly as it appears in row 1 of the Skills Matrix." sqref="B293">
      <formula1>SUMPRODUCT(--('Skills Matrix'!$B$1:$I$1=B293))=1</formula1>
    </dataValidation>
    <dataValidation type="custom" allowBlank="1" showErrorMessage="1" errorTitle="Unknown skill" error="Type a skill exactly as it appears in row 1 of the Skills Matrix." sqref="B294">
      <formula1>SUMPRODUCT(--('Skills Matrix'!$B$1:$I$1=B294))=1</formula1>
    </dataValidation>
    <dataValidation type="custom" allowBlank="1" showErrorMessage="1" errorTitle="Unknown skill" error="Type a skill exactly as it appears in row 1 of the Skills Matrix." sqref="B295">
      <formula1>SUMPRODUCT(--('Skills Matrix'!$B$1:$I$1=B295))=1</formula1>
    </dataValidation>
    <dataValidation type="custom" allowBlank="1" showErrorMessage="1" errorTitle="Unknown skill" error="Type a skill exactly as it appears in row 1 of the Skills Matrix." sqref="B296">
      <formula1>SUMPRODUCT(--('Skills Matrix'!$B$1:$I$1=B296))=1</formula1>
    </dataValidation>
    <dataValidation type="custom" allowBlank="1" showErrorMessage="1" errorTitle="Unknown skill" error="Type a skill exactly as it appears in row 1 of the Skills Matrix." sqref="B297">
      <formula1>SUMPRODUCT(--('Skills Matrix'!$B$1:$I$1=B297))=1</formula1>
    </dataValidation>
    <dataValidation type="custom" allowBlank="1" showErrorMessage="1" errorTitle="Unknown skill" error="Type a skill exactly as it appears in row 1 of the Skills Matrix." sqref="B298">
      <formula1>SUMPRODUCT(--('Skills Matrix'!$B$1:$I$1=B298))=1</formula1>
    </dataValidation>
    <dataValidation type="custom" allowBlank="1" showErrorMessage="1" errorTitle="Unknown skill" error="Type a skill exactly as it appears in row 1 of the Skills Matrix." sqref="B299">
      <formula1>SUMPRODUCT(--('Skills Matrix'!$B$1:$I$1=B299))=1</formula1>
    </dataValidation>
    <dataValidation type="custom" allowBlank="1" showErrorMessage="1" errorTitle="Unknown skill" error="Type a skill exactly as it appears in row 1 of the Skills Matrix." sqref="B3">
      <formula1>SUMPRODUCT(--('Skills Matrix'!$B$1:$I$1=B3))=1</formula1>
    </dataValidation>
    <dataValidation type="custom" allowBlank="1" showErrorMessage="1" errorTitle="Unknown skill" error="Type a skill exactly as it appears in row 1 of the Skills Matrix." sqref="B30">
      <formula1>SUMPRODUCT(--('Skills Matrix'!$B$1:$I$1=B30))=1</formula1>
    </dataValidation>
    <dataValidation type="custom" allowBlank="1" showErrorMessage="1" errorTitle="Unknown skill" error="Type a skill exactly as it appears in row 1 of the Skills Matrix." sqref="B300">
      <formula1>SUMPRODUCT(--('Skills Matrix'!$B$1:$I$1=B300))=1</formula1>
    </dataValidation>
    <dataValidation type="custom" allowBlank="1" showErrorMessage="1" errorTitle="Unknown skill" error="Type a skill exactly as it appears in row 1 of the Skills Matrix." sqref="B301">
      <formula1>SUMPRODUCT(--('Skills Matrix'!$B$1:$I$1=B301))=1</formula1>
    </dataValidation>
    <dataValidation type="custom" allowBlank="1" showErrorMessage="1" errorTitle="Unknown skill" error="Type a skill exactly as it appears in row 1 of the Skills Matrix." sqref="B302">
      <formula1>SUMPRODUCT(--('Skills Matrix'!$B$1:$I$1=B302))=1</formula1>
    </dataValidation>
    <dataValidation type="custom" allowBlank="1" showErrorMessage="1" errorTitle="Unknown skill" error="Type a skill exactly as it appears in row 1 of the Skills Matrix." sqref="B303">
      <formula1>SUMPRODUCT(--('Skills Matrix'!$B$1:$I$1=B303))=1</formula1>
    </dataValidation>
    <dataValidation type="custom" allowBlank="1" showErrorMessage="1" errorTitle="Unknown skill" error="Type a skill exactly as it appears in row 1 of the Skills Matrix." sqref="B304">
      <formula1>SUMPRODUCT(--('Skills Matrix'!$B$1:$I$1=B304))=1</formula1>
    </dataValidation>
    <dataValidation type="custom" allowBlank="1" showErrorMessage="1" errorTitle="Unknown skill" error="Type a skill exactly as it appears in row 1 of the Skills Matrix." sqref="B305">
      <formula1>SUMPRODUCT(--('Skills Matrix'!$B$1:$I$1=B305))=1</formula1>
    </dataValidation>
    <dataValidation type="custom" allowBlank="1" showErrorMessage="1" errorTitle="Unknown skill" error="Type a skill exactly as it appears in row 1 of the Skills Matrix." sqref="B306">
      <formula1>SUMPRODUCT(--('Skills Matrix'!$B$1:$I$1=B306))=1</formula1>
    </dataValidation>
    <dataValidation type="custom" allowBlank="1" showErrorMessage="1" errorTitle="Unknown skill" error="Type a skill exactly as it appears in row 1 of the Skills Matrix." sqref="B307">
      <formula1>SUMPRODUCT(--('Skills Matrix'!$B$1:$I$1=B307))=1</formula1>
    </dataValidation>
    <dataValidation type="custom" allowBlank="1" showErrorMessage="1" errorTitle="Unknown skill" error="Type a skill exactly as it appears in row 1 of the Skills Matrix." sqref="B308">
      <formula1>SUMPRODUCT(--('Skills Matrix'!$B$1:$I$1=B308))=1</formula1>
    </dataValidation>
    <dataValidation type="custom" allowBlank="1" showErrorMessage="1" errorTitle="Unknown skill" error="Type a skill exactly as it appears in row 1 of the Skills Matrix." sqref="B309">
      <formula1>SUMPRODUCT(--('Skills Matrix'!$B$1:$I$1=B309))=1</formula1>
    </dataValidation>
    <dataValidation type="custom" allowBlank="1" showErrorMessage="1" errorTitle="Unknown skill" error="Type a skill exactly as it appears in row 1 of the Skills Matrix." sqref="B31">
      <formula1>SUMPRODUCT(--('Skills Matrix'!$B$1:$I$1=B31))=1</formula1>
    </dataValidation>
    <dataValidation type="custom" allowBlank="1" showErrorMessage="1" errorTitle="Unknown skill" error="Type a skill exactly as it appears in row 1 of the Skills Matrix." sqref="B310">
      <formula1>SUMPRODUCT(--('Skills Matrix'!$B$1:$I$1=B310))=1</formula1>
    </dataValidation>
    <dataValidation type="custom" allowBlank="1" showErrorMessage="1" errorTitle="Unknown skill" error="Type a skill exactly as it appears in row 1 of the Skills Matrix." sqref="B311">
      <formula1>SUMPRODUCT(--('Skills Matrix'!$B$1:$I$1=B311))=1</formula1>
    </dataValidation>
    <dataValidation type="custom" allowBlank="1" showErrorMessage="1" errorTitle="Unknown skill" error="Type a skill exactly as it appears in row 1 of the Skills Matrix." sqref="B312">
      <formula1>SUMPRODUCT(--('Skills Matrix'!$B$1:$I$1=B312))=1</formula1>
    </dataValidation>
    <dataValidation type="custom" allowBlank="1" showErrorMessage="1" errorTitle="Unknown skill" error="Type a skill exactly as it appears in row 1 of the Skills Matrix." sqref="B313">
      <formula1>SUMPRODUCT(--('Skills Matrix'!$B$1:$I$1=B313))=1</formula1>
    </dataValidation>
    <dataValidation type="custom" allowBlank="1" showErrorMessage="1" errorTitle="Unknown skill" error="Type a skill exactly as it appears in row 1 of the Skills Matrix." sqref="B314">
      <formula1>SUMPRODUCT(--('Skills Matrix'!$B$1:$I$1=B314))=1</formula1>
    </dataValidation>
    <dataValidation type="custom" allowBlank="1" showErrorMessage="1" errorTitle="Unknown skill" error="Type a skill exactly as it appears in row 1 of the Skills Matrix." sqref="B315">
      <formula1>SUMPRODUCT(--('Skills Matrix'!$B$1:$I$1=B315))=1</formula1>
    </dataValidation>
    <dataValidation type="custom" allowBlank="1" showErrorMessage="1" errorTitle="Unknown skill" error="Type a skill exactly as it appears in row 1 of the Skills Matrix." sqref="B316">
      <formula1>SUMPRODUCT(--('Skills Matrix'!$B$1:$I$1=B316))=1</formula1>
    </dataValidation>
    <dataValidation type="custom" allowBlank="1" showErrorMessage="1" errorTitle="Unknown skill" error="Type a skill exactly as it appears in row 1 of the Skills Matrix." sqref="B317">
      <formula1>SUMPRODUCT(--('Skills Matrix'!$B$1:$I$1=B317))=1</formula1>
    </dataValidation>
    <dataValidation type="custom" allowBlank="1" showErrorMessage="1" errorTitle="Unknown skill" error="Type a skill exactly as it appears in row 1 of the Skills Matrix." sqref="B318">
      <formula1>SUMPRODUCT(--('Skills Matrix'!$B$1:$I$1=B318))=1</formula1>
    </dataValidation>
    <dataValidation type="custom" allowBlank="1" showErrorMessage="1" errorTitle="Unknown skill" error="Type a skill exactly as it appears in row 1 of the Skills Matrix." sqref="B319">
      <formula1>SUMPRODUCT(--('Skills Matrix'!$B$1:$I$1=B319))=1</formula1>
    </dataValidation>
    <dataValidation type="custom" allowBlank="1" showErrorMessage="1" errorTitle="Unknown skill" error="Type a skill exactly as it appears in row 1 of the Skills Matrix." sqref="B32">
      <formula1>SUMPRODUCT(--('Skills Matrix'!$B$1:$I$1=B32))=1</formula1>
    </dataValidation>
    <dataValidation type="custom" allowBlank="1" showErrorMessage="1" errorTitle="Unknown skill" error="Type a skill exactly as it appears in row 1 of the Skills Matrix." sqref="B320">
      <formula1>SUMPRODUCT(--('Skills Matrix'!$B$1:$I$1=B320))=1</formula1>
    </dataValidation>
    <dataValidation type="custom" allowBlank="1" showErrorMessage="1" errorTitle="Unknown skill" error="Type a skill exactly as it appears in row 1 of the Skills Matrix." sqref="B321">
      <formula1>SUMPRODUCT(--('Skills Matrix'!$B$1:$I$1=B321))=1</formula1>
    </dataValidation>
    <dataValidation type="custom" allowBlank="1" showErrorMessage="1" errorTitle="Unknown skill" error="Type a skill exactly as it appears in row 1 of the Skills Matrix." sqref="B322">
      <formula1>SUMPRODUCT(--('Skills Matrix'!$B$1:$I$1=B322))=1</formula1>
    </dataValidation>
    <dataValidation type="custom" allowBlank="1" showErrorMessage="1" errorTitle="Unknown skill" error="Type a skill exactly as it appears in row 1 of the Skills Matrix." sqref="B323">
      <formula1>SUMPRODUCT(--('Skills Matrix'!$B$1:$I$1=B323))=1</formula1>
    </dataValidation>
    <dataValidation type="custom" allowBlank="1" showErrorMessage="1" errorTitle="Unknown skill" error="Type a skill exactly as it appears in row 1 of the Skills Matrix." sqref="B324">
      <formula1>SUMPRODUCT(--('Skills Matrix'!$B$1:$I$1=B324))=1</formula1>
    </dataValidation>
    <dataValidation type="custom" allowBlank="1" showErrorMessage="1" errorTitle="Unknown skill" error="Type a skill exactly as it appears in row 1 of the Skills Matrix." sqref="B325">
      <formula1>SUMPRODUCT(--('Skills Matrix'!$B$1:$I$1=B325))=1</formula1>
    </dataValidation>
    <dataValidation type="custom" allowBlank="1" showErrorMessage="1" errorTitle="Unknown skill" error="Type a skill exactly as it appears in row 1 of the Skills Matrix." sqref="B326">
      <formula1>SUMPRODUCT(--('Skills Matrix'!$B$1:$I$1=B326))=1</formula1>
    </dataValidation>
    <dataValidation type="custom" allowBlank="1" showErrorMessage="1" errorTitle="Unknown skill" error="Type a skill exactly as it appears in row 1 of the Skills Matrix." sqref="B327">
      <formula1>SUMPRODUCT(--('Skills Matrix'!$B$1:$I$1=B327))=1</formula1>
    </dataValidation>
    <dataValidation type="custom" allowBlank="1" showErrorMessage="1" errorTitle="Unknown skill" error="Type a skill exactly as it appears in row 1 of the Skills Matrix." sqref="B328">
      <formula1>SUMPRODUCT(--('Skills Matrix'!$B$1:$I$1=B328))=1</formula1>
    </dataValidation>
    <dataValidation type="custom" allowBlank="1" showErrorMessage="1" errorTitle="Unknown skill" error="Type a skill exactly as it appears in row 1 of the Skills Matrix." sqref="B329">
      <formula1>SUMPRODUCT(--('Skills Matrix'!$B$1:$I$1=B329))=1</formula1>
    </dataValidation>
    <dataValidation type="custom" allowBlank="1" showErrorMessage="1" errorTitle="Unknown skill" error="Type a skill exactly as it appears in row 1 of the Skills Matrix." sqref="B33">
      <formula1>SUMPRODUCT(--('Skills Matrix'!$B$1:$I$1=B33))=1</formula1>
    </dataValidation>
    <dataValidation type="custom" allowBlank="1" showErrorMessage="1" errorTitle="Unknown skill" error="Type a skill exactly as it appears in row 1 of the Skills Matrix." sqref="B330">
      <formula1>SUMPRODUCT(--('Skills Matrix'!$B$1:$I$1=B330))=1</formula1>
    </dataValidation>
    <dataValidation type="custom" allowBlank="1" showErrorMessage="1" errorTitle="Unknown skill" error="Type a skill exactly as it appears in row 1 of the Skills Matrix." sqref="B331">
      <formula1>SUMPRODUCT(--('Skills Matrix'!$B$1:$I$1=B331))=1</formula1>
    </dataValidation>
    <dataValidation type="custom" allowBlank="1" showErrorMessage="1" errorTitle="Unknown skill" error="Type a skill exactly as it appears in row 1 of the Skills Matrix." sqref="B332">
      <formula1>SUMPRODUCT(--('Skills Matrix'!$B$1:$I$1=B332))=1</formula1>
    </dataValidation>
    <dataValidation type="custom" allowBlank="1" showErrorMessage="1" errorTitle="Unknown skill" error="Type a skill exactly as it appears in row 1 of the Skills Matrix." sqref="B333">
      <formula1>SUMPRODUCT(--('Skills Matrix'!$B$1:$I$1=B333))=1</formula1>
    </dataValidation>
    <dataValidation type="custom" allowBlank="1" showErrorMessage="1" errorTitle="Unknown skill" error="Type a skill exactly as it appears in row 1 of the Skills Matrix." sqref="B334">
      <formula1>SUMPRODUCT(--('Skills Matrix'!$B$1:$I$1=B334))=1</formula1>
    </dataValidation>
    <dataValidation type="custom" allowBlank="1" showErrorMessage="1" errorTitle="Unknown skill" error="Type a skill exactly as it appears in row 1 of the Skills Matrix." sqref="B335">
      <formula1>SUMPRODUCT(--('Skills Matrix'!$B$1:$I$1=B335))=1</formula1>
    </dataValidation>
    <dataValidation type="custom" allowBlank="1" showErrorMessage="1" errorTitle="Unknown skill" error="Type a skill exactly as it appears in row 1 of the Skills Matrix." sqref="B336">
      <formula1>SUMPRODUCT(--('Skills Matrix'!$B$1:$I$1=B336))=1</formula1>
    </dataValidation>
    <dataValidation type="custom" allowBlank="1" showErrorMessage="1" errorTitle="Unknown skill" error="Type a skill exactly as it appears in row 1 of the Skills Matrix." sqref="B337">
      <formula1>SUMPRODUCT(--('Skills Matrix'!$B$1:$I$1=B337))=1</formula1>
    </dataValidation>
    <dataValidation type="custom" allowBlank="1" showErrorMessage="1" errorTitle="Unknown skill" error="Type a skill exactly as it appears in row 1 of the Skills Matrix." sqref="B338">
      <formula1>SUMPRODUCT(--('Skills Matrix'!$B$1:$I$1=B338))=1</formula1>
    </dataValidation>
    <dataValidation type="custom" allowBlank="1" showErrorMessage="1" errorTitle="Unknown skill" error="Type a skill exactly as it appears in row 1 of the Skills Matrix." sqref="B339">
      <formula1>SUMPRODUCT(--('Skills Matrix'!$B$1:$I$1=B339))=1</formula1>
    </dataValidation>
    <dataValidation type="custom" allowBlank="1" showErrorMessage="1" errorTitle="Unknown skill" error="Type a skill exactly as it appears in row 1 of the Skills Matrix." sqref="B34">
      <formula1>SUMPRODUCT(--('Skills Matrix'!$B$1:$I$1=B34))=1</formula1>
    </dataValidation>
    <dataValidation type="custom" allowBlank="1" showErrorMessage="1" errorTitle="Unknown skill" error="Type a skill exactly as it appears in row 1 of the Skills Matrix." sqref="B340">
      <formula1>SUMPRODUCT(--('Skills Matrix'!$B$1:$I$1=B340))=1</formula1>
    </dataValidation>
    <dataValidation type="custom" allowBlank="1" showErrorMessage="1" errorTitle="Unknown skill" error="Type a skill exactly as it appears in row 1 of the Skills Matrix." sqref="B341">
      <formula1>SUMPRODUCT(--('Skills Matrix'!$B$1:$I$1=B341))=1</formula1>
    </dataValidation>
    <dataValidation type="custom" allowBlank="1" showErrorMessage="1" errorTitle="Unknown skill" error="Type a skill exactly as it appears in row 1 of the Skills Matrix." sqref="B342">
      <formula1>SUMPRODUCT(--('Skills Matrix'!$B$1:$I$1=B342))=1</formula1>
    </dataValidation>
    <dataValidation type="custom" allowBlank="1" showErrorMessage="1" errorTitle="Unknown skill" error="Type a skill exactly as it appears in row 1 of the Skills Matrix." sqref="B343">
      <formula1>SUMPRODUCT(--('Skills Matrix'!$B$1:$I$1=B343))=1</formula1>
    </dataValidation>
    <dataValidation type="custom" allowBlank="1" showErrorMessage="1" errorTitle="Unknown skill" error="Type a skill exactly as it appears in row 1 of the Skills Matrix." sqref="B344">
      <formula1>SUMPRODUCT(--('Skills Matrix'!$B$1:$I$1=B344))=1</formula1>
    </dataValidation>
    <dataValidation type="custom" allowBlank="1" showErrorMessage="1" errorTitle="Unknown skill" error="Type a skill exactly as it appears in row 1 of the Skills Matrix." sqref="B345">
      <formula1>SUMPRODUCT(--('Skills Matrix'!$B$1:$I$1=B345))=1</formula1>
    </dataValidation>
    <dataValidation type="custom" allowBlank="1" showErrorMessage="1" errorTitle="Unknown skill" error="Type a skill exactly as it appears in row 1 of the Skills Matrix." sqref="B346">
      <formula1>SUMPRODUCT(--('Skills Matrix'!$B$1:$I$1=B346))=1</formula1>
    </dataValidation>
    <dataValidation type="custom" allowBlank="1" showErrorMessage="1" errorTitle="Unknown skill" error="Type a skill exactly as it appears in row 1 of the Skills Matrix." sqref="B347">
      <formula1>SUMPRODUCT(--('Skills Matrix'!$B$1:$I$1=B347))=1</formula1>
    </dataValidation>
    <dataValidation type="custom" allowBlank="1" showErrorMessage="1" errorTitle="Unknown skill" error="Type a skill exactly as it appears in row 1 of the Skills Matrix." sqref="B348">
      <formula1>SUMPRODUCT(--('Skills Matrix'!$B$1:$I$1=B348))=1</formula1>
    </dataValidation>
    <dataValidation type="custom" allowBlank="1" showErrorMessage="1" errorTitle="Unknown skill" error="Type a skill exactly as it appears in row 1 of the Skills Matrix." sqref="B349">
      <formula1>SUMPRODUCT(--('Skills Matrix'!$B$1:$I$1=B349))=1</formula1>
    </dataValidation>
    <dataValidation type="custom" allowBlank="1" showErrorMessage="1" errorTitle="Unknown skill" error="Type a skill exactly as it appears in row 1 of the Skills Matrix." sqref="B35">
      <formula1>SUMPRODUCT(--('Skills Matrix'!$B$1:$I$1=B35))=1</formula1>
    </dataValidation>
    <dataValidation type="custom" allowBlank="1" showErrorMessage="1" errorTitle="Unknown skill" error="Type a skill exactly as it appears in row 1 of the Skills Matrix." sqref="B350">
      <formula1>SUMPRODUCT(--('Skills Matrix'!$B$1:$I$1=B350))=1</formula1>
    </dataValidation>
    <dataValidation type="custom" allowBlank="1" showErrorMessage="1" errorTitle="Unknown skill" error="Type a skill exactly as it appears in row 1 of the Skills Matrix." sqref="B351">
      <formula1>SUMPRODUCT(--('Skills Matrix'!$B$1:$I$1=B351))=1</formula1>
    </dataValidation>
    <dataValidation type="custom" allowBlank="1" showErrorMessage="1" errorTitle="Unknown skill" error="Type a skill exactly as it appears in row 1 of the Skills Matrix." sqref="B352">
      <formula1>SUMPRODUCT(--('Skills Matrix'!$B$1:$I$1=B352))=1</formula1>
    </dataValidation>
    <dataValidation type="custom" allowBlank="1" showErrorMessage="1" errorTitle="Unknown skill" error="Type a skill exactly as it appears in row 1 of the Skills Matrix." sqref="B353">
      <formula1>SUMPRODUCT(--('Skills Matrix'!$B$1:$I$1=B353))=1</formula1>
    </dataValidation>
    <dataValidation type="custom" allowBlank="1" showErrorMessage="1" errorTitle="Unknown skill" error="Type a skill exactly as it appears in row 1 of the Skills Matrix." sqref="B354">
      <formula1>SUMPRODUCT(--('Skills Matrix'!$B$1:$I$1=B354))=1</formula1>
    </dataValidation>
    <dataValidation type="custom" allowBlank="1" showErrorMessage="1" errorTitle="Unknown skill" error="Type a skill exactly as it appears in row 1 of the Skills Matrix." sqref="B355">
      <formula1>SUMPRODUCT(--('Skills Matrix'!$B$1:$I$1=B355))=1</formula1>
    </dataValidation>
    <dataValidation type="custom" allowBlank="1" showErrorMessage="1" errorTitle="Unknown skill" error="Type a skill exactly as it appears in row 1 of the Skills Matrix." sqref="B356">
      <formula1>SUMPRODUCT(--('Skills Matrix'!$B$1:$I$1=B356))=1</formula1>
    </dataValidation>
    <dataValidation type="custom" allowBlank="1" showErrorMessage="1" errorTitle="Unknown skill" error="Type a skill exactly as it appears in row 1 of the Skills Matrix." sqref="B357">
      <formula1>SUMPRODUCT(--('Skills Matrix'!$B$1:$I$1=B357))=1</formula1>
    </dataValidation>
    <dataValidation type="custom" allowBlank="1" showErrorMessage="1" errorTitle="Unknown skill" error="Type a skill exactly as it appears in row 1 of the Skills Matrix." sqref="B358">
      <formula1>SUMPRODUCT(--('Skills Matrix'!$B$1:$I$1=B358))=1</formula1>
    </dataValidation>
    <dataValidation type="custom" allowBlank="1" showErrorMessage="1" errorTitle="Unknown skill" error="Type a skill exactly as it appears in row 1 of the Skills Matrix." sqref="B359">
      <formula1>SUMPRODUCT(--('Skills Matrix'!$B$1:$I$1=B359))=1</formula1>
    </dataValidation>
    <dataValidation type="custom" allowBlank="1" showErrorMessage="1" errorTitle="Unknown skill" error="Type a skill exactly as it appears in row 1 of the Skills Matrix." sqref="B36">
      <formula1>SUMPRODUCT(--('Skills Matrix'!$B$1:$I$1=B36))=1</formula1>
    </dataValidation>
    <dataValidation type="custom" allowBlank="1" showErrorMessage="1" errorTitle="Unknown skill" error="Type a skill exactly as it appears in row 1 of the Skills Matrix." sqref="B360">
      <formula1>SUMPRODUCT(--('Skills Matrix'!$B$1:$I$1=B360))=1</formula1>
    </dataValidation>
    <dataValidation type="custom" allowBlank="1" showErrorMessage="1" errorTitle="Unknown skill" error="Type a skill exactly as it appears in row 1 of the Skills Matrix." sqref="B361">
      <formula1>SUMPRODUCT(--('Skills Matrix'!$B$1:$I$1=B361))=1</formula1>
    </dataValidation>
    <dataValidation type="custom" allowBlank="1" showErrorMessage="1" errorTitle="Unknown skill" error="Type a skill exactly as it appears in row 1 of the Skills Matrix." sqref="B362">
      <formula1>SUMPRODUCT(--('Skills Matrix'!$B$1:$I$1=B362))=1</formula1>
    </dataValidation>
    <dataValidation type="custom" allowBlank="1" showErrorMessage="1" errorTitle="Unknown skill" error="Type a skill exactly as it appears in row 1 of the Skills Matrix." sqref="B363">
      <formula1>SUMPRODUCT(--('Skills Matrix'!$B$1:$I$1=B363))=1</formula1>
    </dataValidation>
    <dataValidation type="custom" allowBlank="1" showErrorMessage="1" errorTitle="Unknown skill" error="Type a skill exactly as it appears in row 1 of the Skills Matrix." sqref="B364">
      <formula1>SUMPRODUCT(--('Skills Matrix'!$B$1:$I$1=B364))=1</formula1>
    </dataValidation>
    <dataValidation type="custom" allowBlank="1" showErrorMessage="1" errorTitle="Unknown skill" error="Type a skill exactly as it appears in row 1 of the Skills Matrix." sqref="B365">
      <formula1>SUMPRODUCT(--('Skills Matrix'!$B$1:$I$1=B365))=1</formula1>
    </dataValidation>
    <dataValidation type="custom" allowBlank="1" showErrorMessage="1" errorTitle="Unknown skill" error="Type a skill exactly as it appears in row 1 of the Skills Matrix." sqref="B366">
      <formula1>SUMPRODUCT(--('Skills Matrix'!$B$1:$I$1=B366))=1</formula1>
    </dataValidation>
    <dataValidation type="custom" allowBlank="1" showErrorMessage="1" errorTitle="Unknown skill" error="Type a skill exactly as it appears in row 1 of the Skills Matrix." sqref="B367">
      <formula1>SUMPRODUCT(--('Skills Matrix'!$B$1:$I$1=B367))=1</formula1>
    </dataValidation>
    <dataValidation type="custom" allowBlank="1" showErrorMessage="1" errorTitle="Unknown skill" error="Type a skill exactly as it appears in row 1 of the Skills Matrix." sqref="B368">
      <formula1>SUMPRODUCT(--('Skills Matrix'!$B$1:$I$1=B368))=1</formula1>
    </dataValidation>
    <dataValidation type="custom" allowBlank="1" showErrorMessage="1" errorTitle="Unknown skill" error="Type a skill exactly as it appears in row 1 of the Skills Matrix." sqref="B369">
      <formula1>SUMPRODUCT(--('Skills Matrix'!$B$1:$I$1=B369))=1</formula1>
    </dataValidation>
    <dataValidation type="custom" allowBlank="1" showErrorMessage="1" errorTitle="Unknown skill" error="Type a skill exactly as it appears in row 1 of the Skills Matrix." sqref="B37">
      <formula1>SUMPRODUCT(--('Skills Matrix'!$B$1:$I$1=B37))=1</formula1>
    </dataValidation>
    <dataValidation type="custom" allowBlank="1" showErrorMessage="1" errorTitle="Unknown skill" error="Type a skill exactly as it appears in row 1 of the Skills Matrix." sqref="B370">
      <formula1>SUMPRODUCT(--('Skills Matrix'!$B$1:$I$1=B370))=1</formula1>
    </dataValidation>
    <dataValidation type="custom" allowBlank="1" showErrorMessage="1" errorTitle="Unknown skill" error="Type a skill exactly as it appears in row 1 of the Skills Matrix." sqref="B371">
      <formula1>SUMPRODUCT(--('Skills Matrix'!$B$1:$I$1=B371))=1</formula1>
    </dataValidation>
    <dataValidation type="custom" allowBlank="1" showErrorMessage="1" errorTitle="Unknown skill" error="Type a skill exactly as it appears in row 1 of the Skills Matrix." sqref="B372">
      <formula1>SUMPRODUCT(--('Skills Matrix'!$B$1:$I$1=B372))=1</formula1>
    </dataValidation>
    <dataValidation type="custom" allowBlank="1" showErrorMessage="1" errorTitle="Unknown skill" error="Type a skill exactly as it appears in row 1 of the Skills Matrix." sqref="B373">
      <formula1>SUMPRODUCT(--('Skills Matrix'!$B$1:$I$1=B373))=1</formula1>
    </dataValidation>
    <dataValidation type="custom" allowBlank="1" showErrorMessage="1" errorTitle="Unknown skill" error="Type a skill exactly as it appears in row 1 of the Skills Matrix." sqref="B374">
      <formula1>SUMPRODUCT(--('Skills Matrix'!$B$1:$I$1=B374))=1</formula1>
    </dataValidation>
    <dataValidation type="custom" allowBlank="1" showErrorMessage="1" errorTitle="Unknown skill" error="Type a skill exactly as it appears in row 1 of the Skills Matrix." sqref="B375">
      <formula1>SUMPRODUCT(--('Skills Matrix'!$B$1:$I$1=B375))=1</formula1>
    </dataValidation>
    <dataValidation type="custom" allowBlank="1" showErrorMessage="1" errorTitle="Unknown skill" error="Type a skill exactly as it appears in row 1 of the Skills Matrix." sqref="B376">
      <formula1>SUMPRODUCT(--('Skills Matrix'!$B$1:$I$1=B376))=1</formula1>
    </dataValidation>
    <dataValidation type="custom" allowBlank="1" showErrorMessage="1" errorTitle="Unknown skill" error="Type a skill exactly as it appears in row 1 of the Skills Matrix." sqref="B377">
      <formula1>SUMPRODUCT(--('Skills Matrix'!$B$1:$I$1=B377))=1</formula1>
    </dataValidation>
    <dataValidation type="custom" allowBlank="1" showErrorMessage="1" errorTitle="Unknown skill" error="Type a skill exactly as it appears in row 1 of the Skills Matrix." sqref="B378">
      <formula1>SUMPRODUCT(--('Skills Matrix'!$B$1:$I$1=B378))=1</formula1>
    </dataValidation>
    <dataValidation type="custom" allowBlank="1" showErrorMessage="1" errorTitle="Unknown skill" error="Type a skill exactly as it appears in row 1 of the Skills Matrix." sqref="B379">
      <formula1>SUMPRODUCT(--('Skills Matrix'!$B$1:$I$1=B379))=1</formula1>
    </dataValidation>
    <dataValidation type="custom" allowBlank="1" showErrorMessage="1" errorTitle="Unknown skill" error="Type a skill exactly as it appears in row 1 of the Skills Matrix." sqref="B38">
      <formula1>SUMPRODUCT(--('Skills Matrix'!$B$1:$I$1=B38))=1</formula1>
    </dataValidation>
    <dataValidation type="custom" allowBlank="1" showErrorMessage="1" errorTitle="Unknown skill" error="Type a skill exactly as it appears in row 1 of the Skills Matrix." sqref="B380">
      <formula1>SUMPRODUCT(--('Skills Matrix'!$B$1:$I$1=B380))=1</formula1>
    </dataValidation>
    <dataValidation type="custom" allowBlank="1" showErrorMessage="1" errorTitle="Unknown skill" error="Type a skill exactly as it appears in row 1 of the Skills Matrix." sqref="B381">
      <formula1>SUMPRODUCT(--('Skills Matrix'!$B$1:$I$1=B381))=1</formula1>
    </dataValidation>
    <dataValidation type="custom" allowBlank="1" showErrorMessage="1" errorTitle="Unknown skill" error="Type a skill exactly as it appears in row 1 of the Skills Matrix." sqref="B382">
      <formula1>SUMPRODUCT(--('Skills Matrix'!$B$1:$I$1=B382))=1</formula1>
    </dataValidation>
    <dataValidation type="custom" allowBlank="1" showErrorMessage="1" errorTitle="Unknown skill" error="Type a skill exactly as it appears in row 1 of the Skills Matrix." sqref="B383">
      <formula1>SUMPRODUCT(--('Skills Matrix'!$B$1:$I$1=B383))=1</formula1>
    </dataValidation>
    <dataValidation type="custom" allowBlank="1" showErrorMessage="1" errorTitle="Unknown skill" error="Type a skill exactly as it appears in row 1 of the Skills Matrix." sqref="B384">
      <formula1>SUMPRODUCT(--('Skills Matrix'!$B$1:$I$1=B384))=1</formula1>
    </dataValidation>
    <dataValidation type="custom" allowBlank="1" showErrorMessage="1" errorTitle="Unknown skill" error="Type a skill exactly as it appears in row 1 of the Skills Matrix." sqref="B385">
      <formula1>SUMPRODUCT(--('Skills Matrix'!$B$1:$I$1=B385))=1</formula1>
    </dataValidation>
    <dataValidation type="custom" allowBlank="1" showErrorMessage="1" errorTitle="Unknown skill" error="Type a skill exactly as it appears in row 1 of the Skills Matrix." sqref="B386">
      <formula1>SUMPRODUCT(--('Skills Matrix'!$B$1:$I$1=B386))=1</formula1>
    </dataValidation>
    <dataValidation type="custom" allowBlank="1" showErrorMessage="1" errorTitle="Unknown skill" error="Type a skill exactly as it appears in row 1 of the Skills Matrix." sqref="B387">
      <formula1>SUMPRODUCT(--('Skills Matrix'!$B$1:$I$1=B387))=1</formula1>
    </dataValidation>
    <dataValidation type="custom" allowBlank="1" showErrorMessage="1" errorTitle="Unknown skill" error="Type a skill exactly as it appears in row 1 of the Skills Matrix." sqref="B388">
      <formula1>SUMPRODUCT(--('Skills Matrix'!$B$1:$I$1=B388))=1</formula1>
    </dataValidation>
    <dataValidation type="custom" allowBlank="1" showErrorMessage="1" errorTitle="Unknown skill" error="Type a skill exactly as it appears in row 1 of the Skills Matrix." sqref="B389">
      <formula1>SUMPRODUCT(--('Skills Matrix'!$B$1:$I$1=B389))=1</formula1>
    </dataValidation>
    <dataValidation type="custom" allowBlank="1" showErrorMessage="1" errorTitle="Unknown skill" error="Type a skill exactly as it appears in row 1 of the Skills Matrix." sqref="B39">
      <formula1>SUMPRODUCT(--('Skills Matrix'!$B$1:$I$1=B39))=1</formula1>
    </dataValidation>
    <dataValidation type="custom" allowBlank="1" showErrorMessage="1" errorTitle="Unknown skill" error="Type a skill exactly as it appears in row 1 of the Skills Matrix." sqref="B390">
      <formula1>SUMPRODUCT(--('Skills Matrix'!$B$1:$I$1=B390))=1</formula1>
    </dataValidation>
    <dataValidation type="custom" allowBlank="1" showErrorMessage="1" errorTitle="Unknown skill" error="Type a skill exactly as it appears in row 1 of the Skills Matrix." sqref="B391">
      <formula1>SUMPRODUCT(--('Skills Matrix'!$B$1:$I$1=B391))=1</formula1>
    </dataValidation>
    <dataValidation type="custom" allowBlank="1" showErrorMessage="1" errorTitle="Unknown skill" error="Type a skill exactly as it appears in row 1 of the Skills Matrix." sqref="B392">
      <formula1>SUMPRODUCT(--('Skills Matrix'!$B$1:$I$1=B392))=1</formula1>
    </dataValidation>
    <dataValidation type="custom" allowBlank="1" showErrorMessage="1" errorTitle="Unknown skill" error="Type a skill exactly as it appears in row 1 of the Skills Matrix." sqref="B393">
      <formula1>SUMPRODUCT(--('Skills Matrix'!$B$1:$I$1=B393))=1</formula1>
    </dataValidation>
    <dataValidation type="custom" allowBlank="1" showErrorMessage="1" errorTitle="Unknown skill" error="Type a skill exactly as it appears in row 1 of the Skills Matrix." sqref="B394">
      <formula1>SUMPRODUCT(--('Skills Matrix'!$B$1:$I$1=B394))=1</formula1>
    </dataValidation>
    <dataValidation type="custom" allowBlank="1" showErrorMessage="1" errorTitle="Unknown skill" error="Type a skill exactly as it appears in row 1 of the Skills Matrix." sqref="B395">
      <formula1>SUMPRODUCT(--('Skills Matrix'!$B$1:$I$1=B395))=1</formula1>
    </dataValidation>
    <dataValidation type="custom" allowBlank="1" showErrorMessage="1" errorTitle="Unknown skill" error="Type a skill exactly as it appears in row 1 of the Skills Matrix." sqref="B396">
      <formula1>SUMPRODUCT(--('Skills Matrix'!$B$1:$I$1=B396))=1</formula1>
    </dataValidation>
    <dataValidation type="custom" allowBlank="1" showErrorMessage="1" errorTitle="Unknown skill" error="Type a skill exactly as it appears in row 1 of the Skills Matrix." sqref="B397">
      <formula1>SUMPRODUCT(--('Skills Matrix'!$B$1:$I$1=B397))=1</formula1>
    </dataValidation>
    <dataValidation type="custom" allowBlank="1" showErrorMessage="1" errorTitle="Unknown skill" error="Type a skill exactly as it appears in row 1 of the Skills Matrix." sqref="B398">
      <formula1>SUMPRODUCT(--('Skills Matrix'!$B$1:$I$1=B398))=1</formula1>
    </dataValidation>
    <dataValidation type="custom" allowBlank="1" showErrorMessage="1" errorTitle="Unknown skill" error="Type a skill exactly as it appears in row 1 of the Skills Matrix." sqref="B399">
      <formula1>SUMPRODUCT(--('Skills Matrix'!$B$1:$I$1=B399))=1</formula1>
    </dataValidation>
    <dataValidation type="custom" allowBlank="1" showErrorMessage="1" errorTitle="Unknown skill" error="Type a skill exactly as it appears in row 1 of the Skills Matrix." sqref="B4">
      <formula1>SUMPRODUCT(--('Skills Matrix'!$B$1:$I$1=B4))=1</formula1>
    </dataValidation>
    <dataValidation type="custom" allowBlank="1" showErrorMessage="1" errorTitle="Unknown skill" error="Type a skill exactly as it appears in row 1 of the Skills Matrix." sqref="B40">
      <formula1>SUMPRODUCT(--('Skills Matrix'!$B$1:$I$1=B40))=1</formula1>
    </dataValidation>
    <dataValidation type="custom" allowBlank="1" showErrorMessage="1" errorTitle="Unknown skill" error="Type a skill exactly as it appears in row 1 of the Skills Matrix." sqref="B400">
      <formula1>SUMPRODUCT(--('Skills Matrix'!$B$1:$I$1=B400))=1</formula1>
    </dataValidation>
    <dataValidation type="custom" allowBlank="1" showErrorMessage="1" errorTitle="Unknown skill" error="Type a skill exactly as it appears in row 1 of the Skills Matrix." sqref="B401">
      <formula1>SUMPRODUCT(--('Skills Matrix'!$B$1:$I$1=B401))=1</formula1>
    </dataValidation>
    <dataValidation type="custom" allowBlank="1" showErrorMessage="1" errorTitle="Unknown skill" error="Type a skill exactly as it appears in row 1 of the Skills Matrix." sqref="B402">
      <formula1>SUMPRODUCT(--('Skills Matrix'!$B$1:$I$1=B402))=1</formula1>
    </dataValidation>
    <dataValidation type="custom" allowBlank="1" showErrorMessage="1" errorTitle="Unknown skill" error="Type a skill exactly as it appears in row 1 of the Skills Matrix." sqref="B403">
      <formula1>SUMPRODUCT(--('Skills Matrix'!$B$1:$I$1=B403))=1</formula1>
    </dataValidation>
    <dataValidation type="custom" allowBlank="1" showErrorMessage="1" errorTitle="Unknown skill" error="Type a skill exactly as it appears in row 1 of the Skills Matrix." sqref="B404">
      <formula1>SUMPRODUCT(--('Skills Matrix'!$B$1:$I$1=B404))=1</formula1>
    </dataValidation>
    <dataValidation type="custom" allowBlank="1" showErrorMessage="1" errorTitle="Unknown skill" error="Type a skill exactly as it appears in row 1 of the Skills Matrix." sqref="B405">
      <formula1>SUMPRODUCT(--('Skills Matrix'!$B$1:$I$1=B405))=1</formula1>
    </dataValidation>
    <dataValidation type="custom" allowBlank="1" showErrorMessage="1" errorTitle="Unknown skill" error="Type a skill exactly as it appears in row 1 of the Skills Matrix." sqref="B406">
      <formula1>SUMPRODUCT(--('Skills Matrix'!$B$1:$I$1=B406))=1</formula1>
    </dataValidation>
    <dataValidation type="custom" allowBlank="1" showErrorMessage="1" errorTitle="Unknown skill" error="Type a skill exactly as it appears in row 1 of the Skills Matrix." sqref="B407">
      <formula1>SUMPRODUCT(--('Skills Matrix'!$B$1:$I$1=B407))=1</formula1>
    </dataValidation>
    <dataValidation type="custom" allowBlank="1" showErrorMessage="1" errorTitle="Unknown skill" error="Type a skill exactly as it appears in row 1 of the Skills Matrix." sqref="B408">
      <formula1>SUMPRODUCT(--('Skills Matrix'!$B$1:$I$1=B408))=1</formula1>
    </dataValidation>
    <dataValidation type="custom" allowBlank="1" showErrorMessage="1" errorTitle="Unknown skill" error="Type a skill exactly as it appears in row 1 of the Skills Matrix." sqref="B409">
      <formula1>SUMPRODUCT(--('Skills Matrix'!$B$1:$I$1=B409))=1</formula1>
    </dataValidation>
    <dataValidation type="custom" allowBlank="1" showErrorMessage="1" errorTitle="Unknown skill" error="Type a skill exactly as it appears in row 1 of the Skills Matrix." sqref="B41">
      <formula1>SUMPRODUCT(--('Skills Matrix'!$B$1:$I$1=B41))=1</formula1>
    </dataValidation>
    <dataValidation type="custom" allowBlank="1" showErrorMessage="1" errorTitle="Unknown skill" error="Type a skill exactly as it appears in row 1 of the Skills Matrix." sqref="B410">
      <formula1>SUMPRODUCT(--('Skills Matrix'!$B$1:$I$1=B410))=1</formula1>
    </dataValidation>
    <dataValidation type="custom" allowBlank="1" showErrorMessage="1" errorTitle="Unknown skill" error="Type a skill exactly as it appears in row 1 of the Skills Matrix." sqref="B411">
      <formula1>SUMPRODUCT(--('Skills Matrix'!$B$1:$I$1=B411))=1</formula1>
    </dataValidation>
    <dataValidation type="custom" allowBlank="1" showErrorMessage="1" errorTitle="Unknown skill" error="Type a skill exactly as it appears in row 1 of the Skills Matrix." sqref="B412">
      <formula1>SUMPRODUCT(--('Skills Matrix'!$B$1:$I$1=B412))=1</formula1>
    </dataValidation>
    <dataValidation type="custom" allowBlank="1" showErrorMessage="1" errorTitle="Unknown skill" error="Type a skill exactly as it appears in row 1 of the Skills Matrix." sqref="B413">
      <formula1>SUMPRODUCT(--('Skills Matrix'!$B$1:$I$1=B413))=1</formula1>
    </dataValidation>
    <dataValidation type="custom" allowBlank="1" showErrorMessage="1" errorTitle="Unknown skill" error="Type a skill exactly as it appears in row 1 of the Skills Matrix." sqref="B414">
      <formula1>SUMPRODUCT(--('Skills Matrix'!$B$1:$I$1=B414))=1</formula1>
    </dataValidation>
    <dataValidation type="custom" allowBlank="1" showErrorMessage="1" errorTitle="Unknown skill" error="Type a skill exactly as it appears in row 1 of the Skills Matrix." sqref="B415">
      <formula1>SUMPRODUCT(--('Skills Matrix'!$B$1:$I$1=B415))=1</formula1>
    </dataValidation>
    <dataValidation type="custom" allowBlank="1" showErrorMessage="1" errorTitle="Unknown skill" error="Type a skill exactly as it appears in row 1 of the Skills Matrix." sqref="B416">
      <formula1>SUMPRODUCT(--('Skills Matrix'!$B$1:$I$1=B416))=1</formula1>
    </dataValidation>
    <dataValidation type="custom" allowBlank="1" showErrorMessage="1" errorTitle="Unknown skill" error="Type a skill exactly as it appears in row 1 of the Skills Matrix." sqref="B417">
      <formula1>SUMPRODUCT(--('Skills Matrix'!$B$1:$I$1=B417))=1</formula1>
    </dataValidation>
    <dataValidation type="custom" allowBlank="1" showErrorMessage="1" errorTitle="Unknown skill" error="Type a skill exactly as it appears in row 1 of the Skills Matrix." sqref="B418">
      <formula1>SUMPRODUCT(--('Skills Matrix'!$B$1:$I$1=B418))=1</formula1>
    </dataValidation>
    <dataValidation type="custom" allowBlank="1" showErrorMessage="1" errorTitle="Unknown skill" error="Type a skill exactly as it appears in row 1 of the Skills Matrix." sqref="B419">
      <formula1>SUMPRODUCT(--('Skills Matrix'!$B$1:$I$1=B419))=1</formula1>
    </dataValidation>
    <dataValidation type="custom" allowBlank="1" showErrorMessage="1" errorTitle="Unknown skill" error="Type a skill exactly as it appears in row 1 of the Skills Matrix." sqref="B42">
      <formula1>SUMPRODUCT(--('Skills Matrix'!$B$1:$I$1=B42))=1</formula1>
    </dataValidation>
    <dataValidation type="custom" allowBlank="1" showErrorMessage="1" errorTitle="Unknown skill" error="Type a skill exactly as it appears in row 1 of the Skills Matrix." sqref="B420">
      <formula1>SUMPRODUCT(--('Skills Matrix'!$B$1:$I$1=B420))=1</formula1>
    </dataValidation>
    <dataValidation type="custom" allowBlank="1" showErrorMessage="1" errorTitle="Unknown skill" error="Type a skill exactly as it appears in row 1 of the Skills Matrix." sqref="B421">
      <formula1>SUMPRODUCT(--('Skills Matrix'!$B$1:$I$1=B421))=1</formula1>
    </dataValidation>
    <dataValidation type="custom" allowBlank="1" showErrorMessage="1" errorTitle="Unknown skill" error="Type a skill exactly as it appears in row 1 of the Skills Matrix." sqref="B422">
      <formula1>SUMPRODUCT(--('Skills Matrix'!$B$1:$I$1=B422))=1</formula1>
    </dataValidation>
    <dataValidation type="custom" allowBlank="1" showErrorMessage="1" errorTitle="Unknown skill" error="Type a skill exactly as it appears in row 1 of the Skills Matrix." sqref="B423">
      <formula1>SUMPRODUCT(--('Skills Matrix'!$B$1:$I$1=B423))=1</formula1>
    </dataValidation>
    <dataValidation type="custom" allowBlank="1" showErrorMessage="1" errorTitle="Unknown skill" error="Type a skill exactly as it appears in row 1 of the Skills Matrix." sqref="B424">
      <formula1>SUMPRODUCT(--('Skills Matrix'!$B$1:$I$1=B424))=1</formula1>
    </dataValidation>
    <dataValidation type="custom" allowBlank="1" showErrorMessage="1" errorTitle="Unknown skill" error="Type a skill exactly as it appears in row 1 of the Skills Matrix." sqref="B425">
      <formula1>SUMPRODUCT(--('Skills Matrix'!$B$1:$I$1=B425))=1</formula1>
    </dataValidation>
    <dataValidation type="custom" allowBlank="1" showErrorMessage="1" errorTitle="Unknown skill" error="Type a skill exactly as it appears in row 1 of the Skills Matrix." sqref="B426">
      <formula1>SUMPRODUCT(--('Skills Matrix'!$B$1:$I$1=B426))=1</formula1>
    </dataValidation>
    <dataValidation type="custom" allowBlank="1" showErrorMessage="1" errorTitle="Unknown skill" error="Type a skill exactly as it appears in row 1 of the Skills Matrix." sqref="B427">
      <formula1>SUMPRODUCT(--('Skills Matrix'!$B$1:$I$1=B427))=1</formula1>
    </dataValidation>
    <dataValidation type="custom" allowBlank="1" showErrorMessage="1" errorTitle="Unknown skill" error="Type a skill exactly as it appears in row 1 of the Skills Matrix." sqref="B428">
      <formula1>SUMPRODUCT(--('Skills Matrix'!$B$1:$I$1=B428))=1</formula1>
    </dataValidation>
    <dataValidation type="custom" allowBlank="1" showErrorMessage="1" errorTitle="Unknown skill" error="Type a skill exactly as it appears in row 1 of the Skills Matrix." sqref="B429">
      <formula1>SUMPRODUCT(--('Skills Matrix'!$B$1:$I$1=B429))=1</formula1>
    </dataValidation>
    <dataValidation type="custom" allowBlank="1" showErrorMessage="1" errorTitle="Unknown skill" error="Type a skill exactly as it appears in row 1 of the Skills Matrix." sqref="B43">
      <formula1>SUMPRODUCT(--('Skills Matrix'!$B$1:$I$1=B43))=1</formula1>
    </dataValidation>
    <dataValidation type="custom" allowBlank="1" showErrorMessage="1" errorTitle="Unknown skill" error="Type a skill exactly as it appears in row 1 of the Skills Matrix." sqref="B430">
      <formula1>SUMPRODUCT(--('Skills Matrix'!$B$1:$I$1=B430))=1</formula1>
    </dataValidation>
    <dataValidation type="custom" allowBlank="1" showErrorMessage="1" errorTitle="Unknown skill" error="Type a skill exactly as it appears in row 1 of the Skills Matrix." sqref="B431">
      <formula1>SUMPRODUCT(--('Skills Matrix'!$B$1:$I$1=B431))=1</formula1>
    </dataValidation>
    <dataValidation type="custom" allowBlank="1" showErrorMessage="1" errorTitle="Unknown skill" error="Type a skill exactly as it appears in row 1 of the Skills Matrix." sqref="B432">
      <formula1>SUMPRODUCT(--('Skills Matrix'!$B$1:$I$1=B432))=1</formula1>
    </dataValidation>
    <dataValidation type="custom" allowBlank="1" showErrorMessage="1" errorTitle="Unknown skill" error="Type a skill exactly as it appears in row 1 of the Skills Matrix." sqref="B433">
      <formula1>SUMPRODUCT(--('Skills Matrix'!$B$1:$I$1=B433))=1</formula1>
    </dataValidation>
    <dataValidation type="custom" allowBlank="1" showErrorMessage="1" errorTitle="Unknown skill" error="Type a skill exactly as it appears in row 1 of the Skills Matrix." sqref="B434">
      <formula1>SUMPRODUCT(--('Skills Matrix'!$B$1:$I$1=B434))=1</formula1>
    </dataValidation>
    <dataValidation type="custom" allowBlank="1" showErrorMessage="1" errorTitle="Unknown skill" error="Type a skill exactly as it appears in row 1 of the Skills Matrix." sqref="B435">
      <formula1>SUMPRODUCT(--('Skills Matrix'!$B$1:$I$1=B435))=1</formula1>
    </dataValidation>
    <dataValidation type="custom" allowBlank="1" showErrorMessage="1" errorTitle="Unknown skill" error="Type a skill exactly as it appears in row 1 of the Skills Matrix." sqref="B436">
      <formula1>SUMPRODUCT(--('Skills Matrix'!$B$1:$I$1=B436))=1</formula1>
    </dataValidation>
    <dataValidation type="custom" allowBlank="1" showErrorMessage="1" errorTitle="Unknown skill" error="Type a skill exactly as it appears in row 1 of the Skills Matrix." sqref="B437">
      <formula1>SUMPRODUCT(--('Skills Matrix'!$B$1:$I$1=B437))=1</formula1>
    </dataValidation>
    <dataValidation type="custom" allowBlank="1" showErrorMessage="1" errorTitle="Unknown skill" error="Type a skill exactly as it appears in row 1 of the Skills Matrix." sqref="B438">
      <formula1>SUMPRODUCT(--('Skills Matrix'!$B$1:$I$1=B438))=1</formula1>
    </dataValidation>
    <dataValidation type="custom" allowBlank="1" showErrorMessage="1" errorTitle="Unknown skill" error="Type a skill exactly as it appears in row 1 of the Skills Matrix." sqref="B439">
      <formula1>SUMPRODUCT(--('Skills Matrix'!$B$1:$I$1=B439))=1</formula1>
    </dataValidation>
    <dataValidation type="custom" allowBlank="1" showErrorMessage="1" errorTitle="Unknown skill" error="Type a skill exactly as it appears in row 1 of the Skills Matrix." sqref="B44">
      <formula1>SUMPRODUCT(--('Skills Matrix'!$B$1:$I$1=B44))=1</formula1>
    </dataValidation>
    <dataValidation type="custom" allowBlank="1" showErrorMessage="1" errorTitle="Unknown skill" error="Type a skill exactly as it appears in row 1 of the Skills Matrix." sqref="B440">
      <formula1>SUMPRODUCT(--('Skills Matrix'!$B$1:$I$1=B440))=1</formula1>
    </dataValidation>
    <dataValidation type="custom" allowBlank="1" showErrorMessage="1" errorTitle="Unknown skill" error="Type a skill exactly as it appears in row 1 of the Skills Matrix." sqref="B441">
      <formula1>SUMPRODUCT(--('Skills Matrix'!$B$1:$I$1=B441))=1</formula1>
    </dataValidation>
    <dataValidation type="custom" allowBlank="1" showErrorMessage="1" errorTitle="Unknown skill" error="Type a skill exactly as it appears in row 1 of the Skills Matrix." sqref="B442">
      <formula1>SUMPRODUCT(--('Skills Matrix'!$B$1:$I$1=B442))=1</formula1>
    </dataValidation>
    <dataValidation type="custom" allowBlank="1" showErrorMessage="1" errorTitle="Unknown skill" error="Type a skill exactly as it appears in row 1 of the Skills Matrix." sqref="B443">
      <formula1>SUMPRODUCT(--('Skills Matrix'!$B$1:$I$1=B443))=1</formula1>
    </dataValidation>
    <dataValidation type="custom" allowBlank="1" showErrorMessage="1" errorTitle="Unknown skill" error="Type a skill exactly as it appears in row 1 of the Skills Matrix." sqref="B444">
      <formula1>SUMPRODUCT(--('Skills Matrix'!$B$1:$I$1=B444))=1</formula1>
    </dataValidation>
    <dataValidation type="custom" allowBlank="1" showErrorMessage="1" errorTitle="Unknown skill" error="Type a skill exactly as it appears in row 1 of the Skills Matrix." sqref="B445">
      <formula1>SUMPRODUCT(--('Skills Matrix'!$B$1:$I$1=B445))=1</formula1>
    </dataValidation>
    <dataValidation type="custom" allowBlank="1" showErrorMessage="1" errorTitle="Unknown skill" error="Type a skill exactly as it appears in row 1 of the Skills Matrix." sqref="B446">
      <formula1>SUMPRODUCT(--('Skills Matrix'!$B$1:$I$1=B446))=1</formula1>
    </dataValidation>
    <dataValidation type="custom" allowBlank="1" showErrorMessage="1" errorTitle="Unknown skill" error="Type a skill exactly as it appears in row 1 of the Skills Matrix." sqref="B447">
      <formula1>SUMPRODUCT(--('Skills Matrix'!$B$1:$I$1=B447))=1</formula1>
    </dataValidation>
    <dataValidation type="custom" allowBlank="1" showErrorMessage="1" errorTitle="Unknown skill" error="Type a skill exactly as it appears in row 1 of the Skills Matrix." sqref="B448">
      <formula1>SUMPRODUCT(--('Skills Matrix'!$B$1:$I$1=B448))=1</formula1>
    </dataValidation>
    <dataValidation type="custom" allowBlank="1" showErrorMessage="1" errorTitle="Unknown skill" error="Type a skill exactly as it appears in row 1 of the Skills Matrix." sqref="B449">
      <formula1>SUMPRODUCT(--('Skills Matrix'!$B$1:$I$1=B449))=1</formula1>
    </dataValidation>
    <dataValidation type="custom" allowBlank="1" showErrorMessage="1" errorTitle="Unknown skill" error="Type a skill exactly as it appears in row 1 of the Skills Matrix." sqref="B45">
      <formula1>SUMPRODUCT(--('Skills Matrix'!$B$1:$I$1=B45))=1</formula1>
    </dataValidation>
    <dataValidation type="custom" allowBlank="1" showErrorMessage="1" errorTitle="Unknown skill" error="Type a skill exactly as it appears in row 1 of the Skills Matrix." sqref="B450">
      <formula1>SUMPRODUCT(--('Skills Matrix'!$B$1:$I$1=B450))=1</formula1>
    </dataValidation>
    <dataValidation type="custom" allowBlank="1" showErrorMessage="1" errorTitle="Unknown skill" error="Type a skill exactly as it appears in row 1 of the Skills Matrix." sqref="B451">
      <formula1>SUMPRODUCT(--('Skills Matrix'!$B$1:$I$1=B451))=1</formula1>
    </dataValidation>
    <dataValidation type="custom" allowBlank="1" showErrorMessage="1" errorTitle="Unknown skill" error="Type a skill exactly as it appears in row 1 of the Skills Matrix." sqref="B452">
      <formula1>SUMPRODUCT(--('Skills Matrix'!$B$1:$I$1=B452))=1</formula1>
    </dataValidation>
    <dataValidation type="custom" allowBlank="1" showErrorMessage="1" errorTitle="Unknown skill" error="Type a skill exactly as it appears in row 1 of the Skills Matrix." sqref="B453">
      <formula1>SUMPRODUCT(--('Skills Matrix'!$B$1:$I$1=B453))=1</formula1>
    </dataValidation>
    <dataValidation type="custom" allowBlank="1" showErrorMessage="1" errorTitle="Unknown skill" error="Type a skill exactly as it appears in row 1 of the Skills Matrix." sqref="B454">
      <formula1>SUMPRODUCT(--('Skills Matrix'!$B$1:$I$1=B454))=1</formula1>
    </dataValidation>
    <dataValidation type="custom" allowBlank="1" showErrorMessage="1" errorTitle="Unknown skill" error="Type a skill exactly as it appears in row 1 of the Skills Matrix." sqref="B455">
      <formula1>SUMPRODUCT(--('Skills Matrix'!$B$1:$I$1=B455))=1</formula1>
    </dataValidation>
    <dataValidation type="custom" allowBlank="1" showErrorMessage="1" errorTitle="Unknown skill" error="Type a skill exactly as it appears in row 1 of the Skills Matrix." sqref="B456">
      <formula1>SUMPRODUCT(--('Skills Matrix'!$B$1:$I$1=B456))=1</formula1>
    </dataValidation>
    <dataValidation type="custom" allowBlank="1" showErrorMessage="1" errorTitle="Unknown skill" error="Type a skill exactly as it appears in row 1 of the Skills Matrix." sqref="B457">
      <formula1>SUMPRODUCT(--('Skills Matrix'!$B$1:$I$1=B457))=1</formula1>
    </dataValidation>
    <dataValidation type="custom" allowBlank="1" showErrorMessage="1" errorTitle="Unknown skill" error="Type a skill exactly as it appears in row 1 of the Skills Matrix." sqref="B458">
      <formula1>SUMPRODUCT(--('Skills Matrix'!$B$1:$I$1=B458))=1</formula1>
    </dataValidation>
    <dataValidation type="custom" allowBlank="1" showErrorMessage="1" errorTitle="Unknown skill" error="Type a skill exactly as it appears in row 1 of the Skills Matrix." sqref="B459">
      <formula1>SUMPRODUCT(--('Skills Matrix'!$B$1:$I$1=B459))=1</formula1>
    </dataValidation>
    <dataValidation type="custom" allowBlank="1" showErrorMessage="1" errorTitle="Unknown skill" error="Type a skill exactly as it appears in row 1 of the Skills Matrix." sqref="B46">
      <formula1>SUMPRODUCT(--('Skills Matrix'!$B$1:$I$1=B46))=1</formula1>
    </dataValidation>
    <dataValidation type="custom" allowBlank="1" showErrorMessage="1" errorTitle="Unknown skill" error="Type a skill exactly as it appears in row 1 of the Skills Matrix." sqref="B460">
      <formula1>SUMPRODUCT(--('Skills Matrix'!$B$1:$I$1=B460))=1</formula1>
    </dataValidation>
    <dataValidation type="custom" allowBlank="1" showErrorMessage="1" errorTitle="Unknown skill" error="Type a skill exactly as it appears in row 1 of the Skills Matrix." sqref="B461">
      <formula1>SUMPRODUCT(--('Skills Matrix'!$B$1:$I$1=B461))=1</formula1>
    </dataValidation>
    <dataValidation type="custom" allowBlank="1" showErrorMessage="1" errorTitle="Unknown skill" error="Type a skill exactly as it appears in row 1 of the Skills Matrix." sqref="B462">
      <formula1>SUMPRODUCT(--('Skills Matrix'!$B$1:$I$1=B462))=1</formula1>
    </dataValidation>
    <dataValidation type="custom" allowBlank="1" showErrorMessage="1" errorTitle="Unknown skill" error="Type a skill exactly as it appears in row 1 of the Skills Matrix." sqref="B463">
      <formula1>SUMPRODUCT(--('Skills Matrix'!$B$1:$I$1=B463))=1</formula1>
    </dataValidation>
    <dataValidation type="custom" allowBlank="1" showErrorMessage="1" errorTitle="Unknown skill" error="Type a skill exactly as it appears in row 1 of the Skills Matrix." sqref="B464">
      <formula1>SUMPRODUCT(--('Skills Matrix'!$B$1:$I$1=B464))=1</formula1>
    </dataValidation>
    <dataValidation type="custom" allowBlank="1" showErrorMessage="1" errorTitle="Unknown skill" error="Type a skill exactly as it appears in row 1 of the Skills Matrix." sqref="B465">
      <formula1>SUMPRODUCT(--('Skills Matrix'!$B$1:$I$1=B465))=1</formula1>
    </dataValidation>
    <dataValidation type="custom" allowBlank="1" showErrorMessage="1" errorTitle="Unknown skill" error="Type a skill exactly as it appears in row 1 of the Skills Matrix." sqref="B466">
      <formula1>SUMPRODUCT(--('Skills Matrix'!$B$1:$I$1=B466))=1</formula1>
    </dataValidation>
    <dataValidation type="custom" allowBlank="1" showErrorMessage="1" errorTitle="Unknown skill" error="Type a skill exactly as it appears in row 1 of the Skills Matrix." sqref="B467">
      <formula1>SUMPRODUCT(--('Skills Matrix'!$B$1:$I$1=B467))=1</formula1>
    </dataValidation>
    <dataValidation type="custom" allowBlank="1" showErrorMessage="1" errorTitle="Unknown skill" error="Type a skill exactly as it appears in row 1 of the Skills Matrix." sqref="B468">
      <formula1>SUMPRODUCT(--('Skills Matrix'!$B$1:$I$1=B468))=1</formula1>
    </dataValidation>
    <dataValidation type="custom" allowBlank="1" showErrorMessage="1" errorTitle="Unknown skill" error="Type a skill exactly as it appears in row 1 of the Skills Matrix." sqref="B469">
      <formula1>SUMPRODUCT(--('Skills Matrix'!$B$1:$I$1=B469))=1</formula1>
    </dataValidation>
    <dataValidation type="custom" allowBlank="1" showErrorMessage="1" errorTitle="Unknown skill" error="Type a skill exactly as it appears in row 1 of the Skills Matrix." sqref="B47">
      <formula1>SUMPRODUCT(--('Skills Matrix'!$B$1:$I$1=B47))=1</formula1>
    </dataValidation>
    <dataValidation type="custom" allowBlank="1" showErrorMessage="1" errorTitle="Unknown skill" error="Type a skill exactly as it appears in row 1 of the Skills Matrix." sqref="B470">
      <formula1>SUMPRODUCT(--('Skills Matrix'!$B$1:$I$1=B470))=1</formula1>
    </dataValidation>
    <dataValidation type="custom" allowBlank="1" showErrorMessage="1" errorTitle="Unknown skill" error="Type a skill exactly as it appears in row 1 of the Skills Matrix." sqref="B471">
      <formula1>SUMPRODUCT(--('Skills Matrix'!$B$1:$I$1=B471))=1</formula1>
    </dataValidation>
    <dataValidation type="custom" allowBlank="1" showErrorMessage="1" errorTitle="Unknown skill" error="Type a skill exactly as it appears in row 1 of the Skills Matrix." sqref="B472">
      <formula1>SUMPRODUCT(--('Skills Matrix'!$B$1:$I$1=B472))=1</formula1>
    </dataValidation>
    <dataValidation type="custom" allowBlank="1" showErrorMessage="1" errorTitle="Unknown skill" error="Type a skill exactly as it appears in row 1 of the Skills Matrix." sqref="B473">
      <formula1>SUMPRODUCT(--('Skills Matrix'!$B$1:$I$1=B473))=1</formula1>
    </dataValidation>
    <dataValidation type="custom" allowBlank="1" showErrorMessage="1" errorTitle="Unknown skill" error="Type a skill exactly as it appears in row 1 of the Skills Matrix." sqref="B474">
      <formula1>SUMPRODUCT(--('Skills Matrix'!$B$1:$I$1=B474))=1</formula1>
    </dataValidation>
    <dataValidation type="custom" allowBlank="1" showErrorMessage="1" errorTitle="Unknown skill" error="Type a skill exactly as it appears in row 1 of the Skills Matrix." sqref="B475">
      <formula1>SUMPRODUCT(--('Skills Matrix'!$B$1:$I$1=B475))=1</formula1>
    </dataValidation>
    <dataValidation type="custom" allowBlank="1" showErrorMessage="1" errorTitle="Unknown skill" error="Type a skill exactly as it appears in row 1 of the Skills Matrix." sqref="B476">
      <formula1>SUMPRODUCT(--('Skills Matrix'!$B$1:$I$1=B476))=1</formula1>
    </dataValidation>
    <dataValidation type="custom" allowBlank="1" showErrorMessage="1" errorTitle="Unknown skill" error="Type a skill exactly as it appears in row 1 of the Skills Matrix." sqref="B477">
      <formula1>SUMPRODUCT(--('Skills Matrix'!$B$1:$I$1=B477))=1</formula1>
    </dataValidation>
    <dataValidation type="custom" allowBlank="1" showErrorMessage="1" errorTitle="Unknown skill" error="Type a skill exactly as it appears in row 1 of the Skills Matrix." sqref="B478">
      <formula1>SUMPRODUCT(--('Skills Matrix'!$B$1:$I$1=B478))=1</formula1>
    </dataValidation>
    <dataValidation type="custom" allowBlank="1" showErrorMessage="1" errorTitle="Unknown skill" error="Type a skill exactly as it appears in row 1 of the Skills Matrix." sqref="B479">
      <formula1>SUMPRODUCT(--('Skills Matrix'!$B$1:$I$1=B479))=1</formula1>
    </dataValidation>
    <dataValidation type="custom" allowBlank="1" showErrorMessage="1" errorTitle="Unknown skill" error="Type a skill exactly as it appears in row 1 of the Skills Matrix." sqref="B48">
      <formula1>SUMPRODUCT(--('Skills Matrix'!$B$1:$I$1=B48))=1</formula1>
    </dataValidation>
    <dataValidation type="custom" allowBlank="1" showErrorMessage="1" errorTitle="Unknown skill" error="Type a skill exactly as it appears in row 1 of the Skills Matrix." sqref="B480">
      <formula1>SUMPRODUCT(--('Skills Matrix'!$B$1:$I$1=B480))=1</formula1>
    </dataValidation>
    <dataValidation type="custom" allowBlank="1" showErrorMessage="1" errorTitle="Unknown skill" error="Type a skill exactly as it appears in row 1 of the Skills Matrix." sqref="B481">
      <formula1>SUMPRODUCT(--('Skills Matrix'!$B$1:$I$1=B481))=1</formula1>
    </dataValidation>
    <dataValidation type="custom" allowBlank="1" showErrorMessage="1" errorTitle="Unknown skill" error="Type a skill exactly as it appears in row 1 of the Skills Matrix." sqref="B482">
      <formula1>SUMPRODUCT(--('Skills Matrix'!$B$1:$I$1=B482))=1</formula1>
    </dataValidation>
    <dataValidation type="custom" allowBlank="1" showErrorMessage="1" errorTitle="Unknown skill" error="Type a skill exactly as it appears in row 1 of the Skills Matrix." sqref="B483">
      <formula1>SUMPRODUCT(--('Skills Matrix'!$B$1:$I$1=B483))=1</formula1>
    </dataValidation>
    <dataValidation type="custom" allowBlank="1" showErrorMessage="1" errorTitle="Unknown skill" error="Type a skill exactly as it appears in row 1 of the Skills Matrix." sqref="B484">
      <formula1>SUMPRODUCT(--('Skills Matrix'!$B$1:$I$1=B484))=1</formula1>
    </dataValidation>
    <dataValidation type="custom" allowBlank="1" showErrorMessage="1" errorTitle="Unknown skill" error="Type a skill exactly as it appears in row 1 of the Skills Matrix." sqref="B485">
      <formula1>SUMPRODUCT(--('Skills Matrix'!$B$1:$I$1=B485))=1</formula1>
    </dataValidation>
    <dataValidation type="custom" allowBlank="1" showErrorMessage="1" errorTitle="Unknown skill" error="Type a skill exactly as it appears in row 1 of the Skills Matrix." sqref="B486">
      <formula1>SUMPRODUCT(--('Skills Matrix'!$B$1:$I$1=B486))=1</formula1>
    </dataValidation>
    <dataValidation type="custom" allowBlank="1" showErrorMessage="1" errorTitle="Unknown skill" error="Type a skill exactly as it appears in row 1 of the Skills Matrix." sqref="B487">
      <formula1>SUMPRODUCT(--('Skills Matrix'!$B$1:$I$1=B487))=1</formula1>
    </dataValidation>
    <dataValidation type="custom" allowBlank="1" showErrorMessage="1" errorTitle="Unknown skill" error="Type a skill exactly as it appears in row 1 of the Skills Matrix." sqref="B488">
      <formula1>SUMPRODUCT(--('Skills Matrix'!$B$1:$I$1=B488))=1</formula1>
    </dataValidation>
    <dataValidation type="custom" allowBlank="1" showErrorMessage="1" errorTitle="Unknown skill" error="Type a skill exactly as it appears in row 1 of the Skills Matrix." sqref="B489">
      <formula1>SUMPRODUCT(--('Skills Matrix'!$B$1:$I$1=B489))=1</formula1>
    </dataValidation>
    <dataValidation type="custom" allowBlank="1" showErrorMessage="1" errorTitle="Unknown skill" error="Type a skill exactly as it appears in row 1 of the Skills Matrix." sqref="B49">
      <formula1>SUMPRODUCT(--('Skills Matrix'!$B$1:$I$1=B49))=1</formula1>
    </dataValidation>
    <dataValidation type="custom" allowBlank="1" showErrorMessage="1" errorTitle="Unknown skill" error="Type a skill exactly as it appears in row 1 of the Skills Matrix." sqref="B490">
      <formula1>SUMPRODUCT(--('Skills Matrix'!$B$1:$I$1=B490))=1</formula1>
    </dataValidation>
    <dataValidation type="custom" allowBlank="1" showErrorMessage="1" errorTitle="Unknown skill" error="Type a skill exactly as it appears in row 1 of the Skills Matrix." sqref="B491">
      <formula1>SUMPRODUCT(--('Skills Matrix'!$B$1:$I$1=B491))=1</formula1>
    </dataValidation>
    <dataValidation type="custom" allowBlank="1" showErrorMessage="1" errorTitle="Unknown skill" error="Type a skill exactly as it appears in row 1 of the Skills Matrix." sqref="B492">
      <formula1>SUMPRODUCT(--('Skills Matrix'!$B$1:$I$1=B492))=1</formula1>
    </dataValidation>
    <dataValidation type="custom" allowBlank="1" showErrorMessage="1" errorTitle="Unknown skill" error="Type a skill exactly as it appears in row 1 of the Skills Matrix." sqref="B493">
      <formula1>SUMPRODUCT(--('Skills Matrix'!$B$1:$I$1=B493))=1</formula1>
    </dataValidation>
    <dataValidation type="custom" allowBlank="1" showErrorMessage="1" errorTitle="Unknown skill" error="Type a skill exactly as it appears in row 1 of the Skills Matrix." sqref="B494">
      <formula1>SUMPRODUCT(--('Skills Matrix'!$B$1:$I$1=B494))=1</formula1>
    </dataValidation>
    <dataValidation type="custom" allowBlank="1" showErrorMessage="1" errorTitle="Unknown skill" error="Type a skill exactly as it appears in row 1 of the Skills Matrix." sqref="B495">
      <formula1>SUMPRODUCT(--('Skills Matrix'!$B$1:$I$1=B495))=1</formula1>
    </dataValidation>
    <dataValidation type="custom" allowBlank="1" showErrorMessage="1" errorTitle="Unknown skill" error="Type a skill exactly as it appears in row 1 of the Skills Matrix." sqref="B496">
      <formula1>SUMPRODUCT(--('Skills Matrix'!$B$1:$I$1=B496))=1</formula1>
    </dataValidation>
    <dataValidation type="custom" allowBlank="1" showErrorMessage="1" errorTitle="Unknown skill" error="Type a skill exactly as it appears in row 1 of the Skills Matrix." sqref="B497">
      <formula1>SUMPRODUCT(--('Skills Matrix'!$B$1:$I$1=B497))=1</formula1>
    </dataValidation>
    <dataValidation type="custom" allowBlank="1" showErrorMessage="1" errorTitle="Unknown skill" error="Type a skill exactly as it appears in row 1 of the Skills Matrix." sqref="B498">
      <formula1>SUMPRODUCT(--('Skills Matrix'!$B$1:$I$1=B498))=1</formula1>
    </dataValidation>
    <dataValidation type="custom" allowBlank="1" showErrorMessage="1" errorTitle="Unknown skill" error="Type a skill exactly as it appears in row 1 of the Skills Matrix." sqref="B499">
      <formula1>SUMPRODUCT(--('Skills Matrix'!$B$1:$I$1=B499))=1</formula1>
    </dataValidation>
    <dataValidation type="custom" allowBlank="1" showErrorMessage="1" errorTitle="Unknown skill" error="Type a skill exactly as it appears in row 1 of the Skills Matrix." sqref="B5">
      <formula1>SUMPRODUCT(--('Skills Matrix'!$B$1:$I$1=B5))=1</formula1>
    </dataValidation>
    <dataValidation type="custom" allowBlank="1" showErrorMessage="1" errorTitle="Unknown skill" error="Type a skill exactly as it appears in row 1 of the Skills Matrix." sqref="B50">
      <formula1>SUMPRODUCT(--('Skills Matrix'!$B$1:$I$1=B50))=1</formula1>
    </dataValidation>
    <dataValidation type="custom" allowBlank="1" showErrorMessage="1" errorTitle="Unknown skill" error="Type a skill exactly as it appears in row 1 of the Skills Matrix." sqref="B500">
      <formula1>SUMPRODUCT(--('Skills Matrix'!$B$1:$I$1=B500))=1</formula1>
    </dataValidation>
    <dataValidation type="custom" allowBlank="1" showErrorMessage="1" errorTitle="Unknown skill" error="Type a skill exactly as it appears in row 1 of the Skills Matrix." sqref="B501">
      <formula1>SUMPRODUCT(--('Skills Matrix'!$B$1:$I$1=B501))=1</formula1>
    </dataValidation>
    <dataValidation type="custom" allowBlank="1" showErrorMessage="1" errorTitle="Unknown skill" error="Type a skill exactly as it appears in row 1 of the Skills Matrix." sqref="B51">
      <formula1>SUMPRODUCT(--('Skills Matrix'!$B$1:$I$1=B51))=1</formula1>
    </dataValidation>
    <dataValidation type="custom" allowBlank="1" showErrorMessage="1" errorTitle="Unknown skill" error="Type a skill exactly as it appears in row 1 of the Skills Matrix." sqref="B52">
      <formula1>SUMPRODUCT(--('Skills Matrix'!$B$1:$I$1=B52))=1</formula1>
    </dataValidation>
    <dataValidation type="custom" allowBlank="1" showErrorMessage="1" errorTitle="Unknown skill" error="Type a skill exactly as it appears in row 1 of the Skills Matrix." sqref="B53">
      <formula1>SUMPRODUCT(--('Skills Matrix'!$B$1:$I$1=B53))=1</formula1>
    </dataValidation>
    <dataValidation type="custom" allowBlank="1" showErrorMessage="1" errorTitle="Unknown skill" error="Type a skill exactly as it appears in row 1 of the Skills Matrix." sqref="B54">
      <formula1>SUMPRODUCT(--('Skills Matrix'!$B$1:$I$1=B54))=1</formula1>
    </dataValidation>
    <dataValidation type="custom" allowBlank="1" showErrorMessage="1" errorTitle="Unknown skill" error="Type a skill exactly as it appears in row 1 of the Skills Matrix." sqref="B55">
      <formula1>SUMPRODUCT(--('Skills Matrix'!$B$1:$I$1=B55))=1</formula1>
    </dataValidation>
    <dataValidation type="custom" allowBlank="1" showErrorMessage="1" errorTitle="Unknown skill" error="Type a skill exactly as it appears in row 1 of the Skills Matrix." sqref="B56">
      <formula1>SUMPRODUCT(--('Skills Matrix'!$B$1:$I$1=B56))=1</formula1>
    </dataValidation>
    <dataValidation type="custom" allowBlank="1" showErrorMessage="1" errorTitle="Unknown skill" error="Type a skill exactly as it appears in row 1 of the Skills Matrix." sqref="B57">
      <formula1>SUMPRODUCT(--('Skills Matrix'!$B$1:$I$1=B57))=1</formula1>
    </dataValidation>
    <dataValidation type="custom" allowBlank="1" showErrorMessage="1" errorTitle="Unknown skill" error="Type a skill exactly as it appears in row 1 of the Skills Matrix." sqref="B58">
      <formula1>SUMPRODUCT(--('Skills Matrix'!$B$1:$I$1=B58))=1</formula1>
    </dataValidation>
    <dataValidation type="custom" allowBlank="1" showErrorMessage="1" errorTitle="Unknown skill" error="Type a skill exactly as it appears in row 1 of the Skills Matrix." sqref="B59">
      <formula1>SUMPRODUCT(--('Skills Matrix'!$B$1:$I$1=B59))=1</formula1>
    </dataValidation>
    <dataValidation type="custom" allowBlank="1" showErrorMessage="1" errorTitle="Unknown skill" error="Type a skill exactly as it appears in row 1 of the Skills Matrix." sqref="B6">
      <formula1>SUMPRODUCT(--('Skills Matrix'!$B$1:$I$1=B6))=1</formula1>
    </dataValidation>
    <dataValidation type="custom" allowBlank="1" showErrorMessage="1" errorTitle="Unknown skill" error="Type a skill exactly as it appears in row 1 of the Skills Matrix." sqref="B60">
      <formula1>SUMPRODUCT(--('Skills Matrix'!$B$1:$I$1=B60))=1</formula1>
    </dataValidation>
    <dataValidation type="custom" allowBlank="1" showErrorMessage="1" errorTitle="Unknown skill" error="Type a skill exactly as it appears in row 1 of the Skills Matrix." sqref="B61">
      <formula1>SUMPRODUCT(--('Skills Matrix'!$B$1:$I$1=B61))=1</formula1>
    </dataValidation>
    <dataValidation type="custom" allowBlank="1" showErrorMessage="1" errorTitle="Unknown skill" error="Type a skill exactly as it appears in row 1 of the Skills Matrix." sqref="B62">
      <formula1>SUMPRODUCT(--('Skills Matrix'!$B$1:$I$1=B62))=1</formula1>
    </dataValidation>
    <dataValidation type="custom" allowBlank="1" showErrorMessage="1" errorTitle="Unknown skill" error="Type a skill exactly as it appears in row 1 of the Skills Matrix." sqref="B63">
      <formula1>SUMPRODUCT(--('Skills Matrix'!$B$1:$I$1=B63))=1</formula1>
    </dataValidation>
    <dataValidation type="custom" allowBlank="1" showErrorMessage="1" errorTitle="Unknown skill" error="Type a skill exactly as it appears in row 1 of the Skills Matrix." sqref="B64">
      <formula1>SUMPRODUCT(--('Skills Matrix'!$B$1:$I$1=B64))=1</formula1>
    </dataValidation>
    <dataValidation type="custom" allowBlank="1" showErrorMessage="1" errorTitle="Unknown skill" error="Type a skill exactly as it appears in row 1 of the Skills Matrix." sqref="B65">
      <formula1>SUMPRODUCT(--('Skills Matrix'!$B$1:$I$1=B65))=1</formula1>
    </dataValidation>
    <dataValidation type="custom" allowBlank="1" showErrorMessage="1" errorTitle="Unknown skill" error="Type a skill exactly as it appears in row 1 of the Skills Matrix." sqref="B66">
      <formula1>SUMPRODUCT(--('Skills Matrix'!$B$1:$I$1=B66))=1</formula1>
    </dataValidation>
    <dataValidation type="custom" allowBlank="1" showErrorMessage="1" errorTitle="Unknown skill" error="Type a skill exactly as it appears in row 1 of the Skills Matrix." sqref="B67">
      <formula1>SUMPRODUCT(--('Skills Matrix'!$B$1:$I$1=B67))=1</formula1>
    </dataValidation>
    <dataValidation type="custom" allowBlank="1" showErrorMessage="1" errorTitle="Unknown skill" error="Type a skill exactly as it appears in row 1 of the Skills Matrix." sqref="B68">
      <formula1>SUMPRODUCT(--('Skills Matrix'!$B$1:$I$1=B68))=1</formula1>
    </dataValidation>
    <dataValidation type="custom" allowBlank="1" showErrorMessage="1" errorTitle="Unknown skill" error="Type a skill exactly as it appears in row 1 of the Skills Matrix." sqref="B69">
      <formula1>SUMPRODUCT(--('Skills Matrix'!$B$1:$I$1=B69))=1</formula1>
    </dataValidation>
    <dataValidation type="custom" allowBlank="1" showErrorMessage="1" errorTitle="Unknown skill" error="Type a skill exactly as it appears in row 1 of the Skills Matrix." sqref="B7">
      <formula1>SUMPRODUCT(--('Skills Matrix'!$B$1:$I$1=B7))=1</formula1>
    </dataValidation>
    <dataValidation type="custom" allowBlank="1" showErrorMessage="1" errorTitle="Unknown skill" error="Type a skill exactly as it appears in row 1 of the Skills Matrix." sqref="B70">
      <formula1>SUMPRODUCT(--('Skills Matrix'!$B$1:$I$1=B70))=1</formula1>
    </dataValidation>
    <dataValidation type="custom" allowBlank="1" showErrorMessage="1" errorTitle="Unknown skill" error="Type a skill exactly as it appears in row 1 of the Skills Matrix." sqref="B71">
      <formula1>SUMPRODUCT(--('Skills Matrix'!$B$1:$I$1=B71))=1</formula1>
    </dataValidation>
    <dataValidation type="custom" allowBlank="1" showErrorMessage="1" errorTitle="Unknown skill" error="Type a skill exactly as it appears in row 1 of the Skills Matrix." sqref="B72">
      <formula1>SUMPRODUCT(--('Skills Matrix'!$B$1:$I$1=B72))=1</formula1>
    </dataValidation>
    <dataValidation type="custom" allowBlank="1" showErrorMessage="1" errorTitle="Unknown skill" error="Type a skill exactly as it appears in row 1 of the Skills Matrix." sqref="B73">
      <formula1>SUMPRODUCT(--('Skills Matrix'!$B$1:$I$1=B73))=1</formula1>
    </dataValidation>
    <dataValidation type="custom" allowBlank="1" showErrorMessage="1" errorTitle="Unknown skill" error="Type a skill exactly as it appears in row 1 of the Skills Matrix." sqref="B74">
      <formula1>SUMPRODUCT(--('Skills Matrix'!$B$1:$I$1=B74))=1</formula1>
    </dataValidation>
    <dataValidation type="custom" allowBlank="1" showErrorMessage="1" errorTitle="Unknown skill" error="Type a skill exactly as it appears in row 1 of the Skills Matrix." sqref="B75">
      <formula1>SUMPRODUCT(--('Skills Matrix'!$B$1:$I$1=B75))=1</formula1>
    </dataValidation>
    <dataValidation type="custom" allowBlank="1" showErrorMessage="1" errorTitle="Unknown skill" error="Type a skill exactly as it appears in row 1 of the Skills Matrix." sqref="B76">
      <formula1>SUMPRODUCT(--('Skills Matrix'!$B$1:$I$1=B76))=1</formula1>
    </dataValidation>
    <dataValidation type="custom" allowBlank="1" showErrorMessage="1" errorTitle="Unknown skill" error="Type a skill exactly as it appears in row 1 of the Skills Matrix." sqref="B77">
      <formula1>SUMPRODUCT(--('Skills Matrix'!$B$1:$I$1=B77))=1</formula1>
    </dataValidation>
    <dataValidation type="custom" allowBlank="1" showErrorMessage="1" errorTitle="Unknown skill" error="Type a skill exactly as it appears in row 1 of the Skills Matrix." sqref="B78">
      <formula1>SUMPRODUCT(--('Skills Matrix'!$B$1:$I$1=B78))=1</formula1>
    </dataValidation>
    <dataValidation type="custom" allowBlank="1" showErrorMessage="1" errorTitle="Unknown skill" error="Type a skill exactly as it appears in row 1 of the Skills Matrix." sqref="B79">
      <formula1>SUMPRODUCT(--('Skills Matrix'!$B$1:$I$1=B79))=1</formula1>
    </dataValidation>
    <dataValidation type="custom" allowBlank="1" showErrorMessage="1" errorTitle="Unknown skill" error="Type a skill exactly as it appears in row 1 of the Skills Matrix." sqref="B8">
      <formula1>SUMPRODUCT(--('Skills Matrix'!$B$1:$I$1=B8))=1</formula1>
    </dataValidation>
    <dataValidation type="custom" allowBlank="1" showErrorMessage="1" errorTitle="Unknown skill" error="Type a skill exactly as it appears in row 1 of the Skills Matrix." sqref="B80">
      <formula1>SUMPRODUCT(--('Skills Matrix'!$B$1:$I$1=B80))=1</formula1>
    </dataValidation>
    <dataValidation type="custom" allowBlank="1" showErrorMessage="1" errorTitle="Unknown skill" error="Type a skill exactly as it appears in row 1 of the Skills Matrix." sqref="B81">
      <formula1>SUMPRODUCT(--('Skills Matrix'!$B$1:$I$1=B81))=1</formula1>
    </dataValidation>
    <dataValidation type="custom" allowBlank="1" showErrorMessage="1" errorTitle="Unknown skill" error="Type a skill exactly as it appears in row 1 of the Skills Matrix." sqref="B82">
      <formula1>SUMPRODUCT(--('Skills Matrix'!$B$1:$I$1=B82))=1</formula1>
    </dataValidation>
    <dataValidation type="custom" allowBlank="1" showErrorMessage="1" errorTitle="Unknown skill" error="Type a skill exactly as it appears in row 1 of the Skills Matrix." sqref="B83">
      <formula1>SUMPRODUCT(--('Skills Matrix'!$B$1:$I$1=B83))=1</formula1>
    </dataValidation>
    <dataValidation type="custom" allowBlank="1" showErrorMessage="1" errorTitle="Unknown skill" error="Type a skill exactly as it appears in row 1 of the Skills Matrix." sqref="B84">
      <formula1>SUMPRODUCT(--('Skills Matrix'!$B$1:$I$1=B84))=1</formula1>
    </dataValidation>
    <dataValidation type="custom" allowBlank="1" showErrorMessage="1" errorTitle="Unknown skill" error="Type a skill exactly as it appears in row 1 of the Skills Matrix." sqref="B85">
      <formula1>SUMPRODUCT(--('Skills Matrix'!$B$1:$I$1=B85))=1</formula1>
    </dataValidation>
    <dataValidation type="custom" allowBlank="1" showErrorMessage="1" errorTitle="Unknown skill" error="Type a skill exactly as it appears in row 1 of the Skills Matrix." sqref="B86">
      <formula1>SUMPRODUCT(--('Skills Matrix'!$B$1:$I$1=B86))=1</formula1>
    </dataValidation>
    <dataValidation type="custom" allowBlank="1" showErrorMessage="1" errorTitle="Unknown skill" error="Type a skill exactly as it appears in row 1 of the Skills Matrix." sqref="B87">
      <formula1>SUMPRODUCT(--('Skills Matrix'!$B$1:$I$1=B87))=1</formula1>
    </dataValidation>
    <dataValidation type="custom" allowBlank="1" showErrorMessage="1" errorTitle="Unknown skill" error="Type a skill exactly as it appears in row 1 of the Skills Matrix." sqref="B88">
      <formula1>SUMPRODUCT(--('Skills Matrix'!$B$1:$I$1=B88))=1</formula1>
    </dataValidation>
    <dataValidation type="custom" allowBlank="1" showErrorMessage="1" errorTitle="Unknown skill" error="Type a skill exactly as it appears in row 1 of the Skills Matrix." sqref="B89">
      <formula1>SUMPRODUCT(--('Skills Matrix'!$B$1:$I$1=B89))=1</formula1>
    </dataValidation>
    <dataValidation type="custom" allowBlank="1" showErrorMessage="1" errorTitle="Unknown skill" error="Type a skill exactly as it appears in row 1 of the Skills Matrix." sqref="B9">
      <formula1>SUMPRODUCT(--('Skills Matrix'!$B$1:$I$1=B9))=1</formula1>
    </dataValidation>
    <dataValidation type="custom" allowBlank="1" showErrorMessage="1" errorTitle="Unknown skill" error="Type a skill exactly as it appears in row 1 of the Skills Matrix." sqref="B90">
      <formula1>SUMPRODUCT(--('Skills Matrix'!$B$1:$I$1=B90))=1</formula1>
    </dataValidation>
    <dataValidation type="custom" allowBlank="1" showErrorMessage="1" errorTitle="Unknown skill" error="Type a skill exactly as it appears in row 1 of the Skills Matrix." sqref="B91">
      <formula1>SUMPRODUCT(--('Skills Matrix'!$B$1:$I$1=B91))=1</formula1>
    </dataValidation>
    <dataValidation type="custom" allowBlank="1" showErrorMessage="1" errorTitle="Unknown skill" error="Type a skill exactly as it appears in row 1 of the Skills Matrix." sqref="B92">
      <formula1>SUMPRODUCT(--('Skills Matrix'!$B$1:$I$1=B92))=1</formula1>
    </dataValidation>
    <dataValidation type="custom" allowBlank="1" showErrorMessage="1" errorTitle="Unknown skill" error="Type a skill exactly as it appears in row 1 of the Skills Matrix." sqref="B93">
      <formula1>SUMPRODUCT(--('Skills Matrix'!$B$1:$I$1=B93))=1</formula1>
    </dataValidation>
    <dataValidation type="custom" allowBlank="1" showErrorMessage="1" errorTitle="Unknown skill" error="Type a skill exactly as it appears in row 1 of the Skills Matrix." sqref="B94">
      <formula1>SUMPRODUCT(--('Skills Matrix'!$B$1:$I$1=B94))=1</formula1>
    </dataValidation>
    <dataValidation type="custom" allowBlank="1" showErrorMessage="1" errorTitle="Unknown skill" error="Type a skill exactly as it appears in row 1 of the Skills Matrix." sqref="B95">
      <formula1>SUMPRODUCT(--('Skills Matrix'!$B$1:$I$1=B95))=1</formula1>
    </dataValidation>
    <dataValidation type="custom" allowBlank="1" showErrorMessage="1" errorTitle="Unknown skill" error="Type a skill exactly as it appears in row 1 of the Skills Matrix." sqref="B96">
      <formula1>SUMPRODUCT(--('Skills Matrix'!$B$1:$I$1=B96))=1</formula1>
    </dataValidation>
    <dataValidation type="custom" allowBlank="1" showErrorMessage="1" errorTitle="Unknown skill" error="Type a skill exactly as it appears in row 1 of the Skills Matrix." sqref="B97">
      <formula1>SUMPRODUCT(--('Skills Matrix'!$B$1:$I$1=B97))=1</formula1>
    </dataValidation>
    <dataValidation type="custom" allowBlank="1" showErrorMessage="1" errorTitle="Unknown skill" error="Type a skill exactly as it appears in row 1 of the Skills Matrix." sqref="B98">
      <formula1>SUMPRODUCT(--('Skills Matrix'!$B$1:$I$1=B98))=1</formula1>
    </dataValidation>
    <dataValidation type="custom" allowBlank="1" showErrorMessage="1" errorTitle="Unknown skill" error="Type a skill exactly as it appears in row 1 of the Skills Matrix." sqref="B99">
      <formula1>SUMPRODUCT(--('Skills Matrix'!$B$1:$I$1=B99))=1</formula1>
    </dataValidation>
    <dataValidation type="decimal" allowBlank="1" showErrorMessage="1" errorTitle="Invalid level" error="Enter a whole number from 1 to 4." sqref="C10:C501">
      <formula1>1</formula1>
      <formula2>4</formula2>
    </dataValidation>
    <dataValidation type="decimal" allowBlank="1" showErrorMessage="1" errorTitle="Invalid level" error="Enter a whole number from 1 to 4." sqref="C2:C501">
      <formula1>1</formula1>
      <formula2>4</formula2>
    </dataValidation>
    <dataValidation type="decimal" allowBlank="1" showErrorMessage="1" errorTitle="Invalid date" error="Enter a number between 18264 and 73050" sqref="D10:D501">
      <formula1>18264</formula1>
      <formula2>73050</formula2>
    </dataValidation>
    <dataValidation type="decimal" allowBlank="1" showErrorMessage="1" errorTitle="Invalid date" error="Enter a number between 18264 and 73050" sqref="D2:D501">
      <formula1>18264</formula1>
      <formula2>73050</formula2>
    </dataValidation>
    <dataValidation type="list" allowBlank="1" showErrorMessage="1" errorTitle="Unknown status" error="Pick Planned, In progress or Done." sqref="E2:E501">
      <formula1>"Planned,In progress,Done"</formula1>
    </dataValidation>
  </dataValidation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howGridLines="0"/>
  </sheetViews>
  <sheetFormatPr defaultRowHeight="15" outlineLevelRow="0" outlineLevelCol="0" x14ac:dyDescent="55"/>
  <cols>
    <col min="1" max="1" width="30" customWidth="1"/>
    <col min="2" max="2" width="16" customWidth="1"/>
    <col min="3" max="6" width="20" customWidth="1"/>
  </cols>
  <sheetData>
    <row r="1" spans="1:6" x14ac:dyDescent="0.25">
      <c r="A1" s="1" t="s">
        <v>0</v>
      </c>
      <c r="B1" s="1"/>
      <c r="C1" s="1"/>
      <c r="D1" s="1"/>
      <c r="E1" s="1"/>
      <c r="F1" s="1"/>
    </row>
    <row r="2" spans="1:6" x14ac:dyDescent="0.25">
      <c r="A2" s="2"/>
      <c r="F2" s="2"/>
    </row>
    <row r="3" ht="30" customHeight="1" spans="1:6" x14ac:dyDescent="0.25">
      <c r="A3" s="11" t="s">
        <v>96</v>
      </c>
      <c r="B3" s="11" t="s">
        <v>97</v>
      </c>
      <c r="C3" s="11" t="s">
        <v>98</v>
      </c>
      <c r="D3" s="11"/>
      <c r="E3" s="11"/>
      <c r="F3" s="11"/>
    </row>
    <row r="4" ht="30" customHeight="1" spans="1:6" x14ac:dyDescent="0.25">
      <c r="A4" s="5" t="s">
        <v>99</v>
      </c>
      <c r="B4" s="23">
        <v>46328</v>
      </c>
      <c r="C4" s="7" t="s">
        <v>100</v>
      </c>
      <c r="D4" s="7"/>
      <c r="E4" s="7"/>
      <c r="F4" s="7"/>
    </row>
    <row r="5" ht="30" customHeight="1" spans="1:6" x14ac:dyDescent="0.25">
      <c r="A5" s="5" t="s">
        <v>101</v>
      </c>
      <c r="B5" s="24" t="s">
        <v>102</v>
      </c>
      <c r="C5" s="7" t="s">
        <v>103</v>
      </c>
      <c r="D5" s="7"/>
      <c r="E5" s="7"/>
      <c r="F5" s="7"/>
    </row>
    <row r="6" ht="30" customHeight="1" spans="1:6" x14ac:dyDescent="0.25">
      <c r="A6" s="5" t="s">
        <v>104</v>
      </c>
      <c r="B6" s="17">
        <v>60</v>
      </c>
      <c r="C6" s="7" t="s">
        <v>105</v>
      </c>
      <c r="D6" s="7"/>
      <c r="E6" s="7"/>
      <c r="F6" s="7"/>
    </row>
    <row r="7" spans="1:6" x14ac:dyDescent="0.25">
      <c r="A7" s="2"/>
      <c r="F7" s="2"/>
    </row>
    <row r="8" ht="30" customHeight="1" spans="1:6" x14ac:dyDescent="0.25">
      <c r="A8" s="11" t="s">
        <v>106</v>
      </c>
      <c r="B8" s="11" t="s">
        <v>107</v>
      </c>
      <c r="C8" s="11" t="s">
        <v>108</v>
      </c>
      <c r="D8" s="11"/>
      <c r="E8" s="11"/>
      <c r="F8" s="11"/>
    </row>
    <row r="9" ht="30" customHeight="1" spans="1:6" x14ac:dyDescent="0.25">
      <c r="A9" s="16" t="s">
        <v>6</v>
      </c>
      <c r="B9" s="18">
        <f>SUMPRODUCT(--(Technicians!$D$2:$D$101&lt;&gt;""))</f>
        <v>5</v>
      </c>
      <c r="C9" s="7" t="s">
        <v>109</v>
      </c>
      <c r="D9" s="7"/>
      <c r="E9" s="7"/>
      <c r="F9" s="7"/>
    </row>
    <row r="10" ht="30" customHeight="1" spans="1:6" x14ac:dyDescent="0.25">
      <c r="A10" s="16" t="s">
        <v>110</v>
      </c>
      <c r="B10" s="25">
        <f>IF($B$19&gt;0,"Check data",IF(COUNTIF('Skills Matrix'!$L$4:$L$103,"OK")=0,"n/a",SUMIF('Skills Matrix'!$L$4:$L$103,"OK",'Skills Matrix'!$K$4:$K$103)/COUNTIF('Skills Matrix'!$L$4:$L$103,"OK")))</f>
        <v>2.025</v>
      </c>
      <c r="C10" s="7" t="s">
        <v>111</v>
      </c>
      <c r="D10" s="7"/>
      <c r="E10" s="7"/>
      <c r="F10" s="7"/>
    </row>
    <row r="11" ht="30" customHeight="1" spans="1:6" x14ac:dyDescent="0.25">
      <c r="A11" s="16" t="s">
        <v>112</v>
      </c>
      <c r="B11" s="18">
        <f>IF($B$19&gt;0,"Check data",COUNTIF($D$23:$D$30,"&gt;0"))</f>
        <v>1</v>
      </c>
      <c r="C11" s="7" t="s">
        <v>113</v>
      </c>
      <c r="D11" s="7"/>
      <c r="E11" s="7"/>
      <c r="F11" s="7"/>
    </row>
    <row r="12" ht="30" customHeight="1" spans="1:6" x14ac:dyDescent="0.25">
      <c r="A12" s="16" t="s">
        <v>114</v>
      </c>
      <c r="B12" s="18">
        <f>IF($B$19&gt;0,"Check data",SUM($D$23:$D$30))</f>
        <v>1</v>
      </c>
      <c r="C12" s="7" t="s">
        <v>115</v>
      </c>
      <c r="D12" s="7"/>
      <c r="E12" s="7"/>
      <c r="F12" s="7"/>
    </row>
    <row r="13" ht="30" customHeight="1" spans="1:6" x14ac:dyDescent="0.25">
      <c r="A13" s="16" t="s">
        <v>116</v>
      </c>
      <c r="B13" s="18">
        <f>SUMPRODUCT(--(Certifications!$H$2:$H$501&lt;&gt;""))</f>
        <v>11</v>
      </c>
      <c r="C13" s="7" t="s">
        <v>117</v>
      </c>
      <c r="D13" s="7"/>
      <c r="E13" s="7"/>
      <c r="F13" s="7"/>
    </row>
    <row r="14" ht="30" customHeight="1" spans="1:6" x14ac:dyDescent="0.25">
      <c r="A14" s="16" t="s">
        <v>118</v>
      </c>
      <c r="B14" s="18">
        <f>IF($B$19&gt;0,"Check data",COUNTIF(Certifications!$G$2:$G$501,"Expired"))</f>
        <v>1</v>
      </c>
      <c r="C14" s="7" t="s">
        <v>119</v>
      </c>
      <c r="D14" s="7"/>
      <c r="E14" s="7"/>
      <c r="F14" s="7"/>
    </row>
    <row r="15" ht="30" customHeight="1" spans="1:6" x14ac:dyDescent="0.25">
      <c r="A15" s="16" t="s">
        <v>120</v>
      </c>
      <c r="B15" s="18">
        <f>IF($B$19&gt;0,"Check data",COUNTIF(Certifications!$G$2:$G$501,"Expires soon"))</f>
        <v>2</v>
      </c>
      <c r="C15" s="7" t="s">
        <v>121</v>
      </c>
      <c r="D15" s="7"/>
      <c r="E15" s="7"/>
      <c r="F15" s="7"/>
    </row>
    <row r="16" ht="30" customHeight="1" spans="1:6" x14ac:dyDescent="0.25">
      <c r="A16" s="16" t="s">
        <v>122</v>
      </c>
      <c r="B16" s="18">
        <f>IF($B$19&gt;0,"Check data",SUMPRODUCT(('Training Plan'!$G$2:$G$501&lt;&gt;"")*('Training Plan'!$E$2:$E$501&lt;&gt;"Done")))</f>
        <v>7</v>
      </c>
      <c r="C16" s="7" t="s">
        <v>123</v>
      </c>
      <c r="D16" s="7"/>
      <c r="E16" s="7"/>
      <c r="F16" s="7"/>
    </row>
    <row r="17" ht="30" customHeight="1" spans="1:6" x14ac:dyDescent="0.25">
      <c r="A17" s="16" t="s">
        <v>124</v>
      </c>
      <c r="B17" s="18">
        <f>IF($B$19&gt;0,"Check data",COUNTIF('Training Plan'!$F$2:$F$501,"Yes"))</f>
        <v>1</v>
      </c>
      <c r="C17" s="7" t="s">
        <v>125</v>
      </c>
      <c r="D17" s="7"/>
      <c r="E17" s="7"/>
      <c r="F17" s="7"/>
    </row>
    <row r="18" ht="30" customHeight="1" spans="1:6" x14ac:dyDescent="0.25">
      <c r="A18" s="11" t="s">
        <v>126</v>
      </c>
      <c r="B18" s="11" t="s">
        <v>107</v>
      </c>
      <c r="C18" s="11" t="s">
        <v>127</v>
      </c>
      <c r="D18" s="11"/>
      <c r="E18" s="11"/>
      <c r="F18" s="11"/>
    </row>
    <row r="19" ht="30" customHeight="1" spans="1:6" x14ac:dyDescent="0.25">
      <c r="A19" s="16" t="s">
        <v>128</v>
      </c>
      <c r="B19" s="18">
        <f>SUMPRODUCT((Technicians!$D$2:$D$101&lt;&gt;"")*(Technicians!$D$2:$D$101&lt;&gt;"OK"))+SUMPRODUCT(('Skills Matrix'!$L$4:$L$103&lt;&gt;"")*('Skills Matrix'!$L$4:$L$103&lt;&gt;"OK"))+SUMPRODUCT((Certifications!$H$2:$H$501&lt;&gt;"")*(Certifications!$H$2:$H$501&lt;&gt;"OK"))+SUMPRODUCT(('Training Plan'!$G$2:$G$501&lt;&gt;"")*('Training Plan'!$G$2:$G$501&lt;&gt;"OK"))+IF(AND(ISNUMBER($B$4),N($B$4)&gt;=18264,N($B$4)&lt;=73050),0,1)+IF(AND(ISNUMBER($B$6),N($B$6)&gt;=0,N($B$6)&lt;=3650),0,1)+IF(AND(ISNUMBER('Skills Matrix'!$B$2),N('Skills Matrix'!$B$2)&gt;=0,N('Skills Matrix'!$B$2)&lt;=100,N('Skills Matrix'!$B$2)=INT(N('Skills Matrix'!$B$2))),0,1)+IF(AND(ISNUMBER('Skills Matrix'!$C$2),N('Skills Matrix'!$C$2)&gt;=0,N('Skills Matrix'!$C$2)&lt;=100,N('Skills Matrix'!$C$2)=INT(N('Skills Matrix'!$C$2))),0,1)+IF(AND(ISNUMBER('Skills Matrix'!$D$2),N('Skills Matrix'!$D$2)&gt;=0,N('Skills Matrix'!$D$2)&lt;=100,N('Skills Matrix'!$D$2)=INT(N('Skills Matrix'!$D$2))),0,1)+IF(AND(ISNUMBER('Skills Matrix'!$E$2),N('Skills Matrix'!$E$2)&gt;=0,N('Skills Matrix'!$E$2)&lt;=100,N('Skills Matrix'!$E$2)=INT(N('Skills Matrix'!$E$2))),0,1)+IF(AND(ISNUMBER('Skills Matrix'!$F$2),N('Skills Matrix'!$F$2)&gt;=0,N('Skills Matrix'!$F$2)&lt;=100,N('Skills Matrix'!$F$2)=INT(N('Skills Matrix'!$F$2))),0,1)+IF(AND(ISNUMBER('Skills Matrix'!$G$2),N('Skills Matrix'!$G$2)&gt;=0,N('Skills Matrix'!$G$2)&lt;=100,N('Skills Matrix'!$G$2)=INT(N('Skills Matrix'!$G$2))),0,1)+IF(AND(ISNUMBER('Skills Matrix'!$H$2),N('Skills Matrix'!$H$2)&gt;=0,N('Skills Matrix'!$H$2)&lt;=100,N('Skills Matrix'!$H$2)=INT(N('Skills Matrix'!$H$2))),0,1)+IF(AND(ISNUMBER('Skills Matrix'!$I$2),N('Skills Matrix'!$I$2)&gt;=0,N('Skills Matrix'!$I$2)&lt;=100,N('Skills Matrix'!$I$2)=INT(N('Skills Matrix'!$I$2))),0,1)</f>
        <v>0</v>
      </c>
      <c r="C19" s="7" t="s">
        <v>129</v>
      </c>
      <c r="D19" s="7"/>
      <c r="E19" s="7"/>
      <c r="F19" s="7"/>
    </row>
    <row r="20" ht="30" customHeight="1" spans="1:6" x14ac:dyDescent="0.25">
      <c r="A20" s="16" t="s">
        <v>130</v>
      </c>
      <c r="B20" s="26" t="str">
        <f>IF($B$19&gt;0,"Check data","OK")</f>
        <v>OK</v>
      </c>
      <c r="C20" s="7" t="s">
        <v>131</v>
      </c>
      <c r="D20" s="7"/>
      <c r="E20" s="7"/>
      <c r="F20" s="7"/>
    </row>
    <row r="21" spans="1:6" x14ac:dyDescent="0.25">
      <c r="A21" s="2"/>
      <c r="F21" s="2"/>
    </row>
    <row r="22" ht="30" customHeight="1" spans="1:6" x14ac:dyDescent="0.25">
      <c r="A22" s="11" t="s">
        <v>89</v>
      </c>
      <c r="B22" s="11" t="s">
        <v>132</v>
      </c>
      <c r="C22" s="11" t="s">
        <v>133</v>
      </c>
      <c r="D22" s="11" t="s">
        <v>134</v>
      </c>
      <c r="F22" s="2"/>
    </row>
    <row r="23" spans="1:6" x14ac:dyDescent="0.25">
      <c r="A23" s="27" t="str">
        <f>IF('Skills Matrix'!B$1="","",'Skills Matrix'!B$1)</f>
        <v>Residential AC</v>
      </c>
      <c r="B23" s="28">
        <f>IF('Skills Matrix'!B$2="","",'Skills Matrix'!B$2)</f>
        <v>3</v>
      </c>
      <c r="C23" s="28">
        <f>'Skills Matrix'!B$3</f>
        <v>3</v>
      </c>
      <c r="D23" s="18">
        <f>IF($B$19&gt;0,"Check data",MAX(0,N(B23)-C23))</f>
        <v>0</v>
      </c>
      <c r="F23" s="2"/>
    </row>
    <row r="24" spans="1:6" x14ac:dyDescent="0.25">
      <c r="A24" s="27" t="str">
        <f>IF('Skills Matrix'!C$1="","",'Skills Matrix'!C$1)</f>
        <v>Gas furnaces</v>
      </c>
      <c r="B24" s="28">
        <f>IF('Skills Matrix'!C$2="","",'Skills Matrix'!C$2)</f>
        <v>3</v>
      </c>
      <c r="C24" s="28">
        <f>'Skills Matrix'!C$3</f>
        <v>3</v>
      </c>
      <c r="D24" s="18">
        <f>IF($B$19&gt;0,"Check data",MAX(0,N(B24)-C24))</f>
        <v>0</v>
      </c>
      <c r="F24" s="2"/>
    </row>
    <row r="25" spans="1:6" x14ac:dyDescent="0.25">
      <c r="A25" s="27" t="str">
        <f>IF('Skills Matrix'!D$1="","",'Skills Matrix'!D$1)</f>
        <v>Heat pumps</v>
      </c>
      <c r="B25" s="28">
        <f>IF('Skills Matrix'!D$2="","",'Skills Matrix'!D$2)</f>
        <v>2</v>
      </c>
      <c r="C25" s="28">
        <f>'Skills Matrix'!D$3</f>
        <v>2</v>
      </c>
      <c r="D25" s="18">
        <f>IF($B$19&gt;0,"Check data",MAX(0,N(B25)-C25))</f>
        <v>0</v>
      </c>
      <c r="F25" s="2"/>
    </row>
    <row r="26" spans="1:6" x14ac:dyDescent="0.25">
      <c r="A26" s="27" t="str">
        <f>IF('Skills Matrix'!E$1="","",'Skills Matrix'!E$1)</f>
        <v>Commercial RTUs</v>
      </c>
      <c r="B26" s="28">
        <f>IF('Skills Matrix'!E$2="","",'Skills Matrix'!E$2)</f>
        <v>2</v>
      </c>
      <c r="C26" s="28">
        <f>'Skills Matrix'!E$3</f>
        <v>2</v>
      </c>
      <c r="D26" s="18">
        <f>IF($B$19&gt;0,"Check data",MAX(0,N(B26)-C26))</f>
        <v>0</v>
      </c>
      <c r="F26" s="2"/>
    </row>
    <row r="27" spans="1:6" x14ac:dyDescent="0.25">
      <c r="A27" s="27" t="str">
        <f>IF('Skills Matrix'!F$1="","",'Skills Matrix'!F$1)</f>
        <v>Refrigeration</v>
      </c>
      <c r="B27" s="28">
        <f>IF('Skills Matrix'!F$2="","",'Skills Matrix'!F$2)</f>
        <v>1</v>
      </c>
      <c r="C27" s="28">
        <f>'Skills Matrix'!F$3</f>
        <v>0</v>
      </c>
      <c r="D27" s="18">
        <f>IF($B$19&gt;0,"Check data",MAX(0,N(B27)-C27))</f>
        <v>1</v>
      </c>
      <c r="F27" s="2"/>
    </row>
    <row r="28" spans="1:6" x14ac:dyDescent="0.25">
      <c r="A28" s="27" t="str">
        <f>IF('Skills Matrix'!G$1="","",'Skills Matrix'!G$1)</f>
        <v>Controls &amp; thermostats</v>
      </c>
      <c r="B28" s="28">
        <f>IF('Skills Matrix'!G$2="","",'Skills Matrix'!G$2)</f>
        <v>2</v>
      </c>
      <c r="C28" s="28">
        <f>'Skills Matrix'!G$3</f>
        <v>2</v>
      </c>
      <c r="D28" s="18">
        <f>IF($B$19&gt;0,"Check data",MAX(0,N(B28)-C28))</f>
        <v>0</v>
      </c>
      <c r="F28" s="2"/>
    </row>
    <row r="29" spans="1:6" x14ac:dyDescent="0.25">
      <c r="A29" s="27" t="str">
        <f>IF('Skills Matrix'!H$1="","",'Skills Matrix'!H$1)</f>
        <v>Ductless mini-splits</v>
      </c>
      <c r="B29" s="28">
        <f>IF('Skills Matrix'!H$2="","",'Skills Matrix'!H$2)</f>
        <v>2</v>
      </c>
      <c r="C29" s="28">
        <f>'Skills Matrix'!H$3</f>
        <v>3</v>
      </c>
      <c r="D29" s="18">
        <f>IF($B$19&gt;0,"Check data",MAX(0,N(B29)-C29))</f>
        <v>0</v>
      </c>
      <c r="F29" s="2"/>
    </row>
    <row r="30" spans="1:6" x14ac:dyDescent="0.25">
      <c r="A30" s="27" t="str">
        <f>IF('Skills Matrix'!I$1="","",'Skills Matrix'!I$1)</f>
        <v>Customer handoff</v>
      </c>
      <c r="B30" s="28">
        <f>IF('Skills Matrix'!I$2="","",'Skills Matrix'!I$2)</f>
        <v>3</v>
      </c>
      <c r="C30" s="28">
        <f>'Skills Matrix'!I$3</f>
        <v>3</v>
      </c>
      <c r="D30" s="18">
        <f>IF($B$19&gt;0,"Check data",MAX(0,N(B30)-C30))</f>
        <v>0</v>
      </c>
      <c r="F30" s="2"/>
    </row>
    <row r="31" spans="1:6" x14ac:dyDescent="0.25">
      <c r="A31" s="2"/>
      <c r="F31" s="2"/>
    </row>
    <row r="32" ht="30" customHeight="1" spans="1:6" x14ac:dyDescent="0.25">
      <c r="A32" s="29" t="s">
        <v>34</v>
      </c>
      <c r="B32" s="29"/>
      <c r="C32" s="29"/>
      <c r="D32" s="29"/>
      <c r="E32" s="29"/>
      <c r="F32" s="29"/>
    </row>
  </sheetData>
  <mergeCells count="19">
    <mergeCell ref="A1:F1"/>
    <mergeCell ref="C3:F3"/>
    <mergeCell ref="C4:F4"/>
    <mergeCell ref="C5:F5"/>
    <mergeCell ref="C6:F6"/>
    <mergeCell ref="C8:F8"/>
    <mergeCell ref="C9:F9"/>
    <mergeCell ref="C10:F10"/>
    <mergeCell ref="C11:F11"/>
    <mergeCell ref="C12:F12"/>
    <mergeCell ref="C13:F13"/>
    <mergeCell ref="C14:F14"/>
    <mergeCell ref="C15:F15"/>
    <mergeCell ref="C16:F16"/>
    <mergeCell ref="C17:F17"/>
    <mergeCell ref="C18:F18"/>
    <mergeCell ref="C19:F19"/>
    <mergeCell ref="C20:F20"/>
    <mergeCell ref="A32:F32"/>
  </mergeCells>
  <conditionalFormatting sqref="B10">
    <cfRule type="expression" dxfId="19" priority="40">
      <formula>B10="Check data"</formula>
    </cfRule>
  </conditionalFormatting>
  <conditionalFormatting sqref="B11">
    <cfRule type="expression" dxfId="20" priority="41">
      <formula>B11="Check data"</formula>
    </cfRule>
  </conditionalFormatting>
  <conditionalFormatting sqref="B12">
    <cfRule type="expression" dxfId="21" priority="42">
      <formula>B12="Check data"</formula>
    </cfRule>
  </conditionalFormatting>
  <conditionalFormatting sqref="B14">
    <cfRule type="expression" dxfId="22" priority="43">
      <formula>B14="Check data"</formula>
    </cfRule>
  </conditionalFormatting>
  <conditionalFormatting sqref="B15">
    <cfRule type="expression" dxfId="23" priority="44">
      <formula>B15="Check data"</formula>
    </cfRule>
  </conditionalFormatting>
  <conditionalFormatting sqref="B16">
    <cfRule type="expression" dxfId="24" priority="45">
      <formula>B16="Check data"</formula>
    </cfRule>
  </conditionalFormatting>
  <conditionalFormatting sqref="B17">
    <cfRule type="expression" dxfId="25" priority="46">
      <formula>B17="Check data"</formula>
    </cfRule>
  </conditionalFormatting>
  <conditionalFormatting sqref="B19">
    <cfRule type="expression" dxfId="26" priority="50">
      <formula>B19&gt;0</formula>
    </cfRule>
  </conditionalFormatting>
  <conditionalFormatting sqref="B20">
    <cfRule type="expression" dxfId="27" priority="51">
      <formula>B20="Check data"</formula>
    </cfRule>
    <cfRule type="expression" dxfId="28" priority="52">
      <formula>B20="OK"</formula>
    </cfRule>
  </conditionalFormatting>
  <conditionalFormatting sqref="D23:D30">
    <cfRule type="expression" dxfId="29" priority="53">
      <formula>AND(ISNUMBER($D23),$D23&gt;0)</formula>
    </cfRule>
    <cfRule type="expression" dxfId="30" priority="54">
      <formula>$D23="Check data"</formula>
    </cfRule>
  </conditionalFormatting>
  <dataValidations count="2">
    <dataValidation type="decimal" allowBlank="1" showErrorMessage="1" errorTitle="Invalid date" error="Enter a number between 18264 and 73050" sqref="B4">
      <formula1>18264</formula1>
      <formula2>73050</formula2>
    </dataValidation>
    <dataValidation type="decimal" allowBlank="1" showErrorMessage="1" errorTitle="Invalid days" error="Enter a number between 0 and 3650" sqref="B6">
      <formula1>0</formula1>
      <formula2>3650</formula2>
    </dataValidation>
  </dataValidations>
  <hyperlinks>
    <hyperlink ref="A3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Technicians</vt:lpstr>
      <vt:lpstr>Skills Matrix</vt:lpstr>
      <vt:lpstr>Certifications</vt:lpstr>
      <vt:lpstr>Training Plan</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cp:lastModifiedBy>
  <dcterms:created xsi:type="dcterms:W3CDTF">2026-11-04T00:00:00Z</dcterms:created>
  <dcterms:modified xsi:type="dcterms:W3CDTF">2026-11-04T00:00:00Z</dcterms:modified>
</cp:coreProperties>
</file>