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Labor Rate" state="visible" r:id="rId5"/>
    <sheet sheetId="3" name="Price Book" state="visible" r:id="rId6"/>
    <sheet sheetId="4" name="Parts" state="visible" r:id="rId7"/>
  </sheets>
  <calcPr calcId="171027" fullCalcOnLoad="1"/>
</workbook>
</file>

<file path=xl/sharedStrings.xml><?xml version="1.0" encoding="utf-8"?>
<sst xmlns="http://schemas.openxmlformats.org/spreadsheetml/2006/main" count="126" uniqueCount="113">
  <si>
    <t>Labor Rate Calculator and Flat-Rate Price Book</t>
  </si>
  <si>
    <t>Purpose</t>
  </si>
  <si>
    <t>This workbook works out the hourly rate your shop needs to charge, then prices a flat-rate price book from it. On Labor Rate, enter your techs, wages, payroll burden, paid hours, billable share, overhead, target profit and parts markup: it shows the loaded labor cost and overhead per billable hour, the break-even rate and the required hourly rate. Price Book turns each task's labor hours and parts into a flat price at that rate, rounded up to the next dollar, and Parts holds your part costs. Every number in the file is a sample input; replace them with your own.</t>
  </si>
  <si>
    <t>Clean-room disclosure</t>
  </si>
  <si>
    <t>Clean-room disclosure: every formula, layout, instruction, and sample figure in this workbook was authored from scratch for Field Service Software IO. No vendor workbook, gated template, branding, price book or sample dataset was downloaded, inspected, mirrored, transformed, or adapted in building this file. All wages, overhead, part costs and prices shown are synthetic sample inputs for illustration only, not typical or market rates; replace them with your own.</t>
  </si>
  <si>
    <t>What’s in this workbook</t>
  </si>
  <si>
    <t>Labor Rate</t>
  </si>
  <si>
    <t>Your inputs (blue) and the results: annual wages, burden, loaded labor cost, billable hours, cost and overhead per billable hour, the break-even rate and the required hourly rate. It also counts valid task rows, rows to check and the price book total.</t>
  </si>
  <si>
    <t>Price Book</t>
  </si>
  <si>
    <t>One row per task: code, task, labor hours, part number, parts quantity. Parts cost, labor price, parts price, the price before rounding, the flat price and a Row check are calculated.</t>
  </si>
  <si>
    <t>Parts</t>
  </si>
  <si>
    <t>One row per part: part number, description and unit cost, with a Row check that flags a missing or repeated part number and a blank, text or negative cost.</t>
  </si>
  <si>
    <t>How to use this workbook</t>
  </si>
  <si>
    <t>1. If your spreadsheet app opens the file read-only, turn on editing so the formulas calculate.</t>
  </si>
  <si>
    <t>2. On Labor Rate, replace every blue input with your own numbers. Percentages are typed as percents (30%, or 0.3).</t>
  </si>
  <si>
    <t>3. Read Break-even rate and Required hourly rate. Change a wage, the billable share or overhead and watch both move.</t>
  </si>
  <si>
    <t>4. On Parts, list the parts you use in flat-rate tasks with your unit cost. Keep each part number unique.</t>
  </si>
  <si>
    <t>5. On Price Book, list each task with its labor hours. Pick a part number from the dropdown and type the quantity, or leave the part blank for a labor-only task.</t>
  </si>
  <si>
    <t>6. Read the Flat price column. Each price is labor hours times the required rate, plus parts cost marked up by your parts markup, rounded up to the next dollar.</t>
  </si>
  <si>
    <t>7. Fix every Row check that is not OK. A task with a problem shows a dash in Flat price. While Input check on Labor Rate reads Check inputs, the rate and every flat price read Check data.</t>
  </si>
  <si>
    <t>Colour legend</t>
  </si>
  <si>
    <t/>
  </si>
  <si>
    <t>Input — enter or edit your own data here</t>
  </si>
  <si>
    <t>Calculated — formula-driven, please do not overwrite</t>
  </si>
  <si>
    <t>Output — key result for reporting and dashboards</t>
  </si>
  <si>
    <t>Using this workbook in Google Sheets</t>
  </si>
  <si>
    <t>To import this workbook into Google Sheets: open Google Sheets, choose File &gt; Import &gt; Upload, select this .xlsx file, and choose Insert new sheet(s). The workbook has no macros. Formulas, dropdowns and formatting may not carry over exactly, so compare the required rate, the flat prices and the row checks with this file before you rely on the imported copy.</t>
  </si>
  <si>
    <t>Limitations</t>
  </si>
  <si>
    <t>The required rate is one blended rate for all techs: no overtime, after-hours or trade-by-trade rates. Overhead is recovered on billable hours only, and target profit is a share of revenue. Parts carry one markup percent, with no tiers by cost. Sales tax, trip charges and warranty reserves are not calculated. The workbook holds up to 200 tasks and 100 parts: formulas, totals and dropdowns stop at row 201 on Price Book and row 101 on Parts.</t>
  </si>
  <si>
    <t>Free template from Field Service Software IO: browse more free field service templates →</t>
  </si>
  <si>
    <t>Labor Rate Calculator</t>
  </si>
  <si>
    <t>Input</t>
  </si>
  <si>
    <t>Value</t>
  </si>
  <si>
    <t>What to enter</t>
  </si>
  <si>
    <t>Technicians</t>
  </si>
  <si>
    <t>Billable field techs whose hours you sell.</t>
  </si>
  <si>
    <t>Average base wage per hour</t>
  </si>
  <si>
    <t>Average straight-time wage across those techs.</t>
  </si>
  <si>
    <t>Paid hours per tech per year</t>
  </si>
  <si>
    <t>Every hour you pay for: billable, drive, shop, training and paid time off.</t>
  </si>
  <si>
    <t>Payroll burden %</t>
  </si>
  <si>
    <t>Payroll taxes, workers' comp and benefits, as a percent of wages.</t>
  </si>
  <si>
    <t>Billable share of paid hours</t>
  </si>
  <si>
    <t>The share of paid hours you can bill to a customer. 0% to 100%.</t>
  </si>
  <si>
    <t>Annual overhead</t>
  </si>
  <si>
    <t>Rent, vehicles, insurance, office staff, software and other costs not in wages.</t>
  </si>
  <si>
    <t>Target net profit % of revenue</t>
  </si>
  <si>
    <t>The profit you want left from each billed dollar. The required rate reads n/a at 100% or more.</t>
  </si>
  <si>
    <t>Parts markup %</t>
  </si>
  <si>
    <t>Markup on part cost in the price book: at 40%, a $14.20 part sells for $19.88.</t>
  </si>
  <si>
    <t>Result</t>
  </si>
  <si>
    <t>How it is calculated</t>
  </si>
  <si>
    <t>Annual wages</t>
  </si>
  <si>
    <t>Technicians times wage times paid hours.</t>
  </si>
  <si>
    <t>Payroll burden</t>
  </si>
  <si>
    <t>Annual wages times burden %.</t>
  </si>
  <si>
    <t>Loaded labor cost</t>
  </si>
  <si>
    <t>Wages plus burden.</t>
  </si>
  <si>
    <t>Billable hours per year</t>
  </si>
  <si>
    <t>Technicians times paid hours times billable share.</t>
  </si>
  <si>
    <t>Loaded labor cost per billable hour</t>
  </si>
  <si>
    <t>Loaded labor cost divided by billable hours. n/a with no billable hours.</t>
  </si>
  <si>
    <t>Overhead per billable hour</t>
  </si>
  <si>
    <t>Annual overhead divided by billable hours.</t>
  </si>
  <si>
    <t>Break-even rate</t>
  </si>
  <si>
    <t>Loaded labor cost plus overhead, divided by billable hours. Covers cost with no profit.</t>
  </si>
  <si>
    <t>Required hourly rate</t>
  </si>
  <si>
    <t>Break-even rate divided by (1 minus target profit %). n/a at a target of 100% or more.</t>
  </si>
  <si>
    <t>Checks and totals</t>
  </si>
  <si>
    <t>What it counts</t>
  </si>
  <si>
    <t>Valid task rows</t>
  </si>
  <si>
    <t>Price Book rows whose Row check reads OK.</t>
  </si>
  <si>
    <t>Rows to check</t>
  </si>
  <si>
    <t>Price Book and Parts rows whose Row check is not OK, plus 1 when Input check is not OK.</t>
  </si>
  <si>
    <t>Input check</t>
  </si>
  <si>
    <t>Check inputs when an input above is blank, text or negative, or the billable share is over 100%.</t>
  </si>
  <si>
    <t>Price book total</t>
  </si>
  <si>
    <t>Sum of the numeric flat prices on Price Book, rows 2 to 201.</t>
  </si>
  <si>
    <t>Task code</t>
  </si>
  <si>
    <t>Task</t>
  </si>
  <si>
    <t>Labor hours</t>
  </si>
  <si>
    <t>Part #</t>
  </si>
  <si>
    <t>Parts qty</t>
  </si>
  <si>
    <t>Parts cost</t>
  </si>
  <si>
    <t>Labor price</t>
  </si>
  <si>
    <t>Parts price</t>
  </si>
  <si>
    <t>Price before rounding</t>
  </si>
  <si>
    <t>Flat price</t>
  </si>
  <si>
    <t>Row check</t>
  </si>
  <si>
    <t>T-101</t>
  </si>
  <si>
    <t>Replace dual run capacitor</t>
  </si>
  <si>
    <t>CAP-45</t>
  </si>
  <si>
    <t>T-102</t>
  </si>
  <si>
    <t>Replace contactor</t>
  </si>
  <si>
    <t>CON-30</t>
  </si>
  <si>
    <t>T-103</t>
  </si>
  <si>
    <t>Replace condenser fan motor</t>
  </si>
  <si>
    <t>MTR-14</t>
  </si>
  <si>
    <t>T-104</t>
  </si>
  <si>
    <t>Furnace tune-up</t>
  </si>
  <si>
    <t>T-105</t>
  </si>
  <si>
    <t>Replace hot surface igniter</t>
  </si>
  <si>
    <t>IGN-01</t>
  </si>
  <si>
    <t>T-106</t>
  </si>
  <si>
    <t>Commercial filter change, 12 filters</t>
  </si>
  <si>
    <t>FLT-20</t>
  </si>
  <si>
    <t>Description</t>
  </si>
  <si>
    <t>Unit cost</t>
  </si>
  <si>
    <t>Dual run capacitor 45/5 uF</t>
  </si>
  <si>
    <t>Contactor 2-pole 30A</t>
  </si>
  <si>
    <t>Condenser fan motor 1/4 hp</t>
  </si>
  <si>
    <t>Pleated filters 20x20x2, case of 12</t>
  </si>
  <si>
    <t>Hot surface igniter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</si>
</sst>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
    <numFmt numFmtId="165" formatCode="0.0%"/>
    <numFmt numFmtId="166" formatCode="$#,##0"/>
    <numFmt numFmtId="167" formatCode="#,##0.##"/>
  </numFmts>
  <fonts count="8" x14ac:knownFonts="1">
    <font>
      <color theme="1"/>
      <family val="2"/>
      <scheme val="minor"/>
      <sz val="11"/>
      <name val="Calibri"/>
    </font>
    <font>
      <b/>
      <sz val="16"/>
    </font>
    <font>
      <b/>
      <sz val="12"/>
    </font>
    <font>
      <i/>
    </font>
    <font>
      <b/>
    </font>
    <font>
      <b/>
      <u/>
      <color rgb="FF1155CC"/>
      <sz val="13"/>
    </font>
    <font>
      <b/>
      <color rgb="FFFFFFFF"/>
    </font>
    <font>
      <b/>
      <u/>
      <color rgb="FF1155CC"/>
      <sz val="12"/>
    </font>
  </fonts>
  <fills count="6">
    <fill>
      <patternFill patternType="none"/>
    </fill>
    <fill>
      <patternFill patternType="gray125"/>
    </fill>
    <fill>
      <patternFill patternType="solid">
        <fgColor rgb="FFDCE6F1"/>
      </patternFill>
    </fill>
    <fill>
      <patternFill patternType="solid">
        <fgColor rgb="FFFFF2CC"/>
      </patternFill>
    </fill>
    <fill>
      <patternFill patternType="solid">
        <fgColor rgb="FFD9EAD3"/>
      </patternFill>
    </fill>
    <fill>
      <patternFill patternType="solid">
        <fgColor rgb="FF44546A"/>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29">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5" fillId="4" borderId="0" xfId="0" applyFont="1" applyFill="1" applyAlignment="1">
      <alignment horizontal="center" vertical="center" wrapText="1"/>
    </xf>
    <xf numFmtId="0" fontId="6" fillId="5" borderId="1" xfId="0" applyFont="1" applyFill="1" applyBorder="1" applyAlignment="1">
      <alignment horizontal="center" vertical="center" wrapText="1"/>
    </xf>
    <xf numFmtId="0" fontId="4" fillId="0" borderId="0" xfId="0" applyFont="1" applyAlignment="1">
      <alignment vertical="center" wrapText="1"/>
    </xf>
    <xf numFmtId="3" fontId="4" fillId="2" borderId="1" xfId="0" applyNumberFormat="1" applyFont="1" applyFill="1" applyBorder="1" applyAlignment="1">
      <alignment horizontal="center" vertical="center"/>
    </xf>
    <xf numFmtId="164" fontId="4" fillId="2" borderId="1" xfId="0" applyNumberFormat="1" applyFont="1" applyFill="1" applyBorder="1" applyAlignment="1">
      <alignment horizontal="center" vertical="center"/>
    </xf>
    <xf numFmtId="165" fontId="4" fillId="2" borderId="1" xfId="0" applyNumberFormat="1" applyFont="1" applyFill="1" applyBorder="1" applyAlignment="1">
      <alignment horizontal="center" vertical="center"/>
    </xf>
    <xf numFmtId="166" fontId="4" fillId="2" borderId="1" xfId="0" applyNumberFormat="1" applyFont="1" applyFill="1" applyBorder="1" applyAlignment="1">
      <alignment horizontal="center" vertical="center"/>
    </xf>
    <xf numFmtId="166" fontId="4" fillId="3" borderId="1" xfId="0" applyNumberFormat="1" applyFont="1" applyFill="1" applyBorder="1" applyAlignment="1">
      <alignment horizontal="center" vertical="center"/>
    </xf>
    <xf numFmtId="3" fontId="4" fillId="3" borderId="1" xfId="0" applyNumberFormat="1" applyFont="1" applyFill="1" applyBorder="1" applyAlignment="1">
      <alignment horizontal="center" vertical="center"/>
    </xf>
    <xf numFmtId="164" fontId="4" fillId="3" borderId="1" xfId="0" applyNumberFormat="1" applyFont="1" applyFill="1" applyBorder="1" applyAlignment="1">
      <alignment horizontal="center" vertical="center"/>
    </xf>
    <xf numFmtId="164" fontId="4" fillId="4" borderId="1"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0" fillId="2" borderId="1" xfId="0" applyFill="1" applyBorder="1" applyAlignment="1">
      <alignment horizontal="center" vertical="center"/>
    </xf>
    <xf numFmtId="0" fontId="0" fillId="2" borderId="1" xfId="0" applyFill="1" applyBorder="1" applyAlignment="1">
      <alignment horizontal="left" vertical="center"/>
    </xf>
    <xf numFmtId="167" fontId="0" fillId="2" borderId="1" xfId="0" applyNumberFormat="1" applyFill="1" applyBorder="1" applyAlignment="1">
      <alignment horizontal="center" vertical="center"/>
    </xf>
    <xf numFmtId="164" fontId="0" fillId="3" borderId="1" xfId="0" applyNumberFormat="1" applyFill="1" applyBorder="1" applyAlignment="1">
      <alignment horizontal="center" vertical="center"/>
    </xf>
    <xf numFmtId="166" fontId="4" fillId="4" borderId="1" xfId="0" applyNumberFormat="1" applyFont="1" applyFill="1" applyBorder="1" applyAlignment="1">
      <alignment horizontal="center" vertical="center"/>
    </xf>
    <xf numFmtId="164" fontId="0" fillId="2" borderId="1" xfId="0" applyNumberFormat="1" applyFill="1" applyBorder="1" applyAlignment="1">
      <alignment horizontal="center" vertical="center"/>
    </xf>
    <xf numFmtId="0" fontId="7" fillId="4" borderId="0" xfId="0" applyFont="1" applyFill="1" applyAlignment="1">
      <alignment horizontal="center" vertical="center" wrapText="1"/>
    </xf>
  </cellXfs>
  <cellStyles count="1">
    <cellStyle name="Normal" xfId="0" builtinId="0"/>
  </cellStyles>
  <dxfs count="26">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9C0006"/>
      </font>
      <fill>
        <patternFill patternType="solid">
          <bgColor rgb="FFF4C7C3"/>
        </patternFill>
      </fill>
    </dxf>
    <dxf>
      <font>
        <b/>
        <color rgb="FF7F6000"/>
      </font>
      <fill>
        <patternFill patternType="solid">
          <bgColor rgb="FFFFE599"/>
        </patternFill>
      </fill>
    </dxf>
    <dxf>
      <font>
        <b/>
        <color rgb="FF274E13"/>
      </font>
      <fill>
        <patternFill patternType="solid">
          <bgColor rgb="FFD9EAD3"/>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ieldservicesoftware.io/templates/?utm_source=workbook&amp;utm_medium=in-file-cta&amp;utm_campaign=labor-rate-calculator"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fieldservicesoftware.io/templates/?utm_source=workbook&amp;utm_medium=in-file-cta&amp;utm_campaign=labor-rate-calculat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workbookViewId="0" showGridLines="0"/>
  </sheetViews>
  <sheetFormatPr defaultRowHeight="15" outlineLevelRow="0" outlineLevelCol="0" x14ac:dyDescent="55"/>
  <cols>
    <col min="1" max="6" width="22" customWidth="1"/>
  </cols>
  <sheetData>
    <row r="1" spans="1:6" x14ac:dyDescent="0.25">
      <c r="A1" s="1" t="s">
        <v>0</v>
      </c>
      <c r="B1" s="1"/>
      <c r="C1" s="1"/>
      <c r="D1" s="1"/>
      <c r="E1" s="1"/>
      <c r="F1" s="1"/>
    </row>
    <row r="2" spans="1:6" x14ac:dyDescent="0.25">
      <c r="A2" s="2"/>
      <c r="B2" s="2"/>
      <c r="C2" s="2"/>
      <c r="D2" s="2"/>
      <c r="E2" s="2"/>
      <c r="F2" s="2"/>
    </row>
    <row r="3" spans="1:6" x14ac:dyDescent="0.25">
      <c r="A3" s="3" t="s">
        <v>1</v>
      </c>
      <c r="B3" s="3"/>
      <c r="C3" s="3"/>
      <c r="D3" s="3"/>
      <c r="E3" s="3"/>
      <c r="F3" s="3"/>
    </row>
    <row r="4" ht="75" customHeight="1" spans="1:6" x14ac:dyDescent="0.25">
      <c r="A4" s="2" t="s">
        <v>2</v>
      </c>
      <c r="B4" s="2"/>
      <c r="C4" s="2"/>
      <c r="D4" s="2"/>
      <c r="E4" s="2"/>
      <c r="F4" s="2"/>
    </row>
    <row r="5" spans="1:6" x14ac:dyDescent="0.25">
      <c r="A5" s="2"/>
      <c r="B5" s="2"/>
      <c r="C5" s="2"/>
      <c r="D5" s="2"/>
      <c r="E5" s="2"/>
      <c r="F5" s="2"/>
    </row>
    <row r="6" spans="1:6" x14ac:dyDescent="0.25">
      <c r="A6" s="3" t="s">
        <v>3</v>
      </c>
      <c r="B6" s="3"/>
      <c r="C6" s="3"/>
      <c r="D6" s="3"/>
      <c r="E6" s="3"/>
      <c r="F6" s="3"/>
    </row>
    <row r="7" ht="60" customHeight="1" spans="1:6" x14ac:dyDescent="0.25">
      <c r="A7" s="4" t="s">
        <v>4</v>
      </c>
      <c r="B7" s="4"/>
      <c r="C7" s="4"/>
      <c r="D7" s="4"/>
      <c r="E7" s="4"/>
      <c r="F7" s="4"/>
    </row>
    <row r="8" spans="1:6" x14ac:dyDescent="0.25">
      <c r="A8" s="2"/>
      <c r="B8" s="2"/>
      <c r="C8" s="2"/>
      <c r="D8" s="2"/>
      <c r="E8" s="2"/>
      <c r="F8" s="2"/>
    </row>
    <row r="9" spans="1:6" x14ac:dyDescent="0.25">
      <c r="A9" s="3" t="s">
        <v>5</v>
      </c>
      <c r="B9" s="3"/>
      <c r="C9" s="3"/>
      <c r="D9" s="3"/>
      <c r="E9" s="3"/>
      <c r="F9" s="3"/>
    </row>
    <row r="10" ht="45" customHeight="1" spans="1:6" x14ac:dyDescent="0.25">
      <c r="A10" s="5" t="s">
        <v>6</v>
      </c>
      <c r="B10" s="5"/>
      <c r="C10" s="2" t="s">
        <v>7</v>
      </c>
      <c r="D10" s="2"/>
      <c r="E10" s="2"/>
      <c r="F10" s="2"/>
    </row>
    <row r="11" ht="30" customHeight="1" spans="1:6" x14ac:dyDescent="0.25">
      <c r="A11" s="5" t="s">
        <v>8</v>
      </c>
      <c r="B11" s="5"/>
      <c r="C11" s="2" t="s">
        <v>9</v>
      </c>
      <c r="D11" s="2"/>
      <c r="E11" s="2"/>
      <c r="F11" s="2"/>
    </row>
    <row r="12" ht="30" customHeight="1" spans="1:6" x14ac:dyDescent="0.25">
      <c r="A12" s="5" t="s">
        <v>10</v>
      </c>
      <c r="B12" s="5"/>
      <c r="C12" s="2" t="s">
        <v>11</v>
      </c>
      <c r="D12" s="2"/>
      <c r="E12" s="2"/>
      <c r="F12" s="2"/>
    </row>
    <row r="13" spans="1:6" x14ac:dyDescent="0.25">
      <c r="A13" s="2"/>
      <c r="B13" s="2"/>
      <c r="C13" s="2"/>
      <c r="D13" s="2"/>
      <c r="E13" s="2"/>
      <c r="F13" s="2"/>
    </row>
    <row r="14" spans="1:6" x14ac:dyDescent="0.25">
      <c r="A14" s="3" t="s">
        <v>12</v>
      </c>
      <c r="B14" s="3"/>
      <c r="C14" s="3"/>
      <c r="D14" s="3"/>
      <c r="E14" s="3"/>
      <c r="F14" s="3"/>
    </row>
    <row r="15" ht="30" customHeight="1" spans="1:6" x14ac:dyDescent="0.25">
      <c r="A15" s="2" t="s">
        <v>13</v>
      </c>
      <c r="B15" s="2"/>
      <c r="C15" s="2"/>
      <c r="D15" s="2"/>
      <c r="E15" s="2"/>
      <c r="F15" s="2"/>
    </row>
    <row r="16" ht="30" customHeight="1" spans="1:6" x14ac:dyDescent="0.25">
      <c r="A16" s="2" t="s">
        <v>14</v>
      </c>
      <c r="B16" s="2"/>
      <c r="C16" s="2"/>
      <c r="D16" s="2"/>
      <c r="E16" s="2"/>
      <c r="F16" s="2"/>
    </row>
    <row r="17" ht="30" customHeight="1" spans="1:6" x14ac:dyDescent="0.25">
      <c r="A17" s="2" t="s">
        <v>15</v>
      </c>
      <c r="B17" s="2"/>
      <c r="C17" s="2"/>
      <c r="D17" s="2"/>
      <c r="E17" s="2"/>
      <c r="F17" s="2"/>
    </row>
    <row r="18" ht="30" customHeight="1" spans="1:6" x14ac:dyDescent="0.25">
      <c r="A18" s="2" t="s">
        <v>16</v>
      </c>
      <c r="B18" s="2"/>
      <c r="C18" s="2"/>
      <c r="D18" s="2"/>
      <c r="E18" s="2"/>
      <c r="F18" s="2"/>
    </row>
    <row r="19" ht="30" customHeight="1" spans="1:6" x14ac:dyDescent="0.25">
      <c r="A19" s="2" t="s">
        <v>17</v>
      </c>
      <c r="B19" s="2"/>
      <c r="C19" s="2"/>
      <c r="D19" s="2"/>
      <c r="E19" s="2"/>
      <c r="F19" s="2"/>
    </row>
    <row r="20" ht="30" customHeight="1" spans="1:6" x14ac:dyDescent="0.25">
      <c r="A20" s="2" t="s">
        <v>18</v>
      </c>
      <c r="B20" s="2"/>
      <c r="C20" s="2"/>
      <c r="D20" s="2"/>
      <c r="E20" s="2"/>
      <c r="F20" s="2"/>
    </row>
    <row r="21" ht="30" customHeight="1" spans="1:6" x14ac:dyDescent="0.25">
      <c r="A21" s="2" t="s">
        <v>19</v>
      </c>
      <c r="B21" s="2"/>
      <c r="C21" s="2"/>
      <c r="D21" s="2"/>
      <c r="E21" s="2"/>
      <c r="F21" s="2"/>
    </row>
    <row r="22" spans="1:6" x14ac:dyDescent="0.25">
      <c r="A22" s="2"/>
      <c r="B22" s="2"/>
      <c r="C22" s="2"/>
      <c r="D22" s="2"/>
      <c r="E22" s="2"/>
      <c r="F22" s="2"/>
    </row>
    <row r="23" spans="1:6" x14ac:dyDescent="0.25">
      <c r="A23" s="3" t="s">
        <v>20</v>
      </c>
      <c r="B23" s="3"/>
      <c r="C23" s="3"/>
      <c r="D23" s="3"/>
      <c r="E23" s="3"/>
      <c r="F23" s="3"/>
    </row>
    <row r="24" spans="1:6" x14ac:dyDescent="0.25">
      <c r="A24" s="5" t="s">
        <v>20</v>
      </c>
      <c r="B24" s="2"/>
      <c r="C24" s="2"/>
      <c r="D24" s="2"/>
      <c r="E24" s="2"/>
      <c r="F24" s="2"/>
    </row>
    <row r="25" spans="1:6" x14ac:dyDescent="0.25">
      <c r="A25" s="6" t="s">
        <v>21</v>
      </c>
      <c r="B25" s="7" t="s">
        <v>22</v>
      </c>
      <c r="C25" s="2"/>
      <c r="D25" s="2"/>
      <c r="E25" s="2"/>
      <c r="F25" s="2"/>
    </row>
    <row r="26" spans="1:6" x14ac:dyDescent="0.25">
      <c r="A26" s="8" t="s">
        <v>21</v>
      </c>
      <c r="B26" s="7" t="s">
        <v>23</v>
      </c>
      <c r="C26" s="2"/>
      <c r="D26" s="2"/>
      <c r="E26" s="2"/>
      <c r="F26" s="2"/>
    </row>
    <row r="27" spans="1:6" x14ac:dyDescent="0.25">
      <c r="A27" s="9" t="s">
        <v>21</v>
      </c>
      <c r="B27" s="7" t="s">
        <v>24</v>
      </c>
      <c r="C27" s="2"/>
      <c r="D27" s="2"/>
      <c r="E27" s="2"/>
      <c r="F27" s="2"/>
    </row>
    <row r="28" spans="1:6" x14ac:dyDescent="0.25">
      <c r="A28" s="2"/>
      <c r="B28" s="2"/>
      <c r="C28" s="2"/>
      <c r="D28" s="2"/>
      <c r="E28" s="2"/>
      <c r="F28" s="2"/>
    </row>
    <row r="29" spans="1:6" x14ac:dyDescent="0.25">
      <c r="A29" s="3" t="s">
        <v>25</v>
      </c>
      <c r="B29" s="3"/>
      <c r="C29" s="3"/>
      <c r="D29" s="3"/>
      <c r="E29" s="3"/>
      <c r="F29" s="3"/>
    </row>
    <row r="30" ht="45" customHeight="1" spans="1:6" x14ac:dyDescent="0.25">
      <c r="A30" s="2" t="s">
        <v>26</v>
      </c>
      <c r="B30" s="2"/>
      <c r="C30" s="2"/>
      <c r="D30" s="2"/>
      <c r="E30" s="2"/>
      <c r="F30" s="2"/>
    </row>
    <row r="31" spans="1:6" x14ac:dyDescent="0.25">
      <c r="A31" s="2"/>
      <c r="B31" s="2"/>
      <c r="C31" s="2"/>
      <c r="D31" s="2"/>
      <c r="E31" s="2"/>
      <c r="F31" s="2"/>
    </row>
    <row r="32" spans="1:6" x14ac:dyDescent="0.25">
      <c r="A32" s="3" t="s">
        <v>27</v>
      </c>
      <c r="B32" s="3"/>
      <c r="C32" s="3"/>
      <c r="D32" s="3"/>
      <c r="E32" s="3"/>
      <c r="F32" s="3"/>
    </row>
    <row r="33" ht="60" customHeight="1" spans="1:6" x14ac:dyDescent="0.25">
      <c r="A33" s="2" t="s">
        <v>28</v>
      </c>
      <c r="B33" s="2"/>
      <c r="C33" s="2"/>
      <c r="D33" s="2"/>
      <c r="E33" s="2"/>
      <c r="F33" s="2"/>
    </row>
    <row r="34" spans="1:6" x14ac:dyDescent="0.25">
      <c r="A34" s="2"/>
      <c r="B34" s="2"/>
      <c r="C34" s="2"/>
      <c r="D34" s="2"/>
      <c r="E34" s="2"/>
      <c r="F34" s="2"/>
    </row>
    <row r="35" spans="1:6" x14ac:dyDescent="0.25">
      <c r="A35" s="2"/>
      <c r="B35" s="2"/>
      <c r="C35" s="2"/>
      <c r="D35" s="2"/>
      <c r="E35" s="2"/>
      <c r="F35" s="2"/>
    </row>
    <row r="36" ht="32" customHeight="1" spans="1:6" x14ac:dyDescent="0.25">
      <c r="A36" s="10" t="s">
        <v>29</v>
      </c>
      <c r="B36" s="10"/>
      <c r="C36" s="10"/>
      <c r="D36" s="10"/>
      <c r="E36" s="10"/>
      <c r="F36" s="10"/>
    </row>
  </sheetData>
  <mergeCells count="26">
    <mergeCell ref="A1:F1"/>
    <mergeCell ref="A3:F3"/>
    <mergeCell ref="A4:F4"/>
    <mergeCell ref="A6:F6"/>
    <mergeCell ref="A7:F7"/>
    <mergeCell ref="A9:F9"/>
    <mergeCell ref="A10:B10"/>
    <mergeCell ref="C10:F10"/>
    <mergeCell ref="A11:B11"/>
    <mergeCell ref="C11:F11"/>
    <mergeCell ref="A12:B12"/>
    <mergeCell ref="C12:F12"/>
    <mergeCell ref="A14:F14"/>
    <mergeCell ref="A15:F15"/>
    <mergeCell ref="A16:F16"/>
    <mergeCell ref="A17:F17"/>
    <mergeCell ref="A18:F18"/>
    <mergeCell ref="A19:F19"/>
    <mergeCell ref="A20:F20"/>
    <mergeCell ref="A21:F21"/>
    <mergeCell ref="A23:F23"/>
    <mergeCell ref="A29:F29"/>
    <mergeCell ref="A30:F30"/>
    <mergeCell ref="A32:F32"/>
    <mergeCell ref="A33:F33"/>
    <mergeCell ref="A36:F36"/>
  </mergeCells>
  <hyperlinks>
    <hyperlink ref="A36"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workbookViewId="0" showGridLines="0"/>
  </sheetViews>
  <sheetFormatPr defaultRowHeight="15" outlineLevelRow="0" outlineLevelCol="0" x14ac:dyDescent="55"/>
  <cols>
    <col min="1" max="1" width="34" customWidth="1"/>
    <col min="2" max="2" width="15" customWidth="1"/>
    <col min="3" max="3" width="58" customWidth="1"/>
  </cols>
  <sheetData>
    <row r="1" spans="1:3" x14ac:dyDescent="0.25">
      <c r="A1" s="1" t="s">
        <v>30</v>
      </c>
      <c r="B1" s="1"/>
      <c r="C1" s="1"/>
    </row>
    <row r="2" spans="1:3" x14ac:dyDescent="0.25">
      <c r="A2" s="2"/>
      <c r="C2" s="2"/>
    </row>
    <row r="3" ht="30" customHeight="1" spans="1:3" x14ac:dyDescent="0.25">
      <c r="A3" s="11" t="s">
        <v>31</v>
      </c>
      <c r="B3" s="11" t="s">
        <v>32</v>
      </c>
      <c r="C3" s="11" t="s">
        <v>33</v>
      </c>
    </row>
    <row r="4" ht="30" customHeight="1" spans="1:3" x14ac:dyDescent="0.25">
      <c r="A4" s="12" t="s">
        <v>34</v>
      </c>
      <c r="B4" s="13">
        <v>4</v>
      </c>
      <c r="C4" s="7" t="s">
        <v>35</v>
      </c>
    </row>
    <row r="5" ht="30" customHeight="1" spans="1:3" x14ac:dyDescent="0.25">
      <c r="A5" s="12" t="s">
        <v>36</v>
      </c>
      <c r="B5" s="14">
        <v>32</v>
      </c>
      <c r="C5" s="7" t="s">
        <v>37</v>
      </c>
    </row>
    <row r="6" ht="30" customHeight="1" spans="1:3" x14ac:dyDescent="0.25">
      <c r="A6" s="12" t="s">
        <v>38</v>
      </c>
      <c r="B6" s="13">
        <v>2080</v>
      </c>
      <c r="C6" s="7" t="s">
        <v>39</v>
      </c>
    </row>
    <row r="7" ht="30" customHeight="1" spans="1:3" x14ac:dyDescent="0.25">
      <c r="A7" s="12" t="s">
        <v>40</v>
      </c>
      <c r="B7" s="15">
        <v>0.3</v>
      </c>
      <c r="C7" s="7" t="s">
        <v>41</v>
      </c>
    </row>
    <row r="8" ht="30" customHeight="1" spans="1:3" x14ac:dyDescent="0.25">
      <c r="A8" s="12" t="s">
        <v>42</v>
      </c>
      <c r="B8" s="15">
        <v>0.7</v>
      </c>
      <c r="C8" s="7" t="s">
        <v>43</v>
      </c>
    </row>
    <row r="9" ht="30" customHeight="1" spans="1:3" x14ac:dyDescent="0.25">
      <c r="A9" s="12" t="s">
        <v>44</v>
      </c>
      <c r="B9" s="16">
        <v>285000</v>
      </c>
      <c r="C9" s="7" t="s">
        <v>45</v>
      </c>
    </row>
    <row r="10" ht="30" customHeight="1" spans="1:3" x14ac:dyDescent="0.25">
      <c r="A10" s="12" t="s">
        <v>46</v>
      </c>
      <c r="B10" s="15">
        <v>0.12</v>
      </c>
      <c r="C10" s="7" t="s">
        <v>47</v>
      </c>
    </row>
    <row r="11" ht="30" customHeight="1" spans="1:3" x14ac:dyDescent="0.25">
      <c r="A11" s="12" t="s">
        <v>48</v>
      </c>
      <c r="B11" s="15">
        <v>0.4</v>
      </c>
      <c r="C11" s="7" t="s">
        <v>49</v>
      </c>
    </row>
    <row r="12" ht="30" customHeight="1" spans="1:3" x14ac:dyDescent="0.25">
      <c r="A12" s="11" t="s">
        <v>50</v>
      </c>
      <c r="B12" s="11" t="s">
        <v>32</v>
      </c>
      <c r="C12" s="11" t="s">
        <v>51</v>
      </c>
    </row>
    <row r="13" ht="30" customHeight="1" spans="1:3" x14ac:dyDescent="0.25">
      <c r="A13" s="12" t="s">
        <v>52</v>
      </c>
      <c r="B13" s="17">
        <f>IF(B24&lt;&gt;"OK","Check data",B4*B5*B6)</f>
        <v>266240</v>
      </c>
      <c r="C13" s="7" t="s">
        <v>53</v>
      </c>
    </row>
    <row r="14" ht="30" customHeight="1" spans="1:3" x14ac:dyDescent="0.25">
      <c r="A14" s="12" t="s">
        <v>54</v>
      </c>
      <c r="B14" s="17">
        <f>IF(B24&lt;&gt;"OK","Check data",B13*B7)</f>
        <v>79872</v>
      </c>
      <c r="C14" s="7" t="s">
        <v>55</v>
      </c>
    </row>
    <row r="15" ht="30" customHeight="1" spans="1:3" x14ac:dyDescent="0.25">
      <c r="A15" s="12" t="s">
        <v>56</v>
      </c>
      <c r="B15" s="17">
        <f>IF(B24&lt;&gt;"OK","Check data",B13+B14)</f>
        <v>346112</v>
      </c>
      <c r="C15" s="7" t="s">
        <v>57</v>
      </c>
    </row>
    <row r="16" ht="30" customHeight="1" spans="1:3" x14ac:dyDescent="0.25">
      <c r="A16" s="12" t="s">
        <v>58</v>
      </c>
      <c r="B16" s="18">
        <f>IF(B24&lt;&gt;"OK","Check data",B4*B6*B8)</f>
        <v>5824</v>
      </c>
      <c r="C16" s="7" t="s">
        <v>59</v>
      </c>
    </row>
    <row r="17" ht="30" customHeight="1" spans="1:3" x14ac:dyDescent="0.25">
      <c r="A17" s="12" t="s">
        <v>60</v>
      </c>
      <c r="B17" s="19">
        <f>IF(B24&lt;&gt;"OK","Check data",IF(B16=0,"n/a",B15/B16))</f>
        <v>59.4285714285714</v>
      </c>
      <c r="C17" s="7" t="s">
        <v>61</v>
      </c>
    </row>
    <row r="18" ht="30" customHeight="1" spans="1:3" x14ac:dyDescent="0.25">
      <c r="A18" s="12" t="s">
        <v>62</v>
      </c>
      <c r="B18" s="19">
        <f>IF(B24&lt;&gt;"OK","Check data",IF(B16=0,"n/a",B9/B16))</f>
        <v>48.9354395604396</v>
      </c>
      <c r="C18" s="7" t="s">
        <v>63</v>
      </c>
    </row>
    <row r="19" ht="30" customHeight="1" spans="1:3" x14ac:dyDescent="0.25">
      <c r="A19" s="12" t="s">
        <v>64</v>
      </c>
      <c r="B19" s="20">
        <f>IF(B24&lt;&gt;"OK","Check data",IF(B16=0,"n/a",(B15+B9)/B16))</f>
        <v>108.364010989011</v>
      </c>
      <c r="C19" s="7" t="s">
        <v>65</v>
      </c>
    </row>
    <row r="20" ht="30" customHeight="1" spans="1:3" x14ac:dyDescent="0.25">
      <c r="A20" s="12" t="s">
        <v>66</v>
      </c>
      <c r="B20" s="20">
        <f>IF(B24&lt;&gt;"OK","Check data",IF(OR(B16=0,B10&gt;=1),"n/a",B19/(1-B10)))</f>
        <v>123.140921578422</v>
      </c>
      <c r="C20" s="7" t="s">
        <v>67</v>
      </c>
    </row>
    <row r="21" ht="30" customHeight="1" spans="1:3" x14ac:dyDescent="0.25">
      <c r="A21" s="11" t="s">
        <v>68</v>
      </c>
      <c r="B21" s="11" t="s">
        <v>32</v>
      </c>
      <c r="C21" s="11" t="s">
        <v>69</v>
      </c>
    </row>
    <row r="22" ht="30" customHeight="1" spans="1:3" x14ac:dyDescent="0.25">
      <c r="A22" s="12" t="s">
        <v>70</v>
      </c>
      <c r="B22" s="18">
        <f>COUNTIF('Price Book'!$K$2:$K$201,"OK")</f>
        <v>6</v>
      </c>
      <c r="C22" s="7" t="s">
        <v>71</v>
      </c>
    </row>
    <row r="23" ht="30" customHeight="1" spans="1:3" x14ac:dyDescent="0.25">
      <c r="A23" s="12" t="s">
        <v>72</v>
      </c>
      <c r="B23" s="18">
        <f>SUMPRODUCT(--('Price Book'!$K$2:$K$201&lt;&gt;""),--('Price Book'!$K$2:$K$201&lt;&gt;"OK"))+SUMPRODUCT(--(Parts!$D$2:$D$101&lt;&gt;""),--(Parts!$D$2:$D$101&lt;&gt;"OK"))+IF(B24="OK",0,1)</f>
        <v>0</v>
      </c>
      <c r="C23" s="7" t="s">
        <v>73</v>
      </c>
    </row>
    <row r="24" ht="30" customHeight="1" spans="1:3" x14ac:dyDescent="0.25">
      <c r="A24" s="12" t="s">
        <v>74</v>
      </c>
      <c r="B24" s="21" t="str">
        <f>IF(AND(AND(ISNUMBER(B4),N(B4)&gt;=0),AND(ISNUMBER(B5),N(B5)&gt;=0),AND(ISNUMBER(B6),N(B6)&gt;=0),AND(ISNUMBER(B7),N(B7)&gt;=0),AND(ISNUMBER(B8),N(B8)&gt;=0),AND(ISNUMBER(B9),N(B9)&gt;=0),AND(ISNUMBER(B10),N(B10)&gt;=0),AND(ISNUMBER(B11),N(B11)&gt;=0),N(B8)&lt;=1),"OK","Check inputs")</f>
        <v>OK</v>
      </c>
      <c r="C24" s="7" t="s">
        <v>75</v>
      </c>
    </row>
    <row r="25" ht="30" customHeight="1" spans="1:3" x14ac:dyDescent="0.25">
      <c r="A25" s="12" t="s">
        <v>76</v>
      </c>
      <c r="B25" s="17">
        <f>SUM('Price Book'!$J$2:$J$201)</f>
        <v>1105</v>
      </c>
      <c r="C25" s="7" t="s">
        <v>77</v>
      </c>
    </row>
  </sheetData>
  <mergeCells count="1">
    <mergeCell ref="A1:C1"/>
  </mergeCells>
  <conditionalFormatting sqref="B13">
    <cfRule type="expression" dxfId="0" priority="1">
      <formula>B13="Check data"</formula>
    </cfRule>
    <cfRule type="expression" dxfId="1" priority="20">
      <formula>B13="n/a"</formula>
    </cfRule>
  </conditionalFormatting>
  <conditionalFormatting sqref="B14">
    <cfRule type="expression" dxfId="2" priority="2">
      <formula>B14="Check data"</formula>
    </cfRule>
    <cfRule type="expression" dxfId="3" priority="21">
      <formula>B14="n/a"</formula>
    </cfRule>
  </conditionalFormatting>
  <conditionalFormatting sqref="B15">
    <cfRule type="expression" dxfId="4" priority="3">
      <formula>B15="Check data"</formula>
    </cfRule>
    <cfRule type="expression" dxfId="5" priority="22">
      <formula>B15="n/a"</formula>
    </cfRule>
  </conditionalFormatting>
  <conditionalFormatting sqref="B16">
    <cfRule type="expression" dxfId="6" priority="4">
      <formula>B16="Check data"</formula>
    </cfRule>
    <cfRule type="expression" dxfId="7" priority="23">
      <formula>B16="n/a"</formula>
    </cfRule>
  </conditionalFormatting>
  <conditionalFormatting sqref="B17">
    <cfRule type="expression" dxfId="8" priority="5">
      <formula>B17="Check data"</formula>
    </cfRule>
    <cfRule type="expression" dxfId="9" priority="24">
      <formula>B17="n/a"</formula>
    </cfRule>
  </conditionalFormatting>
  <conditionalFormatting sqref="B18">
    <cfRule type="expression" dxfId="10" priority="6">
      <formula>B18="Check data"</formula>
    </cfRule>
    <cfRule type="expression" dxfId="11" priority="25">
      <formula>B18="n/a"</formula>
    </cfRule>
  </conditionalFormatting>
  <conditionalFormatting sqref="B19">
    <cfRule type="expression" dxfId="12" priority="7">
      <formula>B19="Check data"</formula>
    </cfRule>
    <cfRule type="expression" dxfId="13" priority="26">
      <formula>B19="n/a"</formula>
    </cfRule>
  </conditionalFormatting>
  <conditionalFormatting sqref="B20">
    <cfRule type="expression" dxfId="14" priority="8">
      <formula>B20="Check data"</formula>
    </cfRule>
    <cfRule type="expression" dxfId="15" priority="27">
      <formula>B20="n/a"</formula>
    </cfRule>
  </conditionalFormatting>
  <conditionalFormatting sqref="B23">
    <cfRule type="expression" dxfId="16" priority="40">
      <formula>B23&gt;0</formula>
    </cfRule>
  </conditionalFormatting>
  <conditionalFormatting sqref="B24">
    <cfRule type="expression" dxfId="17" priority="41">
      <formula>B24="Check inputs"</formula>
    </cfRule>
    <cfRule type="expression" dxfId="18" priority="42">
      <formula>B24="OK"</formula>
    </cfRule>
  </conditionalFormatting>
  <dataValidations count="8">
    <dataValidation type="decimal" allowBlank="1" showErrorMessage="1" errorTitle="Invalid profit" error="Enter target net profit as a percent of revenue, 0% or more." sqref="B10">
      <formula1>0</formula1>
      <formula2>10</formula2>
    </dataValidation>
    <dataValidation type="decimal" allowBlank="1" showErrorMessage="1" errorTitle="Invalid markup" error="Enter parts markup as a percent, 0% or more." sqref="B11">
      <formula1>0</formula1>
      <formula2>100</formula2>
    </dataValidation>
    <dataValidation type="decimal" allowBlank="1" showErrorMessage="1" errorTitle="Invalid count" error="Enter the number of technicians, 0 or more." sqref="B4">
      <formula1>0</formula1>
      <formula2>100000</formula2>
    </dataValidation>
    <dataValidation type="decimal" allowBlank="1" showErrorMessage="1" errorTitle="Invalid wage" error="Enter an hourly wage of 0 or more." sqref="B5">
      <formula1>0</formula1>
      <formula2>100000</formula2>
    </dataValidation>
    <dataValidation type="decimal" allowBlank="1" showErrorMessage="1" errorTitle="Invalid hours" error="Enter paid hours per tech per year, 0 to 8,784." sqref="B6">
      <formula1>0</formula1>
      <formula2>8784</formula2>
    </dataValidation>
    <dataValidation type="decimal" allowBlank="1" showErrorMessage="1" errorTitle="Invalid burden" error="Enter payroll burden as a percent of wages, 0% or more." sqref="B7">
      <formula1>0</formula1>
      <formula2>10</formula2>
    </dataValidation>
    <dataValidation type="decimal" allowBlank="1" showErrorMessage="1" errorTitle="Invalid share" error="Enter the billable share as a percent from 0% to 100%." sqref="B8">
      <formula1>0</formula1>
      <formula2>1</formula2>
    </dataValidation>
    <dataValidation type="decimal" allowBlank="1" showErrorMessage="1" errorTitle="Invalid overhead" error="Enter annual overhead, 0 or more." sqref="B9">
      <formula1>0</formula1>
      <formula2>1000000000</formula2>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1"/>
  <sheetViews>
    <sheetView workbookViewId="0">
      <pane ySplit="1" topLeftCell="A2" activePane="bottomLeft" state="frozen"/>
      <selection pane="bottomLeft"/>
    </sheetView>
  </sheetViews>
  <sheetFormatPr defaultRowHeight="15" outlineLevelRow="0" outlineLevelCol="0" x14ac:dyDescent="55"/>
  <cols>
    <col min="2" max="2" width="33" customWidth="1"/>
    <col min="3" max="3" width="8" customWidth="1"/>
    <col min="5" max="5" width="7" customWidth="1"/>
    <col min="6" max="8" width="10" customWidth="1"/>
    <col min="9" max="9" width="11" customWidth="1"/>
    <col min="11" max="11" width="12" customWidth="1"/>
  </cols>
  <sheetData>
    <row r="1" ht="50" customHeight="1" spans="1:11" x14ac:dyDescent="0.25">
      <c r="A1" s="11" t="s">
        <v>78</v>
      </c>
      <c r="B1" s="11" t="s">
        <v>79</v>
      </c>
      <c r="C1" s="11" t="s">
        <v>80</v>
      </c>
      <c r="D1" s="11" t="s">
        <v>81</v>
      </c>
      <c r="E1" s="11" t="s">
        <v>82</v>
      </c>
      <c r="F1" s="11" t="s">
        <v>83</v>
      </c>
      <c r="G1" s="11" t="s">
        <v>84</v>
      </c>
      <c r="H1" s="11" t="s">
        <v>85</v>
      </c>
      <c r="I1" s="11" t="s">
        <v>86</v>
      </c>
      <c r="J1" s="11" t="s">
        <v>87</v>
      </c>
      <c r="K1" s="11" t="s">
        <v>88</v>
      </c>
    </row>
    <row r="2" ht="20" customHeight="1" spans="1:11" x14ac:dyDescent="0.25">
      <c r="A2" s="22" t="s">
        <v>89</v>
      </c>
      <c r="B2" s="23" t="s">
        <v>90</v>
      </c>
      <c r="C2" s="24">
        <v>0.75</v>
      </c>
      <c r="D2" s="22" t="s">
        <v>91</v>
      </c>
      <c r="E2" s="24">
        <v>1</v>
      </c>
      <c r="F2" s="25">
        <f>IF($K2&lt;&gt;"OK","",IF($D2="",0,N($E2)*SUMPRODUCT(--(Parts!$A$2:$A$101=$D2),Parts!$C$2:$C$101)))</f>
        <v>14.2</v>
      </c>
      <c r="G2" s="25">
        <f>IF(OR($K2&lt;&gt;"OK",NOT('Labor Rate'!$B$24="OK"),NOT(ISNUMBER('Labor Rate'!$B$20))),"",$C2*'Labor Rate'!$B$20)</f>
        <v>92.3556911838162</v>
      </c>
      <c r="H2" s="25">
        <f>IF(OR($K2&lt;&gt;"OK",NOT('Labor Rate'!$B$24="OK"),NOT(ISNUMBER('Labor Rate'!$B$20))),"",$F2*(1+'Labor Rate'!$B$11))</f>
        <v>19.88</v>
      </c>
      <c r="I2" s="25">
        <f>IF(OR($K2&lt;&gt;"OK",NOT('Labor Rate'!$B$24="OK"),NOT(ISNUMBER('Labor Rate'!$B$20))),"",$G2+$H2)</f>
        <v>112.235691183816</v>
      </c>
      <c r="J2" s="26">
        <f>IF($K2="","",IF(NOT('Labor Rate'!$B$24="OK"),"Check data",IF($K2&lt;&gt;"OK","–",IF(NOT(ISNUMBER('Labor Rate'!$B$20)),"n/a",ROUNDUP($I2,0)))))</f>
        <v>113</v>
      </c>
      <c r="K2" s="21" t="str">
        <f>IF(COUNTA($A2:$E2)=0,"",IF(NOT(AND(ISNUMBER($C2),N($C2)&gt;=0)),"Check inputs",IF(NOT(OR($E2="",AND(ISNUMBER($E2),N($E2)&gt;=0))),"Check inputs",IF($D2="",IF(N($E2)&gt;0,"Check part","OK"),IF(SUMPRODUCT(--(Parts!$A$2:$A$101=$D2),--(Parts!$D$2:$D$101="OK"))=1,"OK","Check part")))))</f>
        <v>OK</v>
      </c>
    </row>
    <row r="3" ht="20" customHeight="1" spans="1:11" x14ac:dyDescent="0.25">
      <c r="A3" s="22" t="s">
        <v>92</v>
      </c>
      <c r="B3" s="23" t="s">
        <v>93</v>
      </c>
      <c r="C3" s="24">
        <v>1</v>
      </c>
      <c r="D3" s="22" t="s">
        <v>94</v>
      </c>
      <c r="E3" s="24">
        <v>1</v>
      </c>
      <c r="F3" s="25">
        <f>IF($K3&lt;&gt;"OK","",IF($D3="",0,N($E3)*SUMPRODUCT(--(Parts!$A$2:$A$101=$D3),Parts!$C$2:$C$101)))</f>
        <v>18.6</v>
      </c>
      <c r="G3" s="25">
        <f>IF(OR($K3&lt;&gt;"OK",NOT('Labor Rate'!$B$24="OK"),NOT(ISNUMBER('Labor Rate'!$B$20))),"",$C3*'Labor Rate'!$B$20)</f>
        <v>123.140921578422</v>
      </c>
      <c r="H3" s="25">
        <f>IF(OR($K3&lt;&gt;"OK",NOT('Labor Rate'!$B$24="OK"),NOT(ISNUMBER('Labor Rate'!$B$20))),"",$F3*(1+'Labor Rate'!$B$11))</f>
        <v>26.04</v>
      </c>
      <c r="I3" s="25">
        <f>IF(OR($K3&lt;&gt;"OK",NOT('Labor Rate'!$B$24="OK"),NOT(ISNUMBER('Labor Rate'!$B$20))),"",$G3+$H3)</f>
        <v>149.180921578422</v>
      </c>
      <c r="J3" s="26">
        <f>IF($K3="","",IF(NOT('Labor Rate'!$B$24="OK"),"Check data",IF($K3&lt;&gt;"OK","–",IF(NOT(ISNUMBER('Labor Rate'!$B$20)),"n/a",ROUNDUP($I3,0)))))</f>
        <v>150</v>
      </c>
      <c r="K3" s="21" t="str">
        <f>IF(COUNTA($A3:$E3)=0,"",IF(NOT(AND(ISNUMBER($C3),N($C3)&gt;=0)),"Check inputs",IF(NOT(OR($E3="",AND(ISNUMBER($E3),N($E3)&gt;=0))),"Check inputs",IF($D3="",IF(N($E3)&gt;0,"Check part","OK"),IF(SUMPRODUCT(--(Parts!$A$2:$A$101=$D3),--(Parts!$D$2:$D$101="OK"))=1,"OK","Check part")))))</f>
        <v>OK</v>
      </c>
    </row>
    <row r="4" ht="20" customHeight="1" spans="1:11" x14ac:dyDescent="0.25">
      <c r="A4" s="22" t="s">
        <v>95</v>
      </c>
      <c r="B4" s="23" t="s">
        <v>96</v>
      </c>
      <c r="C4" s="24">
        <v>1.5</v>
      </c>
      <c r="D4" s="22" t="s">
        <v>97</v>
      </c>
      <c r="E4" s="24">
        <v>1</v>
      </c>
      <c r="F4" s="25">
        <f>IF($K4&lt;&gt;"OK","",IF($D4="",0,N($E4)*SUMPRODUCT(--(Parts!$A$2:$A$101=$D4),Parts!$C$2:$C$101)))</f>
        <v>96</v>
      </c>
      <c r="G4" s="25">
        <f>IF(OR($K4&lt;&gt;"OK",NOT('Labor Rate'!$B$24="OK"),NOT(ISNUMBER('Labor Rate'!$B$20))),"",$C4*'Labor Rate'!$B$20)</f>
        <v>184.711382367632</v>
      </c>
      <c r="H4" s="25">
        <f>IF(OR($K4&lt;&gt;"OK",NOT('Labor Rate'!$B$24="OK"),NOT(ISNUMBER('Labor Rate'!$B$20))),"",$F4*(1+'Labor Rate'!$B$11))</f>
        <v>134.4</v>
      </c>
      <c r="I4" s="25">
        <f>IF(OR($K4&lt;&gt;"OK",NOT('Labor Rate'!$B$24="OK"),NOT(ISNUMBER('Labor Rate'!$B$20))),"",$G4+$H4)</f>
        <v>319.111382367632</v>
      </c>
      <c r="J4" s="26">
        <f>IF($K4="","",IF(NOT('Labor Rate'!$B$24="OK"),"Check data",IF($K4&lt;&gt;"OK","–",IF(NOT(ISNUMBER('Labor Rate'!$B$20)),"n/a",ROUNDUP($I4,0)))))</f>
        <v>320</v>
      </c>
      <c r="K4" s="21" t="str">
        <f>IF(COUNTA($A4:$E4)=0,"",IF(NOT(AND(ISNUMBER($C4),N($C4)&gt;=0)),"Check inputs",IF(NOT(OR($E4="",AND(ISNUMBER($E4),N($E4)&gt;=0))),"Check inputs",IF($D4="",IF(N($E4)&gt;0,"Check part","OK"),IF(SUMPRODUCT(--(Parts!$A$2:$A$101=$D4),--(Parts!$D$2:$D$101="OK"))=1,"OK","Check part")))))</f>
        <v>OK</v>
      </c>
    </row>
    <row r="5" ht="20" customHeight="1" spans="1:11" x14ac:dyDescent="0.25">
      <c r="A5" s="22" t="s">
        <v>98</v>
      </c>
      <c r="B5" s="23" t="s">
        <v>99</v>
      </c>
      <c r="C5" s="24">
        <v>1.25</v>
      </c>
      <c r="D5" s="22"/>
      <c r="E5" s="24">
        <v>0</v>
      </c>
      <c r="F5" s="25">
        <f>IF($K5&lt;&gt;"OK","",IF($D5="",0,N($E5)*SUMPRODUCT(--(Parts!$A$2:$A$101=$D5),Parts!$C$2:$C$101)))</f>
        <v>0</v>
      </c>
      <c r="G5" s="25">
        <f>IF(OR($K5&lt;&gt;"OK",NOT('Labor Rate'!$B$24="OK"),NOT(ISNUMBER('Labor Rate'!$B$20))),"",$C5*'Labor Rate'!$B$20)</f>
        <v>153.926151973027</v>
      </c>
      <c r="H5" s="25">
        <f>IF(OR($K5&lt;&gt;"OK",NOT('Labor Rate'!$B$24="OK"),NOT(ISNUMBER('Labor Rate'!$B$20))),"",$F5*(1+'Labor Rate'!$B$11))</f>
        <v>0</v>
      </c>
      <c r="I5" s="25">
        <f>IF(OR($K5&lt;&gt;"OK",NOT('Labor Rate'!$B$24="OK"),NOT(ISNUMBER('Labor Rate'!$B$20))),"",$G5+$H5)</f>
        <v>153.926151973027</v>
      </c>
      <c r="J5" s="26">
        <f>IF($K5="","",IF(NOT('Labor Rate'!$B$24="OK"),"Check data",IF($K5&lt;&gt;"OK","–",IF(NOT(ISNUMBER('Labor Rate'!$B$20)),"n/a",ROUNDUP($I5,0)))))</f>
        <v>154</v>
      </c>
      <c r="K5" s="21" t="str">
        <f>IF(COUNTA($A5:$E5)=0,"",IF(NOT(AND(ISNUMBER($C5),N($C5)&gt;=0)),"Check inputs",IF(NOT(OR($E5="",AND(ISNUMBER($E5),N($E5)&gt;=0))),"Check inputs",IF($D5="",IF(N($E5)&gt;0,"Check part","OK"),IF(SUMPRODUCT(--(Parts!$A$2:$A$101=$D5),--(Parts!$D$2:$D$101="OK"))=1,"OK","Check part")))))</f>
        <v>OK</v>
      </c>
    </row>
    <row r="6" ht="20" customHeight="1" spans="1:11" x14ac:dyDescent="0.25">
      <c r="A6" s="22" t="s">
        <v>100</v>
      </c>
      <c r="B6" s="23" t="s">
        <v>101</v>
      </c>
      <c r="C6" s="24">
        <v>1</v>
      </c>
      <c r="D6" s="22" t="s">
        <v>102</v>
      </c>
      <c r="E6" s="24">
        <v>1</v>
      </c>
      <c r="F6" s="25">
        <f>IF($K6&lt;&gt;"OK","",IF($D6="",0,N($E6)*SUMPRODUCT(--(Parts!$A$2:$A$101=$D6),Parts!$C$2:$C$101)))</f>
        <v>32.5</v>
      </c>
      <c r="G6" s="25">
        <f>IF(OR($K6&lt;&gt;"OK",NOT('Labor Rate'!$B$24="OK"),NOT(ISNUMBER('Labor Rate'!$B$20))),"",$C6*'Labor Rate'!$B$20)</f>
        <v>123.140921578422</v>
      </c>
      <c r="H6" s="25">
        <f>IF(OR($K6&lt;&gt;"OK",NOT('Labor Rate'!$B$24="OK"),NOT(ISNUMBER('Labor Rate'!$B$20))),"",$F6*(1+'Labor Rate'!$B$11))</f>
        <v>45.5</v>
      </c>
      <c r="I6" s="25">
        <f>IF(OR($K6&lt;&gt;"OK",NOT('Labor Rate'!$B$24="OK"),NOT(ISNUMBER('Labor Rate'!$B$20))),"",$G6+$H6)</f>
        <v>168.640921578422</v>
      </c>
      <c r="J6" s="26">
        <f>IF($K6="","",IF(NOT('Labor Rate'!$B$24="OK"),"Check data",IF($K6&lt;&gt;"OK","–",IF(NOT(ISNUMBER('Labor Rate'!$B$20)),"n/a",ROUNDUP($I6,0)))))</f>
        <v>169</v>
      </c>
      <c r="K6" s="21" t="str">
        <f>IF(COUNTA($A6:$E6)=0,"",IF(NOT(AND(ISNUMBER($C6),N($C6)&gt;=0)),"Check inputs",IF(NOT(OR($E6="",AND(ISNUMBER($E6),N($E6)&gt;=0))),"Check inputs",IF($D6="",IF(N($E6)&gt;0,"Check part","OK"),IF(SUMPRODUCT(--(Parts!$A$2:$A$101=$D6),--(Parts!$D$2:$D$101="OK"))=1,"OK","Check part")))))</f>
        <v>OK</v>
      </c>
    </row>
    <row r="7" ht="20" customHeight="1" spans="1:11" x14ac:dyDescent="0.25">
      <c r="A7" s="22" t="s">
        <v>103</v>
      </c>
      <c r="B7" s="23" t="s">
        <v>104</v>
      </c>
      <c r="C7" s="24">
        <v>1</v>
      </c>
      <c r="D7" s="22" t="s">
        <v>105</v>
      </c>
      <c r="E7" s="24">
        <v>1</v>
      </c>
      <c r="F7" s="25">
        <f>IF($K7&lt;&gt;"OK","",IF($D7="",0,N($E7)*SUMPRODUCT(--(Parts!$A$2:$A$101=$D7),Parts!$C$2:$C$101)))</f>
        <v>54</v>
      </c>
      <c r="G7" s="25">
        <f>IF(OR($K7&lt;&gt;"OK",NOT('Labor Rate'!$B$24="OK"),NOT(ISNUMBER('Labor Rate'!$B$20))),"",$C7*'Labor Rate'!$B$20)</f>
        <v>123.140921578422</v>
      </c>
      <c r="H7" s="25">
        <f>IF(OR($K7&lt;&gt;"OK",NOT('Labor Rate'!$B$24="OK"),NOT(ISNUMBER('Labor Rate'!$B$20))),"",$F7*(1+'Labor Rate'!$B$11))</f>
        <v>75.6</v>
      </c>
      <c r="I7" s="25">
        <f>IF(OR($K7&lt;&gt;"OK",NOT('Labor Rate'!$B$24="OK"),NOT(ISNUMBER('Labor Rate'!$B$20))),"",$G7+$H7)</f>
        <v>198.740921578422</v>
      </c>
      <c r="J7" s="26">
        <f>IF($K7="","",IF(NOT('Labor Rate'!$B$24="OK"),"Check data",IF($K7&lt;&gt;"OK","–",IF(NOT(ISNUMBER('Labor Rate'!$B$20)),"n/a",ROUNDUP($I7,0)))))</f>
        <v>199</v>
      </c>
      <c r="K7" s="21" t="str">
        <f>IF(COUNTA($A7:$E7)=0,"",IF(NOT(AND(ISNUMBER($C7),N($C7)&gt;=0)),"Check inputs",IF(NOT(OR($E7="",AND(ISNUMBER($E7),N($E7)&gt;=0))),"Check inputs",IF($D7="",IF(N($E7)&gt;0,"Check part","OK"),IF(SUMPRODUCT(--(Parts!$A$2:$A$101=$D7),--(Parts!$D$2:$D$101="OK"))=1,"OK","Check part")))))</f>
        <v>OK</v>
      </c>
    </row>
    <row r="8" ht="20" customHeight="1" spans="1:11" x14ac:dyDescent="0.25">
      <c r="A8" s="22"/>
      <c r="B8" s="23"/>
      <c r="C8" s="24"/>
      <c r="D8" s="22"/>
      <c r="E8" s="24"/>
      <c r="F8" s="25" t="str">
        <f>IF($K8&lt;&gt;"OK","",IF($D8="",0,N($E8)*SUMPRODUCT(--(Parts!$A$2:$A$101=$D8),Parts!$C$2:$C$101)))</f>
        <v/>
      </c>
      <c r="G8" s="25" t="str">
        <f>IF(OR($K8&lt;&gt;"OK",NOT('Labor Rate'!$B$24="OK"),NOT(ISNUMBER('Labor Rate'!$B$20))),"",$C8*'Labor Rate'!$B$20)</f>
        <v/>
      </c>
      <c r="H8" s="25" t="str">
        <f>IF(OR($K8&lt;&gt;"OK",NOT('Labor Rate'!$B$24="OK"),NOT(ISNUMBER('Labor Rate'!$B$20))),"",$F8*(1+'Labor Rate'!$B$11))</f>
        <v/>
      </c>
      <c r="I8" s="25" t="str">
        <f>IF(OR($K8&lt;&gt;"OK",NOT('Labor Rate'!$B$24="OK"),NOT(ISNUMBER('Labor Rate'!$B$20))),"",$G8+$H8)</f>
        <v/>
      </c>
      <c r="J8" s="26" t="str">
        <f>IF($K8="","",IF(NOT('Labor Rate'!$B$24="OK"),"Check data",IF($K8&lt;&gt;"OK","–",IF(NOT(ISNUMBER('Labor Rate'!$B$20)),"n/a",ROUNDUP($I8,0)))))</f>
        <v/>
      </c>
      <c r="K8" s="21" t="str">
        <f>IF(COUNTA($A8:$E8)=0,"",IF(NOT(AND(ISNUMBER($C8),N($C8)&gt;=0)),"Check inputs",IF(NOT(OR($E8="",AND(ISNUMBER($E8),N($E8)&gt;=0))),"Check inputs",IF($D8="",IF(N($E8)&gt;0,"Check part","OK"),IF(SUMPRODUCT(--(Parts!$A$2:$A$101=$D8),--(Parts!$D$2:$D$101="OK"))=1,"OK","Check part")))))</f>
        <v/>
      </c>
    </row>
    <row r="9" ht="20" customHeight="1" spans="1:11" x14ac:dyDescent="0.25">
      <c r="A9" s="22"/>
      <c r="B9" s="23"/>
      <c r="C9" s="24"/>
      <c r="D9" s="22"/>
      <c r="E9" s="24"/>
      <c r="F9" s="25" t="str">
        <f>IF($K9&lt;&gt;"OK","",IF($D9="",0,N($E9)*SUMPRODUCT(--(Parts!$A$2:$A$101=$D9),Parts!$C$2:$C$101)))</f>
        <v/>
      </c>
      <c r="G9" s="25" t="str">
        <f>IF(OR($K9&lt;&gt;"OK",NOT('Labor Rate'!$B$24="OK"),NOT(ISNUMBER('Labor Rate'!$B$20))),"",$C9*'Labor Rate'!$B$20)</f>
        <v/>
      </c>
      <c r="H9" s="25" t="str">
        <f>IF(OR($K9&lt;&gt;"OK",NOT('Labor Rate'!$B$24="OK"),NOT(ISNUMBER('Labor Rate'!$B$20))),"",$F9*(1+'Labor Rate'!$B$11))</f>
        <v/>
      </c>
      <c r="I9" s="25" t="str">
        <f>IF(OR($K9&lt;&gt;"OK",NOT('Labor Rate'!$B$24="OK"),NOT(ISNUMBER('Labor Rate'!$B$20))),"",$G9+$H9)</f>
        <v/>
      </c>
      <c r="J9" s="26" t="str">
        <f>IF($K9="","",IF(NOT('Labor Rate'!$B$24="OK"),"Check data",IF($K9&lt;&gt;"OK","–",IF(NOT(ISNUMBER('Labor Rate'!$B$20)),"n/a",ROUNDUP($I9,0)))))</f>
        <v/>
      </c>
      <c r="K9" s="21" t="str">
        <f>IF(COUNTA($A9:$E9)=0,"",IF(NOT(AND(ISNUMBER($C9),N($C9)&gt;=0)),"Check inputs",IF(NOT(OR($E9="",AND(ISNUMBER($E9),N($E9)&gt;=0))),"Check inputs",IF($D9="",IF(N($E9)&gt;0,"Check part","OK"),IF(SUMPRODUCT(--(Parts!$A$2:$A$101=$D9),--(Parts!$D$2:$D$101="OK"))=1,"OK","Check part")))))</f>
        <v/>
      </c>
    </row>
    <row r="10" ht="20" customHeight="1" spans="1:11" x14ac:dyDescent="0.25">
      <c r="A10" s="22"/>
      <c r="B10" s="23"/>
      <c r="C10" s="24"/>
      <c r="D10" s="22"/>
      <c r="E10" s="24"/>
      <c r="F10" s="25" t="str">
        <f>IF($K10&lt;&gt;"OK","",IF($D10="",0,N($E10)*SUMPRODUCT(--(Parts!$A$2:$A$101=$D10),Parts!$C$2:$C$101)))</f>
        <v/>
      </c>
      <c r="G10" s="25" t="str">
        <f>IF(OR($K10&lt;&gt;"OK",NOT('Labor Rate'!$B$24="OK"),NOT(ISNUMBER('Labor Rate'!$B$20))),"",$C10*'Labor Rate'!$B$20)</f>
        <v/>
      </c>
      <c r="H10" s="25" t="str">
        <f>IF(OR($K10&lt;&gt;"OK",NOT('Labor Rate'!$B$24="OK"),NOT(ISNUMBER('Labor Rate'!$B$20))),"",$F10*(1+'Labor Rate'!$B$11))</f>
        <v/>
      </c>
      <c r="I10" s="25" t="str">
        <f>IF(OR($K10&lt;&gt;"OK",NOT('Labor Rate'!$B$24="OK"),NOT(ISNUMBER('Labor Rate'!$B$20))),"",$G10+$H10)</f>
        <v/>
      </c>
      <c r="J10" s="26" t="str">
        <f>IF($K10="","",IF(NOT('Labor Rate'!$B$24="OK"),"Check data",IF($K10&lt;&gt;"OK","–",IF(NOT(ISNUMBER('Labor Rate'!$B$20)),"n/a",ROUNDUP($I10,0)))))</f>
        <v/>
      </c>
      <c r="K10" s="21" t="str">
        <f>IF(COUNTA($A10:$E10)=0,"",IF(NOT(AND(ISNUMBER($C10),N($C10)&gt;=0)),"Check inputs",IF(NOT(OR($E10="",AND(ISNUMBER($E10),N($E10)&gt;=0))),"Check inputs",IF($D10="",IF(N($E10)&gt;0,"Check part","OK"),IF(SUMPRODUCT(--(Parts!$A$2:$A$101=$D10),--(Parts!$D$2:$D$101="OK"))=1,"OK","Check part")))))</f>
        <v/>
      </c>
    </row>
    <row r="11" ht="20" customHeight="1" spans="1:11" x14ac:dyDescent="0.25">
      <c r="A11" s="22"/>
      <c r="B11" s="23"/>
      <c r="C11" s="24"/>
      <c r="D11" s="22"/>
      <c r="E11" s="24"/>
      <c r="F11" s="25" t="str">
        <f>IF($K11&lt;&gt;"OK","",IF($D11="",0,N($E11)*SUMPRODUCT(--(Parts!$A$2:$A$101=$D11),Parts!$C$2:$C$101)))</f>
        <v/>
      </c>
      <c r="G11" s="25" t="str">
        <f>IF(OR($K11&lt;&gt;"OK",NOT('Labor Rate'!$B$24="OK"),NOT(ISNUMBER('Labor Rate'!$B$20))),"",$C11*'Labor Rate'!$B$20)</f>
        <v/>
      </c>
      <c r="H11" s="25" t="str">
        <f>IF(OR($K11&lt;&gt;"OK",NOT('Labor Rate'!$B$24="OK"),NOT(ISNUMBER('Labor Rate'!$B$20))),"",$F11*(1+'Labor Rate'!$B$11))</f>
        <v/>
      </c>
      <c r="I11" s="25" t="str">
        <f>IF(OR($K11&lt;&gt;"OK",NOT('Labor Rate'!$B$24="OK"),NOT(ISNUMBER('Labor Rate'!$B$20))),"",$G11+$H11)</f>
        <v/>
      </c>
      <c r="J11" s="26" t="str">
        <f>IF($K11="","",IF(NOT('Labor Rate'!$B$24="OK"),"Check data",IF($K11&lt;&gt;"OK","–",IF(NOT(ISNUMBER('Labor Rate'!$B$20)),"n/a",ROUNDUP($I11,0)))))</f>
        <v/>
      </c>
      <c r="K11" s="21" t="str">
        <f>IF(COUNTA($A11:$E11)=0,"",IF(NOT(AND(ISNUMBER($C11),N($C11)&gt;=0)),"Check inputs",IF(NOT(OR($E11="",AND(ISNUMBER($E11),N($E11)&gt;=0))),"Check inputs",IF($D11="",IF(N($E11)&gt;0,"Check part","OK"),IF(SUMPRODUCT(--(Parts!$A$2:$A$101=$D11),--(Parts!$D$2:$D$101="OK"))=1,"OK","Check part")))))</f>
        <v/>
      </c>
    </row>
    <row r="12" ht="20" customHeight="1" spans="1:11" x14ac:dyDescent="0.25">
      <c r="A12" s="22"/>
      <c r="B12" s="23"/>
      <c r="C12" s="24"/>
      <c r="D12" s="22"/>
      <c r="E12" s="24"/>
      <c r="F12" s="25" t="str">
        <f>IF($K12&lt;&gt;"OK","",IF($D12="",0,N($E12)*SUMPRODUCT(--(Parts!$A$2:$A$101=$D12),Parts!$C$2:$C$101)))</f>
        <v/>
      </c>
      <c r="G12" s="25" t="str">
        <f>IF(OR($K12&lt;&gt;"OK",NOT('Labor Rate'!$B$24="OK"),NOT(ISNUMBER('Labor Rate'!$B$20))),"",$C12*'Labor Rate'!$B$20)</f>
        <v/>
      </c>
      <c r="H12" s="25" t="str">
        <f>IF(OR($K12&lt;&gt;"OK",NOT('Labor Rate'!$B$24="OK"),NOT(ISNUMBER('Labor Rate'!$B$20))),"",$F12*(1+'Labor Rate'!$B$11))</f>
        <v/>
      </c>
      <c r="I12" s="25" t="str">
        <f>IF(OR($K12&lt;&gt;"OK",NOT('Labor Rate'!$B$24="OK"),NOT(ISNUMBER('Labor Rate'!$B$20))),"",$G12+$H12)</f>
        <v/>
      </c>
      <c r="J12" s="26" t="str">
        <f>IF($K12="","",IF(NOT('Labor Rate'!$B$24="OK"),"Check data",IF($K12&lt;&gt;"OK","–",IF(NOT(ISNUMBER('Labor Rate'!$B$20)),"n/a",ROUNDUP($I12,0)))))</f>
        <v/>
      </c>
      <c r="K12" s="21" t="str">
        <f>IF(COUNTA($A12:$E12)=0,"",IF(NOT(AND(ISNUMBER($C12),N($C12)&gt;=0)),"Check inputs",IF(NOT(OR($E12="",AND(ISNUMBER($E12),N($E12)&gt;=0))),"Check inputs",IF($D12="",IF(N($E12)&gt;0,"Check part","OK"),IF(SUMPRODUCT(--(Parts!$A$2:$A$101=$D12),--(Parts!$D$2:$D$101="OK"))=1,"OK","Check part")))))</f>
        <v/>
      </c>
    </row>
    <row r="13" ht="20" customHeight="1" spans="1:11" x14ac:dyDescent="0.25">
      <c r="A13" s="22"/>
      <c r="B13" s="23"/>
      <c r="C13" s="24"/>
      <c r="D13" s="22"/>
      <c r="E13" s="24"/>
      <c r="F13" s="25" t="str">
        <f>IF($K13&lt;&gt;"OK","",IF($D13="",0,N($E13)*SUMPRODUCT(--(Parts!$A$2:$A$101=$D13),Parts!$C$2:$C$101)))</f>
        <v/>
      </c>
      <c r="G13" s="25" t="str">
        <f>IF(OR($K13&lt;&gt;"OK",NOT('Labor Rate'!$B$24="OK"),NOT(ISNUMBER('Labor Rate'!$B$20))),"",$C13*'Labor Rate'!$B$20)</f>
        <v/>
      </c>
      <c r="H13" s="25" t="str">
        <f>IF(OR($K13&lt;&gt;"OK",NOT('Labor Rate'!$B$24="OK"),NOT(ISNUMBER('Labor Rate'!$B$20))),"",$F13*(1+'Labor Rate'!$B$11))</f>
        <v/>
      </c>
      <c r="I13" s="25" t="str">
        <f>IF(OR($K13&lt;&gt;"OK",NOT('Labor Rate'!$B$24="OK"),NOT(ISNUMBER('Labor Rate'!$B$20))),"",$G13+$H13)</f>
        <v/>
      </c>
      <c r="J13" s="26" t="str">
        <f>IF($K13="","",IF(NOT('Labor Rate'!$B$24="OK"),"Check data",IF($K13&lt;&gt;"OK","–",IF(NOT(ISNUMBER('Labor Rate'!$B$20)),"n/a",ROUNDUP($I13,0)))))</f>
        <v/>
      </c>
      <c r="K13" s="21" t="str">
        <f>IF(COUNTA($A13:$E13)=0,"",IF(NOT(AND(ISNUMBER($C13),N($C13)&gt;=0)),"Check inputs",IF(NOT(OR($E13="",AND(ISNUMBER($E13),N($E13)&gt;=0))),"Check inputs",IF($D13="",IF(N($E13)&gt;0,"Check part","OK"),IF(SUMPRODUCT(--(Parts!$A$2:$A$101=$D13),--(Parts!$D$2:$D$101="OK"))=1,"OK","Check part")))))</f>
        <v/>
      </c>
    </row>
    <row r="14" ht="20" customHeight="1" spans="1:11" x14ac:dyDescent="0.25">
      <c r="A14" s="22"/>
      <c r="B14" s="23"/>
      <c r="C14" s="24"/>
      <c r="D14" s="22"/>
      <c r="E14" s="24"/>
      <c r="F14" s="25" t="str">
        <f>IF($K14&lt;&gt;"OK","",IF($D14="",0,N($E14)*SUMPRODUCT(--(Parts!$A$2:$A$101=$D14),Parts!$C$2:$C$101)))</f>
        <v/>
      </c>
      <c r="G14" s="25" t="str">
        <f>IF(OR($K14&lt;&gt;"OK",NOT('Labor Rate'!$B$24="OK"),NOT(ISNUMBER('Labor Rate'!$B$20))),"",$C14*'Labor Rate'!$B$20)</f>
        <v/>
      </c>
      <c r="H14" s="25" t="str">
        <f>IF(OR($K14&lt;&gt;"OK",NOT('Labor Rate'!$B$24="OK"),NOT(ISNUMBER('Labor Rate'!$B$20))),"",$F14*(1+'Labor Rate'!$B$11))</f>
        <v/>
      </c>
      <c r="I14" s="25" t="str">
        <f>IF(OR($K14&lt;&gt;"OK",NOT('Labor Rate'!$B$24="OK"),NOT(ISNUMBER('Labor Rate'!$B$20))),"",$G14+$H14)</f>
        <v/>
      </c>
      <c r="J14" s="26" t="str">
        <f>IF($K14="","",IF(NOT('Labor Rate'!$B$24="OK"),"Check data",IF($K14&lt;&gt;"OK","–",IF(NOT(ISNUMBER('Labor Rate'!$B$20)),"n/a",ROUNDUP($I14,0)))))</f>
        <v/>
      </c>
      <c r="K14" s="21" t="str">
        <f>IF(COUNTA($A14:$E14)=0,"",IF(NOT(AND(ISNUMBER($C14),N($C14)&gt;=0)),"Check inputs",IF(NOT(OR($E14="",AND(ISNUMBER($E14),N($E14)&gt;=0))),"Check inputs",IF($D14="",IF(N($E14)&gt;0,"Check part","OK"),IF(SUMPRODUCT(--(Parts!$A$2:$A$101=$D14),--(Parts!$D$2:$D$101="OK"))=1,"OK","Check part")))))</f>
        <v/>
      </c>
    </row>
    <row r="15" ht="20" customHeight="1" spans="1:11" x14ac:dyDescent="0.25">
      <c r="A15" s="22"/>
      <c r="B15" s="23"/>
      <c r="C15" s="24"/>
      <c r="D15" s="22"/>
      <c r="E15" s="24"/>
      <c r="F15" s="25" t="str">
        <f>IF($K15&lt;&gt;"OK","",IF($D15="",0,N($E15)*SUMPRODUCT(--(Parts!$A$2:$A$101=$D15),Parts!$C$2:$C$101)))</f>
        <v/>
      </c>
      <c r="G15" s="25" t="str">
        <f>IF(OR($K15&lt;&gt;"OK",NOT('Labor Rate'!$B$24="OK"),NOT(ISNUMBER('Labor Rate'!$B$20))),"",$C15*'Labor Rate'!$B$20)</f>
        <v/>
      </c>
      <c r="H15" s="25" t="str">
        <f>IF(OR($K15&lt;&gt;"OK",NOT('Labor Rate'!$B$24="OK"),NOT(ISNUMBER('Labor Rate'!$B$20))),"",$F15*(1+'Labor Rate'!$B$11))</f>
        <v/>
      </c>
      <c r="I15" s="25" t="str">
        <f>IF(OR($K15&lt;&gt;"OK",NOT('Labor Rate'!$B$24="OK"),NOT(ISNUMBER('Labor Rate'!$B$20))),"",$G15+$H15)</f>
        <v/>
      </c>
      <c r="J15" s="26" t="str">
        <f>IF($K15="","",IF(NOT('Labor Rate'!$B$24="OK"),"Check data",IF($K15&lt;&gt;"OK","–",IF(NOT(ISNUMBER('Labor Rate'!$B$20)),"n/a",ROUNDUP($I15,0)))))</f>
        <v/>
      </c>
      <c r="K15" s="21" t="str">
        <f>IF(COUNTA($A15:$E15)=0,"",IF(NOT(AND(ISNUMBER($C15),N($C15)&gt;=0)),"Check inputs",IF(NOT(OR($E15="",AND(ISNUMBER($E15),N($E15)&gt;=0))),"Check inputs",IF($D15="",IF(N($E15)&gt;0,"Check part","OK"),IF(SUMPRODUCT(--(Parts!$A$2:$A$101=$D15),--(Parts!$D$2:$D$101="OK"))=1,"OK","Check part")))))</f>
        <v/>
      </c>
    </row>
    <row r="16" ht="20" customHeight="1" spans="1:11" x14ac:dyDescent="0.25">
      <c r="A16" s="22"/>
      <c r="B16" s="23"/>
      <c r="C16" s="24"/>
      <c r="D16" s="22"/>
      <c r="E16" s="24"/>
      <c r="F16" s="25" t="str">
        <f>IF($K16&lt;&gt;"OK","",IF($D16="",0,N($E16)*SUMPRODUCT(--(Parts!$A$2:$A$101=$D16),Parts!$C$2:$C$101)))</f>
        <v/>
      </c>
      <c r="G16" s="25" t="str">
        <f>IF(OR($K16&lt;&gt;"OK",NOT('Labor Rate'!$B$24="OK"),NOT(ISNUMBER('Labor Rate'!$B$20))),"",$C16*'Labor Rate'!$B$20)</f>
        <v/>
      </c>
      <c r="H16" s="25" t="str">
        <f>IF(OR($K16&lt;&gt;"OK",NOT('Labor Rate'!$B$24="OK"),NOT(ISNUMBER('Labor Rate'!$B$20))),"",$F16*(1+'Labor Rate'!$B$11))</f>
        <v/>
      </c>
      <c r="I16" s="25" t="str">
        <f>IF(OR($K16&lt;&gt;"OK",NOT('Labor Rate'!$B$24="OK"),NOT(ISNUMBER('Labor Rate'!$B$20))),"",$G16+$H16)</f>
        <v/>
      </c>
      <c r="J16" s="26" t="str">
        <f>IF($K16="","",IF(NOT('Labor Rate'!$B$24="OK"),"Check data",IF($K16&lt;&gt;"OK","–",IF(NOT(ISNUMBER('Labor Rate'!$B$20)),"n/a",ROUNDUP($I16,0)))))</f>
        <v/>
      </c>
      <c r="K16" s="21" t="str">
        <f>IF(COUNTA($A16:$E16)=0,"",IF(NOT(AND(ISNUMBER($C16),N($C16)&gt;=0)),"Check inputs",IF(NOT(OR($E16="",AND(ISNUMBER($E16),N($E16)&gt;=0))),"Check inputs",IF($D16="",IF(N($E16)&gt;0,"Check part","OK"),IF(SUMPRODUCT(--(Parts!$A$2:$A$101=$D16),--(Parts!$D$2:$D$101="OK"))=1,"OK","Check part")))))</f>
        <v/>
      </c>
    </row>
    <row r="17" ht="20" customHeight="1" spans="1:11" x14ac:dyDescent="0.25">
      <c r="A17" s="22"/>
      <c r="B17" s="23"/>
      <c r="C17" s="24"/>
      <c r="D17" s="22"/>
      <c r="E17" s="24"/>
      <c r="F17" s="25" t="str">
        <f>IF($K17&lt;&gt;"OK","",IF($D17="",0,N($E17)*SUMPRODUCT(--(Parts!$A$2:$A$101=$D17),Parts!$C$2:$C$101)))</f>
        <v/>
      </c>
      <c r="G17" s="25" t="str">
        <f>IF(OR($K17&lt;&gt;"OK",NOT('Labor Rate'!$B$24="OK"),NOT(ISNUMBER('Labor Rate'!$B$20))),"",$C17*'Labor Rate'!$B$20)</f>
        <v/>
      </c>
      <c r="H17" s="25" t="str">
        <f>IF(OR($K17&lt;&gt;"OK",NOT('Labor Rate'!$B$24="OK"),NOT(ISNUMBER('Labor Rate'!$B$20))),"",$F17*(1+'Labor Rate'!$B$11))</f>
        <v/>
      </c>
      <c r="I17" s="25" t="str">
        <f>IF(OR($K17&lt;&gt;"OK",NOT('Labor Rate'!$B$24="OK"),NOT(ISNUMBER('Labor Rate'!$B$20))),"",$G17+$H17)</f>
        <v/>
      </c>
      <c r="J17" s="26" t="str">
        <f>IF($K17="","",IF(NOT('Labor Rate'!$B$24="OK"),"Check data",IF($K17&lt;&gt;"OK","–",IF(NOT(ISNUMBER('Labor Rate'!$B$20)),"n/a",ROUNDUP($I17,0)))))</f>
        <v/>
      </c>
      <c r="K17" s="21" t="str">
        <f>IF(COUNTA($A17:$E17)=0,"",IF(NOT(AND(ISNUMBER($C17),N($C17)&gt;=0)),"Check inputs",IF(NOT(OR($E17="",AND(ISNUMBER($E17),N($E17)&gt;=0))),"Check inputs",IF($D17="",IF(N($E17)&gt;0,"Check part","OK"),IF(SUMPRODUCT(--(Parts!$A$2:$A$101=$D17),--(Parts!$D$2:$D$101="OK"))=1,"OK","Check part")))))</f>
        <v/>
      </c>
    </row>
    <row r="18" ht="20" customHeight="1" spans="1:11" x14ac:dyDescent="0.25">
      <c r="A18" s="22"/>
      <c r="B18" s="23"/>
      <c r="C18" s="24"/>
      <c r="D18" s="22"/>
      <c r="E18" s="24"/>
      <c r="F18" s="25" t="str">
        <f>IF($K18&lt;&gt;"OK","",IF($D18="",0,N($E18)*SUMPRODUCT(--(Parts!$A$2:$A$101=$D18),Parts!$C$2:$C$101)))</f>
        <v/>
      </c>
      <c r="G18" s="25" t="str">
        <f>IF(OR($K18&lt;&gt;"OK",NOT('Labor Rate'!$B$24="OK"),NOT(ISNUMBER('Labor Rate'!$B$20))),"",$C18*'Labor Rate'!$B$20)</f>
        <v/>
      </c>
      <c r="H18" s="25" t="str">
        <f>IF(OR($K18&lt;&gt;"OK",NOT('Labor Rate'!$B$24="OK"),NOT(ISNUMBER('Labor Rate'!$B$20))),"",$F18*(1+'Labor Rate'!$B$11))</f>
        <v/>
      </c>
      <c r="I18" s="25" t="str">
        <f>IF(OR($K18&lt;&gt;"OK",NOT('Labor Rate'!$B$24="OK"),NOT(ISNUMBER('Labor Rate'!$B$20))),"",$G18+$H18)</f>
        <v/>
      </c>
      <c r="J18" s="26" t="str">
        <f>IF($K18="","",IF(NOT('Labor Rate'!$B$24="OK"),"Check data",IF($K18&lt;&gt;"OK","–",IF(NOT(ISNUMBER('Labor Rate'!$B$20)),"n/a",ROUNDUP($I18,0)))))</f>
        <v/>
      </c>
      <c r="K18" s="21" t="str">
        <f>IF(COUNTA($A18:$E18)=0,"",IF(NOT(AND(ISNUMBER($C18),N($C18)&gt;=0)),"Check inputs",IF(NOT(OR($E18="",AND(ISNUMBER($E18),N($E18)&gt;=0))),"Check inputs",IF($D18="",IF(N($E18)&gt;0,"Check part","OK"),IF(SUMPRODUCT(--(Parts!$A$2:$A$101=$D18),--(Parts!$D$2:$D$101="OK"))=1,"OK","Check part")))))</f>
        <v/>
      </c>
    </row>
    <row r="19" ht="20" customHeight="1" spans="1:11" x14ac:dyDescent="0.25">
      <c r="A19" s="22"/>
      <c r="B19" s="23"/>
      <c r="C19" s="24"/>
      <c r="D19" s="22"/>
      <c r="E19" s="24"/>
      <c r="F19" s="25" t="str">
        <f>IF($K19&lt;&gt;"OK","",IF($D19="",0,N($E19)*SUMPRODUCT(--(Parts!$A$2:$A$101=$D19),Parts!$C$2:$C$101)))</f>
        <v/>
      </c>
      <c r="G19" s="25" t="str">
        <f>IF(OR($K19&lt;&gt;"OK",NOT('Labor Rate'!$B$24="OK"),NOT(ISNUMBER('Labor Rate'!$B$20))),"",$C19*'Labor Rate'!$B$20)</f>
        <v/>
      </c>
      <c r="H19" s="25" t="str">
        <f>IF(OR($K19&lt;&gt;"OK",NOT('Labor Rate'!$B$24="OK"),NOT(ISNUMBER('Labor Rate'!$B$20))),"",$F19*(1+'Labor Rate'!$B$11))</f>
        <v/>
      </c>
      <c r="I19" s="25" t="str">
        <f>IF(OR($K19&lt;&gt;"OK",NOT('Labor Rate'!$B$24="OK"),NOT(ISNUMBER('Labor Rate'!$B$20))),"",$G19+$H19)</f>
        <v/>
      </c>
      <c r="J19" s="26" t="str">
        <f>IF($K19="","",IF(NOT('Labor Rate'!$B$24="OK"),"Check data",IF($K19&lt;&gt;"OK","–",IF(NOT(ISNUMBER('Labor Rate'!$B$20)),"n/a",ROUNDUP($I19,0)))))</f>
        <v/>
      </c>
      <c r="K19" s="21" t="str">
        <f>IF(COUNTA($A19:$E19)=0,"",IF(NOT(AND(ISNUMBER($C19),N($C19)&gt;=0)),"Check inputs",IF(NOT(OR($E19="",AND(ISNUMBER($E19),N($E19)&gt;=0))),"Check inputs",IF($D19="",IF(N($E19)&gt;0,"Check part","OK"),IF(SUMPRODUCT(--(Parts!$A$2:$A$101=$D19),--(Parts!$D$2:$D$101="OK"))=1,"OK","Check part")))))</f>
        <v/>
      </c>
    </row>
    <row r="20" ht="20" customHeight="1" spans="1:11" x14ac:dyDescent="0.25">
      <c r="A20" s="22"/>
      <c r="B20" s="23"/>
      <c r="C20" s="24"/>
      <c r="D20" s="22"/>
      <c r="E20" s="24"/>
      <c r="F20" s="25" t="str">
        <f>IF($K20&lt;&gt;"OK","",IF($D20="",0,N($E20)*SUMPRODUCT(--(Parts!$A$2:$A$101=$D20),Parts!$C$2:$C$101)))</f>
        <v/>
      </c>
      <c r="G20" s="25" t="str">
        <f>IF(OR($K20&lt;&gt;"OK",NOT('Labor Rate'!$B$24="OK"),NOT(ISNUMBER('Labor Rate'!$B$20))),"",$C20*'Labor Rate'!$B$20)</f>
        <v/>
      </c>
      <c r="H20" s="25" t="str">
        <f>IF(OR($K20&lt;&gt;"OK",NOT('Labor Rate'!$B$24="OK"),NOT(ISNUMBER('Labor Rate'!$B$20))),"",$F20*(1+'Labor Rate'!$B$11))</f>
        <v/>
      </c>
      <c r="I20" s="25" t="str">
        <f>IF(OR($K20&lt;&gt;"OK",NOT('Labor Rate'!$B$24="OK"),NOT(ISNUMBER('Labor Rate'!$B$20))),"",$G20+$H20)</f>
        <v/>
      </c>
      <c r="J20" s="26" t="str">
        <f>IF($K20="","",IF(NOT('Labor Rate'!$B$24="OK"),"Check data",IF($K20&lt;&gt;"OK","–",IF(NOT(ISNUMBER('Labor Rate'!$B$20)),"n/a",ROUNDUP($I20,0)))))</f>
        <v/>
      </c>
      <c r="K20" s="21" t="str">
        <f>IF(COUNTA($A20:$E20)=0,"",IF(NOT(AND(ISNUMBER($C20),N($C20)&gt;=0)),"Check inputs",IF(NOT(OR($E20="",AND(ISNUMBER($E20),N($E20)&gt;=0))),"Check inputs",IF($D20="",IF(N($E20)&gt;0,"Check part","OK"),IF(SUMPRODUCT(--(Parts!$A$2:$A$101=$D20),--(Parts!$D$2:$D$101="OK"))=1,"OK","Check part")))))</f>
        <v/>
      </c>
    </row>
    <row r="21" ht="20" customHeight="1" spans="1:11" x14ac:dyDescent="0.25">
      <c r="A21" s="22"/>
      <c r="B21" s="23"/>
      <c r="C21" s="24"/>
      <c r="D21" s="22"/>
      <c r="E21" s="24"/>
      <c r="F21" s="25" t="str">
        <f>IF($K21&lt;&gt;"OK","",IF($D21="",0,N($E21)*SUMPRODUCT(--(Parts!$A$2:$A$101=$D21),Parts!$C$2:$C$101)))</f>
        <v/>
      </c>
      <c r="G21" s="25" t="str">
        <f>IF(OR($K21&lt;&gt;"OK",NOT('Labor Rate'!$B$24="OK"),NOT(ISNUMBER('Labor Rate'!$B$20))),"",$C21*'Labor Rate'!$B$20)</f>
        <v/>
      </c>
      <c r="H21" s="25" t="str">
        <f>IF(OR($K21&lt;&gt;"OK",NOT('Labor Rate'!$B$24="OK"),NOT(ISNUMBER('Labor Rate'!$B$20))),"",$F21*(1+'Labor Rate'!$B$11))</f>
        <v/>
      </c>
      <c r="I21" s="25" t="str">
        <f>IF(OR($K21&lt;&gt;"OK",NOT('Labor Rate'!$B$24="OK"),NOT(ISNUMBER('Labor Rate'!$B$20))),"",$G21+$H21)</f>
        <v/>
      </c>
      <c r="J21" s="26" t="str">
        <f>IF($K21="","",IF(NOT('Labor Rate'!$B$24="OK"),"Check data",IF($K21&lt;&gt;"OK","–",IF(NOT(ISNUMBER('Labor Rate'!$B$20)),"n/a",ROUNDUP($I21,0)))))</f>
        <v/>
      </c>
      <c r="K21" s="21" t="str">
        <f>IF(COUNTA($A21:$E21)=0,"",IF(NOT(AND(ISNUMBER($C21),N($C21)&gt;=0)),"Check inputs",IF(NOT(OR($E21="",AND(ISNUMBER($E21),N($E21)&gt;=0))),"Check inputs",IF($D21="",IF(N($E21)&gt;0,"Check part","OK"),IF(SUMPRODUCT(--(Parts!$A$2:$A$101=$D21),--(Parts!$D$2:$D$101="OK"))=1,"OK","Check part")))))</f>
        <v/>
      </c>
    </row>
    <row r="22" ht="20" customHeight="1" spans="1:11" x14ac:dyDescent="0.25">
      <c r="A22" s="22"/>
      <c r="B22" s="23"/>
      <c r="C22" s="24"/>
      <c r="D22" s="22"/>
      <c r="E22" s="24"/>
      <c r="F22" s="25" t="str">
        <f>IF($K22&lt;&gt;"OK","",IF($D22="",0,N($E22)*SUMPRODUCT(--(Parts!$A$2:$A$101=$D22),Parts!$C$2:$C$101)))</f>
        <v/>
      </c>
      <c r="G22" s="25" t="str">
        <f>IF(OR($K22&lt;&gt;"OK",NOT('Labor Rate'!$B$24="OK"),NOT(ISNUMBER('Labor Rate'!$B$20))),"",$C22*'Labor Rate'!$B$20)</f>
        <v/>
      </c>
      <c r="H22" s="25" t="str">
        <f>IF(OR($K22&lt;&gt;"OK",NOT('Labor Rate'!$B$24="OK"),NOT(ISNUMBER('Labor Rate'!$B$20))),"",$F22*(1+'Labor Rate'!$B$11))</f>
        <v/>
      </c>
      <c r="I22" s="25" t="str">
        <f>IF(OR($K22&lt;&gt;"OK",NOT('Labor Rate'!$B$24="OK"),NOT(ISNUMBER('Labor Rate'!$B$20))),"",$G22+$H22)</f>
        <v/>
      </c>
      <c r="J22" s="26" t="str">
        <f>IF($K22="","",IF(NOT('Labor Rate'!$B$24="OK"),"Check data",IF($K22&lt;&gt;"OK","–",IF(NOT(ISNUMBER('Labor Rate'!$B$20)),"n/a",ROUNDUP($I22,0)))))</f>
        <v/>
      </c>
      <c r="K22" s="21" t="str">
        <f>IF(COUNTA($A22:$E22)=0,"",IF(NOT(AND(ISNUMBER($C22),N($C22)&gt;=0)),"Check inputs",IF(NOT(OR($E22="",AND(ISNUMBER($E22),N($E22)&gt;=0))),"Check inputs",IF($D22="",IF(N($E22)&gt;0,"Check part","OK"),IF(SUMPRODUCT(--(Parts!$A$2:$A$101=$D22),--(Parts!$D$2:$D$101="OK"))=1,"OK","Check part")))))</f>
        <v/>
      </c>
    </row>
    <row r="23" ht="20" customHeight="1" spans="1:11" x14ac:dyDescent="0.25">
      <c r="A23" s="22"/>
      <c r="B23" s="23"/>
      <c r="C23" s="24"/>
      <c r="D23" s="22"/>
      <c r="E23" s="24"/>
      <c r="F23" s="25" t="str">
        <f>IF($K23&lt;&gt;"OK","",IF($D23="",0,N($E23)*SUMPRODUCT(--(Parts!$A$2:$A$101=$D23),Parts!$C$2:$C$101)))</f>
        <v/>
      </c>
      <c r="G23" s="25" t="str">
        <f>IF(OR($K23&lt;&gt;"OK",NOT('Labor Rate'!$B$24="OK"),NOT(ISNUMBER('Labor Rate'!$B$20))),"",$C23*'Labor Rate'!$B$20)</f>
        <v/>
      </c>
      <c r="H23" s="25" t="str">
        <f>IF(OR($K23&lt;&gt;"OK",NOT('Labor Rate'!$B$24="OK"),NOT(ISNUMBER('Labor Rate'!$B$20))),"",$F23*(1+'Labor Rate'!$B$11))</f>
        <v/>
      </c>
      <c r="I23" s="25" t="str">
        <f>IF(OR($K23&lt;&gt;"OK",NOT('Labor Rate'!$B$24="OK"),NOT(ISNUMBER('Labor Rate'!$B$20))),"",$G23+$H23)</f>
        <v/>
      </c>
      <c r="J23" s="26" t="str">
        <f>IF($K23="","",IF(NOT('Labor Rate'!$B$24="OK"),"Check data",IF($K23&lt;&gt;"OK","–",IF(NOT(ISNUMBER('Labor Rate'!$B$20)),"n/a",ROUNDUP($I23,0)))))</f>
        <v/>
      </c>
      <c r="K23" s="21" t="str">
        <f>IF(COUNTA($A23:$E23)=0,"",IF(NOT(AND(ISNUMBER($C23),N($C23)&gt;=0)),"Check inputs",IF(NOT(OR($E23="",AND(ISNUMBER($E23),N($E23)&gt;=0))),"Check inputs",IF($D23="",IF(N($E23)&gt;0,"Check part","OK"),IF(SUMPRODUCT(--(Parts!$A$2:$A$101=$D23),--(Parts!$D$2:$D$101="OK"))=1,"OK","Check part")))))</f>
        <v/>
      </c>
    </row>
    <row r="24" ht="20" customHeight="1" spans="1:11" x14ac:dyDescent="0.25">
      <c r="A24" s="22"/>
      <c r="B24" s="23"/>
      <c r="C24" s="24"/>
      <c r="D24" s="22"/>
      <c r="E24" s="24"/>
      <c r="F24" s="25" t="str">
        <f>IF($K24&lt;&gt;"OK","",IF($D24="",0,N($E24)*SUMPRODUCT(--(Parts!$A$2:$A$101=$D24),Parts!$C$2:$C$101)))</f>
        <v/>
      </c>
      <c r="G24" s="25" t="str">
        <f>IF(OR($K24&lt;&gt;"OK",NOT('Labor Rate'!$B$24="OK"),NOT(ISNUMBER('Labor Rate'!$B$20))),"",$C24*'Labor Rate'!$B$20)</f>
        <v/>
      </c>
      <c r="H24" s="25" t="str">
        <f>IF(OR($K24&lt;&gt;"OK",NOT('Labor Rate'!$B$24="OK"),NOT(ISNUMBER('Labor Rate'!$B$20))),"",$F24*(1+'Labor Rate'!$B$11))</f>
        <v/>
      </c>
      <c r="I24" s="25" t="str">
        <f>IF(OR($K24&lt;&gt;"OK",NOT('Labor Rate'!$B$24="OK"),NOT(ISNUMBER('Labor Rate'!$B$20))),"",$G24+$H24)</f>
        <v/>
      </c>
      <c r="J24" s="26" t="str">
        <f>IF($K24="","",IF(NOT('Labor Rate'!$B$24="OK"),"Check data",IF($K24&lt;&gt;"OK","–",IF(NOT(ISNUMBER('Labor Rate'!$B$20)),"n/a",ROUNDUP($I24,0)))))</f>
        <v/>
      </c>
      <c r="K24" s="21" t="str">
        <f>IF(COUNTA($A24:$E24)=0,"",IF(NOT(AND(ISNUMBER($C24),N($C24)&gt;=0)),"Check inputs",IF(NOT(OR($E24="",AND(ISNUMBER($E24),N($E24)&gt;=0))),"Check inputs",IF($D24="",IF(N($E24)&gt;0,"Check part","OK"),IF(SUMPRODUCT(--(Parts!$A$2:$A$101=$D24),--(Parts!$D$2:$D$101="OK"))=1,"OK","Check part")))))</f>
        <v/>
      </c>
    </row>
    <row r="25" ht="20" customHeight="1" spans="1:11" x14ac:dyDescent="0.25">
      <c r="A25" s="22"/>
      <c r="B25" s="23"/>
      <c r="C25" s="24"/>
      <c r="D25" s="22"/>
      <c r="E25" s="24"/>
      <c r="F25" s="25" t="str">
        <f>IF($K25&lt;&gt;"OK","",IF($D25="",0,N($E25)*SUMPRODUCT(--(Parts!$A$2:$A$101=$D25),Parts!$C$2:$C$101)))</f>
        <v/>
      </c>
      <c r="G25" s="25" t="str">
        <f>IF(OR($K25&lt;&gt;"OK",NOT('Labor Rate'!$B$24="OK"),NOT(ISNUMBER('Labor Rate'!$B$20))),"",$C25*'Labor Rate'!$B$20)</f>
        <v/>
      </c>
      <c r="H25" s="25" t="str">
        <f>IF(OR($K25&lt;&gt;"OK",NOT('Labor Rate'!$B$24="OK"),NOT(ISNUMBER('Labor Rate'!$B$20))),"",$F25*(1+'Labor Rate'!$B$11))</f>
        <v/>
      </c>
      <c r="I25" s="25" t="str">
        <f>IF(OR($K25&lt;&gt;"OK",NOT('Labor Rate'!$B$24="OK"),NOT(ISNUMBER('Labor Rate'!$B$20))),"",$G25+$H25)</f>
        <v/>
      </c>
      <c r="J25" s="26" t="str">
        <f>IF($K25="","",IF(NOT('Labor Rate'!$B$24="OK"),"Check data",IF($K25&lt;&gt;"OK","–",IF(NOT(ISNUMBER('Labor Rate'!$B$20)),"n/a",ROUNDUP($I25,0)))))</f>
        <v/>
      </c>
      <c r="K25" s="21" t="str">
        <f>IF(COUNTA($A25:$E25)=0,"",IF(NOT(AND(ISNUMBER($C25),N($C25)&gt;=0)),"Check inputs",IF(NOT(OR($E25="",AND(ISNUMBER($E25),N($E25)&gt;=0))),"Check inputs",IF($D25="",IF(N($E25)&gt;0,"Check part","OK"),IF(SUMPRODUCT(--(Parts!$A$2:$A$101=$D25),--(Parts!$D$2:$D$101="OK"))=1,"OK","Check part")))))</f>
        <v/>
      </c>
    </row>
    <row r="26" ht="20" customHeight="1" spans="1:11" x14ac:dyDescent="0.25">
      <c r="A26" s="22"/>
      <c r="B26" s="23"/>
      <c r="C26" s="24"/>
      <c r="D26" s="22"/>
      <c r="E26" s="24"/>
      <c r="F26" s="25" t="str">
        <f>IF($K26&lt;&gt;"OK","",IF($D26="",0,N($E26)*SUMPRODUCT(--(Parts!$A$2:$A$101=$D26),Parts!$C$2:$C$101)))</f>
        <v/>
      </c>
      <c r="G26" s="25" t="str">
        <f>IF(OR($K26&lt;&gt;"OK",NOT('Labor Rate'!$B$24="OK"),NOT(ISNUMBER('Labor Rate'!$B$20))),"",$C26*'Labor Rate'!$B$20)</f>
        <v/>
      </c>
      <c r="H26" s="25" t="str">
        <f>IF(OR($K26&lt;&gt;"OK",NOT('Labor Rate'!$B$24="OK"),NOT(ISNUMBER('Labor Rate'!$B$20))),"",$F26*(1+'Labor Rate'!$B$11))</f>
        <v/>
      </c>
      <c r="I26" s="25" t="str">
        <f>IF(OR($K26&lt;&gt;"OK",NOT('Labor Rate'!$B$24="OK"),NOT(ISNUMBER('Labor Rate'!$B$20))),"",$G26+$H26)</f>
        <v/>
      </c>
      <c r="J26" s="26" t="str">
        <f>IF($K26="","",IF(NOT('Labor Rate'!$B$24="OK"),"Check data",IF($K26&lt;&gt;"OK","–",IF(NOT(ISNUMBER('Labor Rate'!$B$20)),"n/a",ROUNDUP($I26,0)))))</f>
        <v/>
      </c>
      <c r="K26" s="21" t="str">
        <f>IF(COUNTA($A26:$E26)=0,"",IF(NOT(AND(ISNUMBER($C26),N($C26)&gt;=0)),"Check inputs",IF(NOT(OR($E26="",AND(ISNUMBER($E26),N($E26)&gt;=0))),"Check inputs",IF($D26="",IF(N($E26)&gt;0,"Check part","OK"),IF(SUMPRODUCT(--(Parts!$A$2:$A$101=$D26),--(Parts!$D$2:$D$101="OK"))=1,"OK","Check part")))))</f>
        <v/>
      </c>
    </row>
    <row r="27" ht="20" customHeight="1" spans="1:11" x14ac:dyDescent="0.25">
      <c r="A27" s="22"/>
      <c r="B27" s="23"/>
      <c r="C27" s="24"/>
      <c r="D27" s="22"/>
      <c r="E27" s="24"/>
      <c r="F27" s="25" t="str">
        <f>IF($K27&lt;&gt;"OK","",IF($D27="",0,N($E27)*SUMPRODUCT(--(Parts!$A$2:$A$101=$D27),Parts!$C$2:$C$101)))</f>
        <v/>
      </c>
      <c r="G27" s="25" t="str">
        <f>IF(OR($K27&lt;&gt;"OK",NOT('Labor Rate'!$B$24="OK"),NOT(ISNUMBER('Labor Rate'!$B$20))),"",$C27*'Labor Rate'!$B$20)</f>
        <v/>
      </c>
      <c r="H27" s="25" t="str">
        <f>IF(OR($K27&lt;&gt;"OK",NOT('Labor Rate'!$B$24="OK"),NOT(ISNUMBER('Labor Rate'!$B$20))),"",$F27*(1+'Labor Rate'!$B$11))</f>
        <v/>
      </c>
      <c r="I27" s="25" t="str">
        <f>IF(OR($K27&lt;&gt;"OK",NOT('Labor Rate'!$B$24="OK"),NOT(ISNUMBER('Labor Rate'!$B$20))),"",$G27+$H27)</f>
        <v/>
      </c>
      <c r="J27" s="26" t="str">
        <f>IF($K27="","",IF(NOT('Labor Rate'!$B$24="OK"),"Check data",IF($K27&lt;&gt;"OK","–",IF(NOT(ISNUMBER('Labor Rate'!$B$20)),"n/a",ROUNDUP($I27,0)))))</f>
        <v/>
      </c>
      <c r="K27" s="21" t="str">
        <f>IF(COUNTA($A27:$E27)=0,"",IF(NOT(AND(ISNUMBER($C27),N($C27)&gt;=0)),"Check inputs",IF(NOT(OR($E27="",AND(ISNUMBER($E27),N($E27)&gt;=0))),"Check inputs",IF($D27="",IF(N($E27)&gt;0,"Check part","OK"),IF(SUMPRODUCT(--(Parts!$A$2:$A$101=$D27),--(Parts!$D$2:$D$101="OK"))=1,"OK","Check part")))))</f>
        <v/>
      </c>
    </row>
    <row r="28" ht="20" customHeight="1" spans="1:11" x14ac:dyDescent="0.25">
      <c r="A28" s="22"/>
      <c r="B28" s="23"/>
      <c r="C28" s="24"/>
      <c r="D28" s="22"/>
      <c r="E28" s="24"/>
      <c r="F28" s="25" t="str">
        <f>IF($K28&lt;&gt;"OK","",IF($D28="",0,N($E28)*SUMPRODUCT(--(Parts!$A$2:$A$101=$D28),Parts!$C$2:$C$101)))</f>
        <v/>
      </c>
      <c r="G28" s="25" t="str">
        <f>IF(OR($K28&lt;&gt;"OK",NOT('Labor Rate'!$B$24="OK"),NOT(ISNUMBER('Labor Rate'!$B$20))),"",$C28*'Labor Rate'!$B$20)</f>
        <v/>
      </c>
      <c r="H28" s="25" t="str">
        <f>IF(OR($K28&lt;&gt;"OK",NOT('Labor Rate'!$B$24="OK"),NOT(ISNUMBER('Labor Rate'!$B$20))),"",$F28*(1+'Labor Rate'!$B$11))</f>
        <v/>
      </c>
      <c r="I28" s="25" t="str">
        <f>IF(OR($K28&lt;&gt;"OK",NOT('Labor Rate'!$B$24="OK"),NOT(ISNUMBER('Labor Rate'!$B$20))),"",$G28+$H28)</f>
        <v/>
      </c>
      <c r="J28" s="26" t="str">
        <f>IF($K28="","",IF(NOT('Labor Rate'!$B$24="OK"),"Check data",IF($K28&lt;&gt;"OK","–",IF(NOT(ISNUMBER('Labor Rate'!$B$20)),"n/a",ROUNDUP($I28,0)))))</f>
        <v/>
      </c>
      <c r="K28" s="21" t="str">
        <f>IF(COUNTA($A28:$E28)=0,"",IF(NOT(AND(ISNUMBER($C28),N($C28)&gt;=0)),"Check inputs",IF(NOT(OR($E28="",AND(ISNUMBER($E28),N($E28)&gt;=0))),"Check inputs",IF($D28="",IF(N($E28)&gt;0,"Check part","OK"),IF(SUMPRODUCT(--(Parts!$A$2:$A$101=$D28),--(Parts!$D$2:$D$101="OK"))=1,"OK","Check part")))))</f>
        <v/>
      </c>
    </row>
    <row r="29" ht="20" customHeight="1" spans="1:11" x14ac:dyDescent="0.25">
      <c r="A29" s="22"/>
      <c r="B29" s="23"/>
      <c r="C29" s="24"/>
      <c r="D29" s="22"/>
      <c r="E29" s="24"/>
      <c r="F29" s="25" t="str">
        <f>IF($K29&lt;&gt;"OK","",IF($D29="",0,N($E29)*SUMPRODUCT(--(Parts!$A$2:$A$101=$D29),Parts!$C$2:$C$101)))</f>
        <v/>
      </c>
      <c r="G29" s="25" t="str">
        <f>IF(OR($K29&lt;&gt;"OK",NOT('Labor Rate'!$B$24="OK"),NOT(ISNUMBER('Labor Rate'!$B$20))),"",$C29*'Labor Rate'!$B$20)</f>
        <v/>
      </c>
      <c r="H29" s="25" t="str">
        <f>IF(OR($K29&lt;&gt;"OK",NOT('Labor Rate'!$B$24="OK"),NOT(ISNUMBER('Labor Rate'!$B$20))),"",$F29*(1+'Labor Rate'!$B$11))</f>
        <v/>
      </c>
      <c r="I29" s="25" t="str">
        <f>IF(OR($K29&lt;&gt;"OK",NOT('Labor Rate'!$B$24="OK"),NOT(ISNUMBER('Labor Rate'!$B$20))),"",$G29+$H29)</f>
        <v/>
      </c>
      <c r="J29" s="26" t="str">
        <f>IF($K29="","",IF(NOT('Labor Rate'!$B$24="OK"),"Check data",IF($K29&lt;&gt;"OK","–",IF(NOT(ISNUMBER('Labor Rate'!$B$20)),"n/a",ROUNDUP($I29,0)))))</f>
        <v/>
      </c>
      <c r="K29" s="21" t="str">
        <f>IF(COUNTA($A29:$E29)=0,"",IF(NOT(AND(ISNUMBER($C29),N($C29)&gt;=0)),"Check inputs",IF(NOT(OR($E29="",AND(ISNUMBER($E29),N($E29)&gt;=0))),"Check inputs",IF($D29="",IF(N($E29)&gt;0,"Check part","OK"),IF(SUMPRODUCT(--(Parts!$A$2:$A$101=$D29),--(Parts!$D$2:$D$101="OK"))=1,"OK","Check part")))))</f>
        <v/>
      </c>
    </row>
    <row r="30" ht="20" customHeight="1" spans="1:11" x14ac:dyDescent="0.25">
      <c r="A30" s="22"/>
      <c r="B30" s="23"/>
      <c r="C30" s="24"/>
      <c r="D30" s="22"/>
      <c r="E30" s="24"/>
      <c r="F30" s="25" t="str">
        <f>IF($K30&lt;&gt;"OK","",IF($D30="",0,N($E30)*SUMPRODUCT(--(Parts!$A$2:$A$101=$D30),Parts!$C$2:$C$101)))</f>
        <v/>
      </c>
      <c r="G30" s="25" t="str">
        <f>IF(OR($K30&lt;&gt;"OK",NOT('Labor Rate'!$B$24="OK"),NOT(ISNUMBER('Labor Rate'!$B$20))),"",$C30*'Labor Rate'!$B$20)</f>
        <v/>
      </c>
      <c r="H30" s="25" t="str">
        <f>IF(OR($K30&lt;&gt;"OK",NOT('Labor Rate'!$B$24="OK"),NOT(ISNUMBER('Labor Rate'!$B$20))),"",$F30*(1+'Labor Rate'!$B$11))</f>
        <v/>
      </c>
      <c r="I30" s="25" t="str">
        <f>IF(OR($K30&lt;&gt;"OK",NOT('Labor Rate'!$B$24="OK"),NOT(ISNUMBER('Labor Rate'!$B$20))),"",$G30+$H30)</f>
        <v/>
      </c>
      <c r="J30" s="26" t="str">
        <f>IF($K30="","",IF(NOT('Labor Rate'!$B$24="OK"),"Check data",IF($K30&lt;&gt;"OK","–",IF(NOT(ISNUMBER('Labor Rate'!$B$20)),"n/a",ROUNDUP($I30,0)))))</f>
        <v/>
      </c>
      <c r="K30" s="21" t="str">
        <f>IF(COUNTA($A30:$E30)=0,"",IF(NOT(AND(ISNUMBER($C30),N($C30)&gt;=0)),"Check inputs",IF(NOT(OR($E30="",AND(ISNUMBER($E30),N($E30)&gt;=0))),"Check inputs",IF($D30="",IF(N($E30)&gt;0,"Check part","OK"),IF(SUMPRODUCT(--(Parts!$A$2:$A$101=$D30),--(Parts!$D$2:$D$101="OK"))=1,"OK","Check part")))))</f>
        <v/>
      </c>
    </row>
    <row r="31" ht="20" customHeight="1" spans="1:11" x14ac:dyDescent="0.25">
      <c r="A31" s="22"/>
      <c r="B31" s="23"/>
      <c r="C31" s="24"/>
      <c r="D31" s="22"/>
      <c r="E31" s="24"/>
      <c r="F31" s="25" t="str">
        <f>IF($K31&lt;&gt;"OK","",IF($D31="",0,N($E31)*SUMPRODUCT(--(Parts!$A$2:$A$101=$D31),Parts!$C$2:$C$101)))</f>
        <v/>
      </c>
      <c r="G31" s="25" t="str">
        <f>IF(OR($K31&lt;&gt;"OK",NOT('Labor Rate'!$B$24="OK"),NOT(ISNUMBER('Labor Rate'!$B$20))),"",$C31*'Labor Rate'!$B$20)</f>
        <v/>
      </c>
      <c r="H31" s="25" t="str">
        <f>IF(OR($K31&lt;&gt;"OK",NOT('Labor Rate'!$B$24="OK"),NOT(ISNUMBER('Labor Rate'!$B$20))),"",$F31*(1+'Labor Rate'!$B$11))</f>
        <v/>
      </c>
      <c r="I31" s="25" t="str">
        <f>IF(OR($K31&lt;&gt;"OK",NOT('Labor Rate'!$B$24="OK"),NOT(ISNUMBER('Labor Rate'!$B$20))),"",$G31+$H31)</f>
        <v/>
      </c>
      <c r="J31" s="26" t="str">
        <f>IF($K31="","",IF(NOT('Labor Rate'!$B$24="OK"),"Check data",IF($K31&lt;&gt;"OK","–",IF(NOT(ISNUMBER('Labor Rate'!$B$20)),"n/a",ROUNDUP($I31,0)))))</f>
        <v/>
      </c>
      <c r="K31" s="21" t="str">
        <f>IF(COUNTA($A31:$E31)=0,"",IF(NOT(AND(ISNUMBER($C31),N($C31)&gt;=0)),"Check inputs",IF(NOT(OR($E31="",AND(ISNUMBER($E31),N($E31)&gt;=0))),"Check inputs",IF($D31="",IF(N($E31)&gt;0,"Check part","OK"),IF(SUMPRODUCT(--(Parts!$A$2:$A$101=$D31),--(Parts!$D$2:$D$101="OK"))=1,"OK","Check part")))))</f>
        <v/>
      </c>
    </row>
    <row r="32" ht="20" customHeight="1" spans="1:11" x14ac:dyDescent="0.25">
      <c r="A32" s="22"/>
      <c r="B32" s="23"/>
      <c r="C32" s="24"/>
      <c r="D32" s="22"/>
      <c r="E32" s="24"/>
      <c r="F32" s="25" t="str">
        <f>IF($K32&lt;&gt;"OK","",IF($D32="",0,N($E32)*SUMPRODUCT(--(Parts!$A$2:$A$101=$D32),Parts!$C$2:$C$101)))</f>
        <v/>
      </c>
      <c r="G32" s="25" t="str">
        <f>IF(OR($K32&lt;&gt;"OK",NOT('Labor Rate'!$B$24="OK"),NOT(ISNUMBER('Labor Rate'!$B$20))),"",$C32*'Labor Rate'!$B$20)</f>
        <v/>
      </c>
      <c r="H32" s="25" t="str">
        <f>IF(OR($K32&lt;&gt;"OK",NOT('Labor Rate'!$B$24="OK"),NOT(ISNUMBER('Labor Rate'!$B$20))),"",$F32*(1+'Labor Rate'!$B$11))</f>
        <v/>
      </c>
      <c r="I32" s="25" t="str">
        <f>IF(OR($K32&lt;&gt;"OK",NOT('Labor Rate'!$B$24="OK"),NOT(ISNUMBER('Labor Rate'!$B$20))),"",$G32+$H32)</f>
        <v/>
      </c>
      <c r="J32" s="26" t="str">
        <f>IF($K32="","",IF(NOT('Labor Rate'!$B$24="OK"),"Check data",IF($K32&lt;&gt;"OK","–",IF(NOT(ISNUMBER('Labor Rate'!$B$20)),"n/a",ROUNDUP($I32,0)))))</f>
        <v/>
      </c>
      <c r="K32" s="21" t="str">
        <f>IF(COUNTA($A32:$E32)=0,"",IF(NOT(AND(ISNUMBER($C32),N($C32)&gt;=0)),"Check inputs",IF(NOT(OR($E32="",AND(ISNUMBER($E32),N($E32)&gt;=0))),"Check inputs",IF($D32="",IF(N($E32)&gt;0,"Check part","OK"),IF(SUMPRODUCT(--(Parts!$A$2:$A$101=$D32),--(Parts!$D$2:$D$101="OK"))=1,"OK","Check part")))))</f>
        <v/>
      </c>
    </row>
    <row r="33" ht="20" customHeight="1" spans="1:11" x14ac:dyDescent="0.25">
      <c r="A33" s="22"/>
      <c r="B33" s="23"/>
      <c r="C33" s="24"/>
      <c r="D33" s="22"/>
      <c r="E33" s="24"/>
      <c r="F33" s="25" t="str">
        <f>IF($K33&lt;&gt;"OK","",IF($D33="",0,N($E33)*SUMPRODUCT(--(Parts!$A$2:$A$101=$D33),Parts!$C$2:$C$101)))</f>
        <v/>
      </c>
      <c r="G33" s="25" t="str">
        <f>IF(OR($K33&lt;&gt;"OK",NOT('Labor Rate'!$B$24="OK"),NOT(ISNUMBER('Labor Rate'!$B$20))),"",$C33*'Labor Rate'!$B$20)</f>
        <v/>
      </c>
      <c r="H33" s="25" t="str">
        <f>IF(OR($K33&lt;&gt;"OK",NOT('Labor Rate'!$B$24="OK"),NOT(ISNUMBER('Labor Rate'!$B$20))),"",$F33*(1+'Labor Rate'!$B$11))</f>
        <v/>
      </c>
      <c r="I33" s="25" t="str">
        <f>IF(OR($K33&lt;&gt;"OK",NOT('Labor Rate'!$B$24="OK"),NOT(ISNUMBER('Labor Rate'!$B$20))),"",$G33+$H33)</f>
        <v/>
      </c>
      <c r="J33" s="26" t="str">
        <f>IF($K33="","",IF(NOT('Labor Rate'!$B$24="OK"),"Check data",IF($K33&lt;&gt;"OK","–",IF(NOT(ISNUMBER('Labor Rate'!$B$20)),"n/a",ROUNDUP($I33,0)))))</f>
        <v/>
      </c>
      <c r="K33" s="21" t="str">
        <f>IF(COUNTA($A33:$E33)=0,"",IF(NOT(AND(ISNUMBER($C33),N($C33)&gt;=0)),"Check inputs",IF(NOT(OR($E33="",AND(ISNUMBER($E33),N($E33)&gt;=0))),"Check inputs",IF($D33="",IF(N($E33)&gt;0,"Check part","OK"),IF(SUMPRODUCT(--(Parts!$A$2:$A$101=$D33),--(Parts!$D$2:$D$101="OK"))=1,"OK","Check part")))))</f>
        <v/>
      </c>
    </row>
    <row r="34" ht="20" customHeight="1" spans="1:11" x14ac:dyDescent="0.25">
      <c r="A34" s="22"/>
      <c r="B34" s="23"/>
      <c r="C34" s="24"/>
      <c r="D34" s="22"/>
      <c r="E34" s="24"/>
      <c r="F34" s="25" t="str">
        <f>IF($K34&lt;&gt;"OK","",IF($D34="",0,N($E34)*SUMPRODUCT(--(Parts!$A$2:$A$101=$D34),Parts!$C$2:$C$101)))</f>
        <v/>
      </c>
      <c r="G34" s="25" t="str">
        <f>IF(OR($K34&lt;&gt;"OK",NOT('Labor Rate'!$B$24="OK"),NOT(ISNUMBER('Labor Rate'!$B$20))),"",$C34*'Labor Rate'!$B$20)</f>
        <v/>
      </c>
      <c r="H34" s="25" t="str">
        <f>IF(OR($K34&lt;&gt;"OK",NOT('Labor Rate'!$B$24="OK"),NOT(ISNUMBER('Labor Rate'!$B$20))),"",$F34*(1+'Labor Rate'!$B$11))</f>
        <v/>
      </c>
      <c r="I34" s="25" t="str">
        <f>IF(OR($K34&lt;&gt;"OK",NOT('Labor Rate'!$B$24="OK"),NOT(ISNUMBER('Labor Rate'!$B$20))),"",$G34+$H34)</f>
        <v/>
      </c>
      <c r="J34" s="26" t="str">
        <f>IF($K34="","",IF(NOT('Labor Rate'!$B$24="OK"),"Check data",IF($K34&lt;&gt;"OK","–",IF(NOT(ISNUMBER('Labor Rate'!$B$20)),"n/a",ROUNDUP($I34,0)))))</f>
        <v/>
      </c>
      <c r="K34" s="21" t="str">
        <f>IF(COUNTA($A34:$E34)=0,"",IF(NOT(AND(ISNUMBER($C34),N($C34)&gt;=0)),"Check inputs",IF(NOT(OR($E34="",AND(ISNUMBER($E34),N($E34)&gt;=0))),"Check inputs",IF($D34="",IF(N($E34)&gt;0,"Check part","OK"),IF(SUMPRODUCT(--(Parts!$A$2:$A$101=$D34),--(Parts!$D$2:$D$101="OK"))=1,"OK","Check part")))))</f>
        <v/>
      </c>
    </row>
    <row r="35" ht="20" customHeight="1" spans="1:11" x14ac:dyDescent="0.25">
      <c r="A35" s="22"/>
      <c r="B35" s="23"/>
      <c r="C35" s="24"/>
      <c r="D35" s="22"/>
      <c r="E35" s="24"/>
      <c r="F35" s="25" t="str">
        <f>IF($K35&lt;&gt;"OK","",IF($D35="",0,N($E35)*SUMPRODUCT(--(Parts!$A$2:$A$101=$D35),Parts!$C$2:$C$101)))</f>
        <v/>
      </c>
      <c r="G35" s="25" t="str">
        <f>IF(OR($K35&lt;&gt;"OK",NOT('Labor Rate'!$B$24="OK"),NOT(ISNUMBER('Labor Rate'!$B$20))),"",$C35*'Labor Rate'!$B$20)</f>
        <v/>
      </c>
      <c r="H35" s="25" t="str">
        <f>IF(OR($K35&lt;&gt;"OK",NOT('Labor Rate'!$B$24="OK"),NOT(ISNUMBER('Labor Rate'!$B$20))),"",$F35*(1+'Labor Rate'!$B$11))</f>
        <v/>
      </c>
      <c r="I35" s="25" t="str">
        <f>IF(OR($K35&lt;&gt;"OK",NOT('Labor Rate'!$B$24="OK"),NOT(ISNUMBER('Labor Rate'!$B$20))),"",$G35+$H35)</f>
        <v/>
      </c>
      <c r="J35" s="26" t="str">
        <f>IF($K35="","",IF(NOT('Labor Rate'!$B$24="OK"),"Check data",IF($K35&lt;&gt;"OK","–",IF(NOT(ISNUMBER('Labor Rate'!$B$20)),"n/a",ROUNDUP($I35,0)))))</f>
        <v/>
      </c>
      <c r="K35" s="21" t="str">
        <f>IF(COUNTA($A35:$E35)=0,"",IF(NOT(AND(ISNUMBER($C35),N($C35)&gt;=0)),"Check inputs",IF(NOT(OR($E35="",AND(ISNUMBER($E35),N($E35)&gt;=0))),"Check inputs",IF($D35="",IF(N($E35)&gt;0,"Check part","OK"),IF(SUMPRODUCT(--(Parts!$A$2:$A$101=$D35),--(Parts!$D$2:$D$101="OK"))=1,"OK","Check part")))))</f>
        <v/>
      </c>
    </row>
    <row r="36" ht="20" customHeight="1" spans="1:11" x14ac:dyDescent="0.25">
      <c r="A36" s="22"/>
      <c r="B36" s="23"/>
      <c r="C36" s="24"/>
      <c r="D36" s="22"/>
      <c r="E36" s="24"/>
      <c r="F36" s="25" t="str">
        <f>IF($K36&lt;&gt;"OK","",IF($D36="",0,N($E36)*SUMPRODUCT(--(Parts!$A$2:$A$101=$D36),Parts!$C$2:$C$101)))</f>
        <v/>
      </c>
      <c r="G36" s="25" t="str">
        <f>IF(OR($K36&lt;&gt;"OK",NOT('Labor Rate'!$B$24="OK"),NOT(ISNUMBER('Labor Rate'!$B$20))),"",$C36*'Labor Rate'!$B$20)</f>
        <v/>
      </c>
      <c r="H36" s="25" t="str">
        <f>IF(OR($K36&lt;&gt;"OK",NOT('Labor Rate'!$B$24="OK"),NOT(ISNUMBER('Labor Rate'!$B$20))),"",$F36*(1+'Labor Rate'!$B$11))</f>
        <v/>
      </c>
      <c r="I36" s="25" t="str">
        <f>IF(OR($K36&lt;&gt;"OK",NOT('Labor Rate'!$B$24="OK"),NOT(ISNUMBER('Labor Rate'!$B$20))),"",$G36+$H36)</f>
        <v/>
      </c>
      <c r="J36" s="26" t="str">
        <f>IF($K36="","",IF(NOT('Labor Rate'!$B$24="OK"),"Check data",IF($K36&lt;&gt;"OK","–",IF(NOT(ISNUMBER('Labor Rate'!$B$20)),"n/a",ROUNDUP($I36,0)))))</f>
        <v/>
      </c>
      <c r="K36" s="21" t="str">
        <f>IF(COUNTA($A36:$E36)=0,"",IF(NOT(AND(ISNUMBER($C36),N($C36)&gt;=0)),"Check inputs",IF(NOT(OR($E36="",AND(ISNUMBER($E36),N($E36)&gt;=0))),"Check inputs",IF($D36="",IF(N($E36)&gt;0,"Check part","OK"),IF(SUMPRODUCT(--(Parts!$A$2:$A$101=$D36),--(Parts!$D$2:$D$101="OK"))=1,"OK","Check part")))))</f>
        <v/>
      </c>
    </row>
    <row r="37" ht="20" customHeight="1" spans="1:11" x14ac:dyDescent="0.25">
      <c r="A37" s="22"/>
      <c r="B37" s="23"/>
      <c r="C37" s="24"/>
      <c r="D37" s="22"/>
      <c r="E37" s="24"/>
      <c r="F37" s="25" t="str">
        <f>IF($K37&lt;&gt;"OK","",IF($D37="",0,N($E37)*SUMPRODUCT(--(Parts!$A$2:$A$101=$D37),Parts!$C$2:$C$101)))</f>
        <v/>
      </c>
      <c r="G37" s="25" t="str">
        <f>IF(OR($K37&lt;&gt;"OK",NOT('Labor Rate'!$B$24="OK"),NOT(ISNUMBER('Labor Rate'!$B$20))),"",$C37*'Labor Rate'!$B$20)</f>
        <v/>
      </c>
      <c r="H37" s="25" t="str">
        <f>IF(OR($K37&lt;&gt;"OK",NOT('Labor Rate'!$B$24="OK"),NOT(ISNUMBER('Labor Rate'!$B$20))),"",$F37*(1+'Labor Rate'!$B$11))</f>
        <v/>
      </c>
      <c r="I37" s="25" t="str">
        <f>IF(OR($K37&lt;&gt;"OK",NOT('Labor Rate'!$B$24="OK"),NOT(ISNUMBER('Labor Rate'!$B$20))),"",$G37+$H37)</f>
        <v/>
      </c>
      <c r="J37" s="26" t="str">
        <f>IF($K37="","",IF(NOT('Labor Rate'!$B$24="OK"),"Check data",IF($K37&lt;&gt;"OK","–",IF(NOT(ISNUMBER('Labor Rate'!$B$20)),"n/a",ROUNDUP($I37,0)))))</f>
        <v/>
      </c>
      <c r="K37" s="21" t="str">
        <f>IF(COUNTA($A37:$E37)=0,"",IF(NOT(AND(ISNUMBER($C37),N($C37)&gt;=0)),"Check inputs",IF(NOT(OR($E37="",AND(ISNUMBER($E37),N($E37)&gt;=0))),"Check inputs",IF($D37="",IF(N($E37)&gt;0,"Check part","OK"),IF(SUMPRODUCT(--(Parts!$A$2:$A$101=$D37),--(Parts!$D$2:$D$101="OK"))=1,"OK","Check part")))))</f>
        <v/>
      </c>
    </row>
    <row r="38" ht="20" customHeight="1" spans="1:11" x14ac:dyDescent="0.25">
      <c r="A38" s="22"/>
      <c r="B38" s="23"/>
      <c r="C38" s="24"/>
      <c r="D38" s="22"/>
      <c r="E38" s="24"/>
      <c r="F38" s="25" t="str">
        <f>IF($K38&lt;&gt;"OK","",IF($D38="",0,N($E38)*SUMPRODUCT(--(Parts!$A$2:$A$101=$D38),Parts!$C$2:$C$101)))</f>
        <v/>
      </c>
      <c r="G38" s="25" t="str">
        <f>IF(OR($K38&lt;&gt;"OK",NOT('Labor Rate'!$B$24="OK"),NOT(ISNUMBER('Labor Rate'!$B$20))),"",$C38*'Labor Rate'!$B$20)</f>
        <v/>
      </c>
      <c r="H38" s="25" t="str">
        <f>IF(OR($K38&lt;&gt;"OK",NOT('Labor Rate'!$B$24="OK"),NOT(ISNUMBER('Labor Rate'!$B$20))),"",$F38*(1+'Labor Rate'!$B$11))</f>
        <v/>
      </c>
      <c r="I38" s="25" t="str">
        <f>IF(OR($K38&lt;&gt;"OK",NOT('Labor Rate'!$B$24="OK"),NOT(ISNUMBER('Labor Rate'!$B$20))),"",$G38+$H38)</f>
        <v/>
      </c>
      <c r="J38" s="26" t="str">
        <f>IF($K38="","",IF(NOT('Labor Rate'!$B$24="OK"),"Check data",IF($K38&lt;&gt;"OK","–",IF(NOT(ISNUMBER('Labor Rate'!$B$20)),"n/a",ROUNDUP($I38,0)))))</f>
        <v/>
      </c>
      <c r="K38" s="21" t="str">
        <f>IF(COUNTA($A38:$E38)=0,"",IF(NOT(AND(ISNUMBER($C38),N($C38)&gt;=0)),"Check inputs",IF(NOT(OR($E38="",AND(ISNUMBER($E38),N($E38)&gt;=0))),"Check inputs",IF($D38="",IF(N($E38)&gt;0,"Check part","OK"),IF(SUMPRODUCT(--(Parts!$A$2:$A$101=$D38),--(Parts!$D$2:$D$101="OK"))=1,"OK","Check part")))))</f>
        <v/>
      </c>
    </row>
    <row r="39" ht="20" customHeight="1" spans="1:11" x14ac:dyDescent="0.25">
      <c r="A39" s="22"/>
      <c r="B39" s="23"/>
      <c r="C39" s="24"/>
      <c r="D39" s="22"/>
      <c r="E39" s="24"/>
      <c r="F39" s="25" t="str">
        <f>IF($K39&lt;&gt;"OK","",IF($D39="",0,N($E39)*SUMPRODUCT(--(Parts!$A$2:$A$101=$D39),Parts!$C$2:$C$101)))</f>
        <v/>
      </c>
      <c r="G39" s="25" t="str">
        <f>IF(OR($K39&lt;&gt;"OK",NOT('Labor Rate'!$B$24="OK"),NOT(ISNUMBER('Labor Rate'!$B$20))),"",$C39*'Labor Rate'!$B$20)</f>
        <v/>
      </c>
      <c r="H39" s="25" t="str">
        <f>IF(OR($K39&lt;&gt;"OK",NOT('Labor Rate'!$B$24="OK"),NOT(ISNUMBER('Labor Rate'!$B$20))),"",$F39*(1+'Labor Rate'!$B$11))</f>
        <v/>
      </c>
      <c r="I39" s="25" t="str">
        <f>IF(OR($K39&lt;&gt;"OK",NOT('Labor Rate'!$B$24="OK"),NOT(ISNUMBER('Labor Rate'!$B$20))),"",$G39+$H39)</f>
        <v/>
      </c>
      <c r="J39" s="26" t="str">
        <f>IF($K39="","",IF(NOT('Labor Rate'!$B$24="OK"),"Check data",IF($K39&lt;&gt;"OK","–",IF(NOT(ISNUMBER('Labor Rate'!$B$20)),"n/a",ROUNDUP($I39,0)))))</f>
        <v/>
      </c>
      <c r="K39" s="21" t="str">
        <f>IF(COUNTA($A39:$E39)=0,"",IF(NOT(AND(ISNUMBER($C39),N($C39)&gt;=0)),"Check inputs",IF(NOT(OR($E39="",AND(ISNUMBER($E39),N($E39)&gt;=0))),"Check inputs",IF($D39="",IF(N($E39)&gt;0,"Check part","OK"),IF(SUMPRODUCT(--(Parts!$A$2:$A$101=$D39),--(Parts!$D$2:$D$101="OK"))=1,"OK","Check part")))))</f>
        <v/>
      </c>
    </row>
    <row r="40" ht="20" customHeight="1" spans="1:11" x14ac:dyDescent="0.25">
      <c r="A40" s="22"/>
      <c r="B40" s="23"/>
      <c r="C40" s="24"/>
      <c r="D40" s="22"/>
      <c r="E40" s="24"/>
      <c r="F40" s="25" t="str">
        <f>IF($K40&lt;&gt;"OK","",IF($D40="",0,N($E40)*SUMPRODUCT(--(Parts!$A$2:$A$101=$D40),Parts!$C$2:$C$101)))</f>
        <v/>
      </c>
      <c r="G40" s="25" t="str">
        <f>IF(OR($K40&lt;&gt;"OK",NOT('Labor Rate'!$B$24="OK"),NOT(ISNUMBER('Labor Rate'!$B$20))),"",$C40*'Labor Rate'!$B$20)</f>
        <v/>
      </c>
      <c r="H40" s="25" t="str">
        <f>IF(OR($K40&lt;&gt;"OK",NOT('Labor Rate'!$B$24="OK"),NOT(ISNUMBER('Labor Rate'!$B$20))),"",$F40*(1+'Labor Rate'!$B$11))</f>
        <v/>
      </c>
      <c r="I40" s="25" t="str">
        <f>IF(OR($K40&lt;&gt;"OK",NOT('Labor Rate'!$B$24="OK"),NOT(ISNUMBER('Labor Rate'!$B$20))),"",$G40+$H40)</f>
        <v/>
      </c>
      <c r="J40" s="26" t="str">
        <f>IF($K40="","",IF(NOT('Labor Rate'!$B$24="OK"),"Check data",IF($K40&lt;&gt;"OK","–",IF(NOT(ISNUMBER('Labor Rate'!$B$20)),"n/a",ROUNDUP($I40,0)))))</f>
        <v/>
      </c>
      <c r="K40" s="21" t="str">
        <f>IF(COUNTA($A40:$E40)=0,"",IF(NOT(AND(ISNUMBER($C40),N($C40)&gt;=0)),"Check inputs",IF(NOT(OR($E40="",AND(ISNUMBER($E40),N($E40)&gt;=0))),"Check inputs",IF($D40="",IF(N($E40)&gt;0,"Check part","OK"),IF(SUMPRODUCT(--(Parts!$A$2:$A$101=$D40),--(Parts!$D$2:$D$101="OK"))=1,"OK","Check part")))))</f>
        <v/>
      </c>
    </row>
    <row r="41" ht="20" customHeight="1" spans="1:11" x14ac:dyDescent="0.25">
      <c r="A41" s="22"/>
      <c r="B41" s="23"/>
      <c r="C41" s="24"/>
      <c r="D41" s="22"/>
      <c r="E41" s="24"/>
      <c r="F41" s="25" t="str">
        <f>IF($K41&lt;&gt;"OK","",IF($D41="",0,N($E41)*SUMPRODUCT(--(Parts!$A$2:$A$101=$D41),Parts!$C$2:$C$101)))</f>
        <v/>
      </c>
      <c r="G41" s="25" t="str">
        <f>IF(OR($K41&lt;&gt;"OK",NOT('Labor Rate'!$B$24="OK"),NOT(ISNUMBER('Labor Rate'!$B$20))),"",$C41*'Labor Rate'!$B$20)</f>
        <v/>
      </c>
      <c r="H41" s="25" t="str">
        <f>IF(OR($K41&lt;&gt;"OK",NOT('Labor Rate'!$B$24="OK"),NOT(ISNUMBER('Labor Rate'!$B$20))),"",$F41*(1+'Labor Rate'!$B$11))</f>
        <v/>
      </c>
      <c r="I41" s="25" t="str">
        <f>IF(OR($K41&lt;&gt;"OK",NOT('Labor Rate'!$B$24="OK"),NOT(ISNUMBER('Labor Rate'!$B$20))),"",$G41+$H41)</f>
        <v/>
      </c>
      <c r="J41" s="26" t="str">
        <f>IF($K41="","",IF(NOT('Labor Rate'!$B$24="OK"),"Check data",IF($K41&lt;&gt;"OK","–",IF(NOT(ISNUMBER('Labor Rate'!$B$20)),"n/a",ROUNDUP($I41,0)))))</f>
        <v/>
      </c>
      <c r="K41" s="21" t="str">
        <f>IF(COUNTA($A41:$E41)=0,"",IF(NOT(AND(ISNUMBER($C41),N($C41)&gt;=0)),"Check inputs",IF(NOT(OR($E41="",AND(ISNUMBER($E41),N($E41)&gt;=0))),"Check inputs",IF($D41="",IF(N($E41)&gt;0,"Check part","OK"),IF(SUMPRODUCT(--(Parts!$A$2:$A$101=$D41),--(Parts!$D$2:$D$101="OK"))=1,"OK","Check part")))))</f>
        <v/>
      </c>
    </row>
    <row r="42" ht="20" customHeight="1" spans="1:11" x14ac:dyDescent="0.25">
      <c r="A42" s="22"/>
      <c r="B42" s="23"/>
      <c r="C42" s="24"/>
      <c r="D42" s="22"/>
      <c r="E42" s="24"/>
      <c r="F42" s="25" t="str">
        <f>IF($K42&lt;&gt;"OK","",IF($D42="",0,N($E42)*SUMPRODUCT(--(Parts!$A$2:$A$101=$D42),Parts!$C$2:$C$101)))</f>
        <v/>
      </c>
      <c r="G42" s="25" t="str">
        <f>IF(OR($K42&lt;&gt;"OK",NOT('Labor Rate'!$B$24="OK"),NOT(ISNUMBER('Labor Rate'!$B$20))),"",$C42*'Labor Rate'!$B$20)</f>
        <v/>
      </c>
      <c r="H42" s="25" t="str">
        <f>IF(OR($K42&lt;&gt;"OK",NOT('Labor Rate'!$B$24="OK"),NOT(ISNUMBER('Labor Rate'!$B$20))),"",$F42*(1+'Labor Rate'!$B$11))</f>
        <v/>
      </c>
      <c r="I42" s="25" t="str">
        <f>IF(OR($K42&lt;&gt;"OK",NOT('Labor Rate'!$B$24="OK"),NOT(ISNUMBER('Labor Rate'!$B$20))),"",$G42+$H42)</f>
        <v/>
      </c>
      <c r="J42" s="26" t="str">
        <f>IF($K42="","",IF(NOT('Labor Rate'!$B$24="OK"),"Check data",IF($K42&lt;&gt;"OK","–",IF(NOT(ISNUMBER('Labor Rate'!$B$20)),"n/a",ROUNDUP($I42,0)))))</f>
        <v/>
      </c>
      <c r="K42" s="21" t="str">
        <f>IF(COUNTA($A42:$E42)=0,"",IF(NOT(AND(ISNUMBER($C42),N($C42)&gt;=0)),"Check inputs",IF(NOT(OR($E42="",AND(ISNUMBER($E42),N($E42)&gt;=0))),"Check inputs",IF($D42="",IF(N($E42)&gt;0,"Check part","OK"),IF(SUMPRODUCT(--(Parts!$A$2:$A$101=$D42),--(Parts!$D$2:$D$101="OK"))=1,"OK","Check part")))))</f>
        <v/>
      </c>
    </row>
    <row r="43" ht="20" customHeight="1" spans="1:11" x14ac:dyDescent="0.25">
      <c r="A43" s="22"/>
      <c r="B43" s="23"/>
      <c r="C43" s="24"/>
      <c r="D43" s="22"/>
      <c r="E43" s="24"/>
      <c r="F43" s="25" t="str">
        <f>IF($K43&lt;&gt;"OK","",IF($D43="",0,N($E43)*SUMPRODUCT(--(Parts!$A$2:$A$101=$D43),Parts!$C$2:$C$101)))</f>
        <v/>
      </c>
      <c r="G43" s="25" t="str">
        <f>IF(OR($K43&lt;&gt;"OK",NOT('Labor Rate'!$B$24="OK"),NOT(ISNUMBER('Labor Rate'!$B$20))),"",$C43*'Labor Rate'!$B$20)</f>
        <v/>
      </c>
      <c r="H43" s="25" t="str">
        <f>IF(OR($K43&lt;&gt;"OK",NOT('Labor Rate'!$B$24="OK"),NOT(ISNUMBER('Labor Rate'!$B$20))),"",$F43*(1+'Labor Rate'!$B$11))</f>
        <v/>
      </c>
      <c r="I43" s="25" t="str">
        <f>IF(OR($K43&lt;&gt;"OK",NOT('Labor Rate'!$B$24="OK"),NOT(ISNUMBER('Labor Rate'!$B$20))),"",$G43+$H43)</f>
        <v/>
      </c>
      <c r="J43" s="26" t="str">
        <f>IF($K43="","",IF(NOT('Labor Rate'!$B$24="OK"),"Check data",IF($K43&lt;&gt;"OK","–",IF(NOT(ISNUMBER('Labor Rate'!$B$20)),"n/a",ROUNDUP($I43,0)))))</f>
        <v/>
      </c>
      <c r="K43" s="21" t="str">
        <f>IF(COUNTA($A43:$E43)=0,"",IF(NOT(AND(ISNUMBER($C43),N($C43)&gt;=0)),"Check inputs",IF(NOT(OR($E43="",AND(ISNUMBER($E43),N($E43)&gt;=0))),"Check inputs",IF($D43="",IF(N($E43)&gt;0,"Check part","OK"),IF(SUMPRODUCT(--(Parts!$A$2:$A$101=$D43),--(Parts!$D$2:$D$101="OK"))=1,"OK","Check part")))))</f>
        <v/>
      </c>
    </row>
    <row r="44" ht="20" customHeight="1" spans="1:11" x14ac:dyDescent="0.25">
      <c r="A44" s="22"/>
      <c r="B44" s="23"/>
      <c r="C44" s="24"/>
      <c r="D44" s="22"/>
      <c r="E44" s="24"/>
      <c r="F44" s="25" t="str">
        <f>IF($K44&lt;&gt;"OK","",IF($D44="",0,N($E44)*SUMPRODUCT(--(Parts!$A$2:$A$101=$D44),Parts!$C$2:$C$101)))</f>
        <v/>
      </c>
      <c r="G44" s="25" t="str">
        <f>IF(OR($K44&lt;&gt;"OK",NOT('Labor Rate'!$B$24="OK"),NOT(ISNUMBER('Labor Rate'!$B$20))),"",$C44*'Labor Rate'!$B$20)</f>
        <v/>
      </c>
      <c r="H44" s="25" t="str">
        <f>IF(OR($K44&lt;&gt;"OK",NOT('Labor Rate'!$B$24="OK"),NOT(ISNUMBER('Labor Rate'!$B$20))),"",$F44*(1+'Labor Rate'!$B$11))</f>
        <v/>
      </c>
      <c r="I44" s="25" t="str">
        <f>IF(OR($K44&lt;&gt;"OK",NOT('Labor Rate'!$B$24="OK"),NOT(ISNUMBER('Labor Rate'!$B$20))),"",$G44+$H44)</f>
        <v/>
      </c>
      <c r="J44" s="26" t="str">
        <f>IF($K44="","",IF(NOT('Labor Rate'!$B$24="OK"),"Check data",IF($K44&lt;&gt;"OK","–",IF(NOT(ISNUMBER('Labor Rate'!$B$20)),"n/a",ROUNDUP($I44,0)))))</f>
        <v/>
      </c>
      <c r="K44" s="21" t="str">
        <f>IF(COUNTA($A44:$E44)=0,"",IF(NOT(AND(ISNUMBER($C44),N($C44)&gt;=0)),"Check inputs",IF(NOT(OR($E44="",AND(ISNUMBER($E44),N($E44)&gt;=0))),"Check inputs",IF($D44="",IF(N($E44)&gt;0,"Check part","OK"),IF(SUMPRODUCT(--(Parts!$A$2:$A$101=$D44),--(Parts!$D$2:$D$101="OK"))=1,"OK","Check part")))))</f>
        <v/>
      </c>
    </row>
    <row r="45" ht="20" customHeight="1" spans="1:11" x14ac:dyDescent="0.25">
      <c r="A45" s="22"/>
      <c r="B45" s="23"/>
      <c r="C45" s="24"/>
      <c r="D45" s="22"/>
      <c r="E45" s="24"/>
      <c r="F45" s="25" t="str">
        <f>IF($K45&lt;&gt;"OK","",IF($D45="",0,N($E45)*SUMPRODUCT(--(Parts!$A$2:$A$101=$D45),Parts!$C$2:$C$101)))</f>
        <v/>
      </c>
      <c r="G45" s="25" t="str">
        <f>IF(OR($K45&lt;&gt;"OK",NOT('Labor Rate'!$B$24="OK"),NOT(ISNUMBER('Labor Rate'!$B$20))),"",$C45*'Labor Rate'!$B$20)</f>
        <v/>
      </c>
      <c r="H45" s="25" t="str">
        <f>IF(OR($K45&lt;&gt;"OK",NOT('Labor Rate'!$B$24="OK"),NOT(ISNUMBER('Labor Rate'!$B$20))),"",$F45*(1+'Labor Rate'!$B$11))</f>
        <v/>
      </c>
      <c r="I45" s="25" t="str">
        <f>IF(OR($K45&lt;&gt;"OK",NOT('Labor Rate'!$B$24="OK"),NOT(ISNUMBER('Labor Rate'!$B$20))),"",$G45+$H45)</f>
        <v/>
      </c>
      <c r="J45" s="26" t="str">
        <f>IF($K45="","",IF(NOT('Labor Rate'!$B$24="OK"),"Check data",IF($K45&lt;&gt;"OK","–",IF(NOT(ISNUMBER('Labor Rate'!$B$20)),"n/a",ROUNDUP($I45,0)))))</f>
        <v/>
      </c>
      <c r="K45" s="21" t="str">
        <f>IF(COUNTA($A45:$E45)=0,"",IF(NOT(AND(ISNUMBER($C45),N($C45)&gt;=0)),"Check inputs",IF(NOT(OR($E45="",AND(ISNUMBER($E45),N($E45)&gt;=0))),"Check inputs",IF($D45="",IF(N($E45)&gt;0,"Check part","OK"),IF(SUMPRODUCT(--(Parts!$A$2:$A$101=$D45),--(Parts!$D$2:$D$101="OK"))=1,"OK","Check part")))))</f>
        <v/>
      </c>
    </row>
    <row r="46" ht="20" customHeight="1" spans="1:11" x14ac:dyDescent="0.25">
      <c r="A46" s="22"/>
      <c r="B46" s="23"/>
      <c r="C46" s="24"/>
      <c r="D46" s="22"/>
      <c r="E46" s="24"/>
      <c r="F46" s="25" t="str">
        <f>IF($K46&lt;&gt;"OK","",IF($D46="",0,N($E46)*SUMPRODUCT(--(Parts!$A$2:$A$101=$D46),Parts!$C$2:$C$101)))</f>
        <v/>
      </c>
      <c r="G46" s="25" t="str">
        <f>IF(OR($K46&lt;&gt;"OK",NOT('Labor Rate'!$B$24="OK"),NOT(ISNUMBER('Labor Rate'!$B$20))),"",$C46*'Labor Rate'!$B$20)</f>
        <v/>
      </c>
      <c r="H46" s="25" t="str">
        <f>IF(OR($K46&lt;&gt;"OK",NOT('Labor Rate'!$B$24="OK"),NOT(ISNUMBER('Labor Rate'!$B$20))),"",$F46*(1+'Labor Rate'!$B$11))</f>
        <v/>
      </c>
      <c r="I46" s="25" t="str">
        <f>IF(OR($K46&lt;&gt;"OK",NOT('Labor Rate'!$B$24="OK"),NOT(ISNUMBER('Labor Rate'!$B$20))),"",$G46+$H46)</f>
        <v/>
      </c>
      <c r="J46" s="26" t="str">
        <f>IF($K46="","",IF(NOT('Labor Rate'!$B$24="OK"),"Check data",IF($K46&lt;&gt;"OK","–",IF(NOT(ISNUMBER('Labor Rate'!$B$20)),"n/a",ROUNDUP($I46,0)))))</f>
        <v/>
      </c>
      <c r="K46" s="21" t="str">
        <f>IF(COUNTA($A46:$E46)=0,"",IF(NOT(AND(ISNUMBER($C46),N($C46)&gt;=0)),"Check inputs",IF(NOT(OR($E46="",AND(ISNUMBER($E46),N($E46)&gt;=0))),"Check inputs",IF($D46="",IF(N($E46)&gt;0,"Check part","OK"),IF(SUMPRODUCT(--(Parts!$A$2:$A$101=$D46),--(Parts!$D$2:$D$101="OK"))=1,"OK","Check part")))))</f>
        <v/>
      </c>
    </row>
    <row r="47" ht="20" customHeight="1" spans="1:11" x14ac:dyDescent="0.25">
      <c r="A47" s="22"/>
      <c r="B47" s="23"/>
      <c r="C47" s="24"/>
      <c r="D47" s="22"/>
      <c r="E47" s="24"/>
      <c r="F47" s="25" t="str">
        <f>IF($K47&lt;&gt;"OK","",IF($D47="",0,N($E47)*SUMPRODUCT(--(Parts!$A$2:$A$101=$D47),Parts!$C$2:$C$101)))</f>
        <v/>
      </c>
      <c r="G47" s="25" t="str">
        <f>IF(OR($K47&lt;&gt;"OK",NOT('Labor Rate'!$B$24="OK"),NOT(ISNUMBER('Labor Rate'!$B$20))),"",$C47*'Labor Rate'!$B$20)</f>
        <v/>
      </c>
      <c r="H47" s="25" t="str">
        <f>IF(OR($K47&lt;&gt;"OK",NOT('Labor Rate'!$B$24="OK"),NOT(ISNUMBER('Labor Rate'!$B$20))),"",$F47*(1+'Labor Rate'!$B$11))</f>
        <v/>
      </c>
      <c r="I47" s="25" t="str">
        <f>IF(OR($K47&lt;&gt;"OK",NOT('Labor Rate'!$B$24="OK"),NOT(ISNUMBER('Labor Rate'!$B$20))),"",$G47+$H47)</f>
        <v/>
      </c>
      <c r="J47" s="26" t="str">
        <f>IF($K47="","",IF(NOT('Labor Rate'!$B$24="OK"),"Check data",IF($K47&lt;&gt;"OK","–",IF(NOT(ISNUMBER('Labor Rate'!$B$20)),"n/a",ROUNDUP($I47,0)))))</f>
        <v/>
      </c>
      <c r="K47" s="21" t="str">
        <f>IF(COUNTA($A47:$E47)=0,"",IF(NOT(AND(ISNUMBER($C47),N($C47)&gt;=0)),"Check inputs",IF(NOT(OR($E47="",AND(ISNUMBER($E47),N($E47)&gt;=0))),"Check inputs",IF($D47="",IF(N($E47)&gt;0,"Check part","OK"),IF(SUMPRODUCT(--(Parts!$A$2:$A$101=$D47),--(Parts!$D$2:$D$101="OK"))=1,"OK","Check part")))))</f>
        <v/>
      </c>
    </row>
    <row r="48" ht="20" customHeight="1" spans="1:11" x14ac:dyDescent="0.25">
      <c r="A48" s="22"/>
      <c r="B48" s="23"/>
      <c r="C48" s="24"/>
      <c r="D48" s="22"/>
      <c r="E48" s="24"/>
      <c r="F48" s="25" t="str">
        <f>IF($K48&lt;&gt;"OK","",IF($D48="",0,N($E48)*SUMPRODUCT(--(Parts!$A$2:$A$101=$D48),Parts!$C$2:$C$101)))</f>
        <v/>
      </c>
      <c r="G48" s="25" t="str">
        <f>IF(OR($K48&lt;&gt;"OK",NOT('Labor Rate'!$B$24="OK"),NOT(ISNUMBER('Labor Rate'!$B$20))),"",$C48*'Labor Rate'!$B$20)</f>
        <v/>
      </c>
      <c r="H48" s="25" t="str">
        <f>IF(OR($K48&lt;&gt;"OK",NOT('Labor Rate'!$B$24="OK"),NOT(ISNUMBER('Labor Rate'!$B$20))),"",$F48*(1+'Labor Rate'!$B$11))</f>
        <v/>
      </c>
      <c r="I48" s="25" t="str">
        <f>IF(OR($K48&lt;&gt;"OK",NOT('Labor Rate'!$B$24="OK"),NOT(ISNUMBER('Labor Rate'!$B$20))),"",$G48+$H48)</f>
        <v/>
      </c>
      <c r="J48" s="26" t="str">
        <f>IF($K48="","",IF(NOT('Labor Rate'!$B$24="OK"),"Check data",IF($K48&lt;&gt;"OK","–",IF(NOT(ISNUMBER('Labor Rate'!$B$20)),"n/a",ROUNDUP($I48,0)))))</f>
        <v/>
      </c>
      <c r="K48" s="21" t="str">
        <f>IF(COUNTA($A48:$E48)=0,"",IF(NOT(AND(ISNUMBER($C48),N($C48)&gt;=0)),"Check inputs",IF(NOT(OR($E48="",AND(ISNUMBER($E48),N($E48)&gt;=0))),"Check inputs",IF($D48="",IF(N($E48)&gt;0,"Check part","OK"),IF(SUMPRODUCT(--(Parts!$A$2:$A$101=$D48),--(Parts!$D$2:$D$101="OK"))=1,"OK","Check part")))))</f>
        <v/>
      </c>
    </row>
    <row r="49" ht="20" customHeight="1" spans="1:11" x14ac:dyDescent="0.25">
      <c r="A49" s="22"/>
      <c r="B49" s="23"/>
      <c r="C49" s="24"/>
      <c r="D49" s="22"/>
      <c r="E49" s="24"/>
      <c r="F49" s="25" t="str">
        <f>IF($K49&lt;&gt;"OK","",IF($D49="",0,N($E49)*SUMPRODUCT(--(Parts!$A$2:$A$101=$D49),Parts!$C$2:$C$101)))</f>
        <v/>
      </c>
      <c r="G49" s="25" t="str">
        <f>IF(OR($K49&lt;&gt;"OK",NOT('Labor Rate'!$B$24="OK"),NOT(ISNUMBER('Labor Rate'!$B$20))),"",$C49*'Labor Rate'!$B$20)</f>
        <v/>
      </c>
      <c r="H49" s="25" t="str">
        <f>IF(OR($K49&lt;&gt;"OK",NOT('Labor Rate'!$B$24="OK"),NOT(ISNUMBER('Labor Rate'!$B$20))),"",$F49*(1+'Labor Rate'!$B$11))</f>
        <v/>
      </c>
      <c r="I49" s="25" t="str">
        <f>IF(OR($K49&lt;&gt;"OK",NOT('Labor Rate'!$B$24="OK"),NOT(ISNUMBER('Labor Rate'!$B$20))),"",$G49+$H49)</f>
        <v/>
      </c>
      <c r="J49" s="26" t="str">
        <f>IF($K49="","",IF(NOT('Labor Rate'!$B$24="OK"),"Check data",IF($K49&lt;&gt;"OK","–",IF(NOT(ISNUMBER('Labor Rate'!$B$20)),"n/a",ROUNDUP($I49,0)))))</f>
        <v/>
      </c>
      <c r="K49" s="21" t="str">
        <f>IF(COUNTA($A49:$E49)=0,"",IF(NOT(AND(ISNUMBER($C49),N($C49)&gt;=0)),"Check inputs",IF(NOT(OR($E49="",AND(ISNUMBER($E49),N($E49)&gt;=0))),"Check inputs",IF($D49="",IF(N($E49)&gt;0,"Check part","OK"),IF(SUMPRODUCT(--(Parts!$A$2:$A$101=$D49),--(Parts!$D$2:$D$101="OK"))=1,"OK","Check part")))))</f>
        <v/>
      </c>
    </row>
    <row r="50" ht="20" customHeight="1" spans="1:11" x14ac:dyDescent="0.25">
      <c r="A50" s="22"/>
      <c r="B50" s="23"/>
      <c r="C50" s="24"/>
      <c r="D50" s="22"/>
      <c r="E50" s="24"/>
      <c r="F50" s="25" t="str">
        <f>IF($K50&lt;&gt;"OK","",IF($D50="",0,N($E50)*SUMPRODUCT(--(Parts!$A$2:$A$101=$D50),Parts!$C$2:$C$101)))</f>
        <v/>
      </c>
      <c r="G50" s="25" t="str">
        <f>IF(OR($K50&lt;&gt;"OK",NOT('Labor Rate'!$B$24="OK"),NOT(ISNUMBER('Labor Rate'!$B$20))),"",$C50*'Labor Rate'!$B$20)</f>
        <v/>
      </c>
      <c r="H50" s="25" t="str">
        <f>IF(OR($K50&lt;&gt;"OK",NOT('Labor Rate'!$B$24="OK"),NOT(ISNUMBER('Labor Rate'!$B$20))),"",$F50*(1+'Labor Rate'!$B$11))</f>
        <v/>
      </c>
      <c r="I50" s="25" t="str">
        <f>IF(OR($K50&lt;&gt;"OK",NOT('Labor Rate'!$B$24="OK"),NOT(ISNUMBER('Labor Rate'!$B$20))),"",$G50+$H50)</f>
        <v/>
      </c>
      <c r="J50" s="26" t="str">
        <f>IF($K50="","",IF(NOT('Labor Rate'!$B$24="OK"),"Check data",IF($K50&lt;&gt;"OK","–",IF(NOT(ISNUMBER('Labor Rate'!$B$20)),"n/a",ROUNDUP($I50,0)))))</f>
        <v/>
      </c>
      <c r="K50" s="21" t="str">
        <f>IF(COUNTA($A50:$E50)=0,"",IF(NOT(AND(ISNUMBER($C50),N($C50)&gt;=0)),"Check inputs",IF(NOT(OR($E50="",AND(ISNUMBER($E50),N($E50)&gt;=0))),"Check inputs",IF($D50="",IF(N($E50)&gt;0,"Check part","OK"),IF(SUMPRODUCT(--(Parts!$A$2:$A$101=$D50),--(Parts!$D$2:$D$101="OK"))=1,"OK","Check part")))))</f>
        <v/>
      </c>
    </row>
    <row r="51" ht="20" customHeight="1" spans="1:11" x14ac:dyDescent="0.25">
      <c r="A51" s="22"/>
      <c r="B51" s="23"/>
      <c r="C51" s="24"/>
      <c r="D51" s="22"/>
      <c r="E51" s="24"/>
      <c r="F51" s="25" t="str">
        <f>IF($K51&lt;&gt;"OK","",IF($D51="",0,N($E51)*SUMPRODUCT(--(Parts!$A$2:$A$101=$D51),Parts!$C$2:$C$101)))</f>
        <v/>
      </c>
      <c r="G51" s="25" t="str">
        <f>IF(OR($K51&lt;&gt;"OK",NOT('Labor Rate'!$B$24="OK"),NOT(ISNUMBER('Labor Rate'!$B$20))),"",$C51*'Labor Rate'!$B$20)</f>
        <v/>
      </c>
      <c r="H51" s="25" t="str">
        <f>IF(OR($K51&lt;&gt;"OK",NOT('Labor Rate'!$B$24="OK"),NOT(ISNUMBER('Labor Rate'!$B$20))),"",$F51*(1+'Labor Rate'!$B$11))</f>
        <v/>
      </c>
      <c r="I51" s="25" t="str">
        <f>IF(OR($K51&lt;&gt;"OK",NOT('Labor Rate'!$B$24="OK"),NOT(ISNUMBER('Labor Rate'!$B$20))),"",$G51+$H51)</f>
        <v/>
      </c>
      <c r="J51" s="26" t="str">
        <f>IF($K51="","",IF(NOT('Labor Rate'!$B$24="OK"),"Check data",IF($K51&lt;&gt;"OK","–",IF(NOT(ISNUMBER('Labor Rate'!$B$20)),"n/a",ROUNDUP($I51,0)))))</f>
        <v/>
      </c>
      <c r="K51" s="21" t="str">
        <f>IF(COUNTA($A51:$E51)=0,"",IF(NOT(AND(ISNUMBER($C51),N($C51)&gt;=0)),"Check inputs",IF(NOT(OR($E51="",AND(ISNUMBER($E51),N($E51)&gt;=0))),"Check inputs",IF($D51="",IF(N($E51)&gt;0,"Check part","OK"),IF(SUMPRODUCT(--(Parts!$A$2:$A$101=$D51),--(Parts!$D$2:$D$101="OK"))=1,"OK","Check part")))))</f>
        <v/>
      </c>
    </row>
    <row r="52" ht="20" customHeight="1" spans="1:11" x14ac:dyDescent="0.25">
      <c r="A52" s="22"/>
      <c r="B52" s="23"/>
      <c r="C52" s="24"/>
      <c r="D52" s="22"/>
      <c r="E52" s="24"/>
      <c r="F52" s="25" t="str">
        <f>IF($K52&lt;&gt;"OK","",IF($D52="",0,N($E52)*SUMPRODUCT(--(Parts!$A$2:$A$101=$D52),Parts!$C$2:$C$101)))</f>
        <v/>
      </c>
      <c r="G52" s="25" t="str">
        <f>IF(OR($K52&lt;&gt;"OK",NOT('Labor Rate'!$B$24="OK"),NOT(ISNUMBER('Labor Rate'!$B$20))),"",$C52*'Labor Rate'!$B$20)</f>
        <v/>
      </c>
      <c r="H52" s="25" t="str">
        <f>IF(OR($K52&lt;&gt;"OK",NOT('Labor Rate'!$B$24="OK"),NOT(ISNUMBER('Labor Rate'!$B$20))),"",$F52*(1+'Labor Rate'!$B$11))</f>
        <v/>
      </c>
      <c r="I52" s="25" t="str">
        <f>IF(OR($K52&lt;&gt;"OK",NOT('Labor Rate'!$B$24="OK"),NOT(ISNUMBER('Labor Rate'!$B$20))),"",$G52+$H52)</f>
        <v/>
      </c>
      <c r="J52" s="26" t="str">
        <f>IF($K52="","",IF(NOT('Labor Rate'!$B$24="OK"),"Check data",IF($K52&lt;&gt;"OK","–",IF(NOT(ISNUMBER('Labor Rate'!$B$20)),"n/a",ROUNDUP($I52,0)))))</f>
        <v/>
      </c>
      <c r="K52" s="21" t="str">
        <f>IF(COUNTA($A52:$E52)=0,"",IF(NOT(AND(ISNUMBER($C52),N($C52)&gt;=0)),"Check inputs",IF(NOT(OR($E52="",AND(ISNUMBER($E52),N($E52)&gt;=0))),"Check inputs",IF($D52="",IF(N($E52)&gt;0,"Check part","OK"),IF(SUMPRODUCT(--(Parts!$A$2:$A$101=$D52),--(Parts!$D$2:$D$101="OK"))=1,"OK","Check part")))))</f>
        <v/>
      </c>
    </row>
    <row r="53" ht="20" customHeight="1" spans="1:11" x14ac:dyDescent="0.25">
      <c r="A53" s="22"/>
      <c r="B53" s="23"/>
      <c r="C53" s="24"/>
      <c r="D53" s="22"/>
      <c r="E53" s="24"/>
      <c r="F53" s="25" t="str">
        <f>IF($K53&lt;&gt;"OK","",IF($D53="",0,N($E53)*SUMPRODUCT(--(Parts!$A$2:$A$101=$D53),Parts!$C$2:$C$101)))</f>
        <v/>
      </c>
      <c r="G53" s="25" t="str">
        <f>IF(OR($K53&lt;&gt;"OK",NOT('Labor Rate'!$B$24="OK"),NOT(ISNUMBER('Labor Rate'!$B$20))),"",$C53*'Labor Rate'!$B$20)</f>
        <v/>
      </c>
      <c r="H53" s="25" t="str">
        <f>IF(OR($K53&lt;&gt;"OK",NOT('Labor Rate'!$B$24="OK"),NOT(ISNUMBER('Labor Rate'!$B$20))),"",$F53*(1+'Labor Rate'!$B$11))</f>
        <v/>
      </c>
      <c r="I53" s="25" t="str">
        <f>IF(OR($K53&lt;&gt;"OK",NOT('Labor Rate'!$B$24="OK"),NOT(ISNUMBER('Labor Rate'!$B$20))),"",$G53+$H53)</f>
        <v/>
      </c>
      <c r="J53" s="26" t="str">
        <f>IF($K53="","",IF(NOT('Labor Rate'!$B$24="OK"),"Check data",IF($K53&lt;&gt;"OK","–",IF(NOT(ISNUMBER('Labor Rate'!$B$20)),"n/a",ROUNDUP($I53,0)))))</f>
        <v/>
      </c>
      <c r="K53" s="21" t="str">
        <f>IF(COUNTA($A53:$E53)=0,"",IF(NOT(AND(ISNUMBER($C53),N($C53)&gt;=0)),"Check inputs",IF(NOT(OR($E53="",AND(ISNUMBER($E53),N($E53)&gt;=0))),"Check inputs",IF($D53="",IF(N($E53)&gt;0,"Check part","OK"),IF(SUMPRODUCT(--(Parts!$A$2:$A$101=$D53),--(Parts!$D$2:$D$101="OK"))=1,"OK","Check part")))))</f>
        <v/>
      </c>
    </row>
    <row r="54" ht="20" customHeight="1" spans="1:11" x14ac:dyDescent="0.25">
      <c r="A54" s="22"/>
      <c r="B54" s="23"/>
      <c r="C54" s="24"/>
      <c r="D54" s="22"/>
      <c r="E54" s="24"/>
      <c r="F54" s="25" t="str">
        <f>IF($K54&lt;&gt;"OK","",IF($D54="",0,N($E54)*SUMPRODUCT(--(Parts!$A$2:$A$101=$D54),Parts!$C$2:$C$101)))</f>
        <v/>
      </c>
      <c r="G54" s="25" t="str">
        <f>IF(OR($K54&lt;&gt;"OK",NOT('Labor Rate'!$B$24="OK"),NOT(ISNUMBER('Labor Rate'!$B$20))),"",$C54*'Labor Rate'!$B$20)</f>
        <v/>
      </c>
      <c r="H54" s="25" t="str">
        <f>IF(OR($K54&lt;&gt;"OK",NOT('Labor Rate'!$B$24="OK"),NOT(ISNUMBER('Labor Rate'!$B$20))),"",$F54*(1+'Labor Rate'!$B$11))</f>
        <v/>
      </c>
      <c r="I54" s="25" t="str">
        <f>IF(OR($K54&lt;&gt;"OK",NOT('Labor Rate'!$B$24="OK"),NOT(ISNUMBER('Labor Rate'!$B$20))),"",$G54+$H54)</f>
        <v/>
      </c>
      <c r="J54" s="26" t="str">
        <f>IF($K54="","",IF(NOT('Labor Rate'!$B$24="OK"),"Check data",IF($K54&lt;&gt;"OK","–",IF(NOT(ISNUMBER('Labor Rate'!$B$20)),"n/a",ROUNDUP($I54,0)))))</f>
        <v/>
      </c>
      <c r="K54" s="21" t="str">
        <f>IF(COUNTA($A54:$E54)=0,"",IF(NOT(AND(ISNUMBER($C54),N($C54)&gt;=0)),"Check inputs",IF(NOT(OR($E54="",AND(ISNUMBER($E54),N($E54)&gt;=0))),"Check inputs",IF($D54="",IF(N($E54)&gt;0,"Check part","OK"),IF(SUMPRODUCT(--(Parts!$A$2:$A$101=$D54),--(Parts!$D$2:$D$101="OK"))=1,"OK","Check part")))))</f>
        <v/>
      </c>
    </row>
    <row r="55" ht="20" customHeight="1" spans="1:11" x14ac:dyDescent="0.25">
      <c r="A55" s="22"/>
      <c r="B55" s="23"/>
      <c r="C55" s="24"/>
      <c r="D55" s="22"/>
      <c r="E55" s="24"/>
      <c r="F55" s="25" t="str">
        <f>IF($K55&lt;&gt;"OK","",IF($D55="",0,N($E55)*SUMPRODUCT(--(Parts!$A$2:$A$101=$D55),Parts!$C$2:$C$101)))</f>
        <v/>
      </c>
      <c r="G55" s="25" t="str">
        <f>IF(OR($K55&lt;&gt;"OK",NOT('Labor Rate'!$B$24="OK"),NOT(ISNUMBER('Labor Rate'!$B$20))),"",$C55*'Labor Rate'!$B$20)</f>
        <v/>
      </c>
      <c r="H55" s="25" t="str">
        <f>IF(OR($K55&lt;&gt;"OK",NOT('Labor Rate'!$B$24="OK"),NOT(ISNUMBER('Labor Rate'!$B$20))),"",$F55*(1+'Labor Rate'!$B$11))</f>
        <v/>
      </c>
      <c r="I55" s="25" t="str">
        <f>IF(OR($K55&lt;&gt;"OK",NOT('Labor Rate'!$B$24="OK"),NOT(ISNUMBER('Labor Rate'!$B$20))),"",$G55+$H55)</f>
        <v/>
      </c>
      <c r="J55" s="26" t="str">
        <f>IF($K55="","",IF(NOT('Labor Rate'!$B$24="OK"),"Check data",IF($K55&lt;&gt;"OK","–",IF(NOT(ISNUMBER('Labor Rate'!$B$20)),"n/a",ROUNDUP($I55,0)))))</f>
        <v/>
      </c>
      <c r="K55" s="21" t="str">
        <f>IF(COUNTA($A55:$E55)=0,"",IF(NOT(AND(ISNUMBER($C55),N($C55)&gt;=0)),"Check inputs",IF(NOT(OR($E55="",AND(ISNUMBER($E55),N($E55)&gt;=0))),"Check inputs",IF($D55="",IF(N($E55)&gt;0,"Check part","OK"),IF(SUMPRODUCT(--(Parts!$A$2:$A$101=$D55),--(Parts!$D$2:$D$101="OK"))=1,"OK","Check part")))))</f>
        <v/>
      </c>
    </row>
    <row r="56" ht="20" customHeight="1" spans="1:11" x14ac:dyDescent="0.25">
      <c r="A56" s="22"/>
      <c r="B56" s="23"/>
      <c r="C56" s="24"/>
      <c r="D56" s="22"/>
      <c r="E56" s="24"/>
      <c r="F56" s="25" t="str">
        <f>IF($K56&lt;&gt;"OK","",IF($D56="",0,N($E56)*SUMPRODUCT(--(Parts!$A$2:$A$101=$D56),Parts!$C$2:$C$101)))</f>
        <v/>
      </c>
      <c r="G56" s="25" t="str">
        <f>IF(OR($K56&lt;&gt;"OK",NOT('Labor Rate'!$B$24="OK"),NOT(ISNUMBER('Labor Rate'!$B$20))),"",$C56*'Labor Rate'!$B$20)</f>
        <v/>
      </c>
      <c r="H56" s="25" t="str">
        <f>IF(OR($K56&lt;&gt;"OK",NOT('Labor Rate'!$B$24="OK"),NOT(ISNUMBER('Labor Rate'!$B$20))),"",$F56*(1+'Labor Rate'!$B$11))</f>
        <v/>
      </c>
      <c r="I56" s="25" t="str">
        <f>IF(OR($K56&lt;&gt;"OK",NOT('Labor Rate'!$B$24="OK"),NOT(ISNUMBER('Labor Rate'!$B$20))),"",$G56+$H56)</f>
        <v/>
      </c>
      <c r="J56" s="26" t="str">
        <f>IF($K56="","",IF(NOT('Labor Rate'!$B$24="OK"),"Check data",IF($K56&lt;&gt;"OK","–",IF(NOT(ISNUMBER('Labor Rate'!$B$20)),"n/a",ROUNDUP($I56,0)))))</f>
        <v/>
      </c>
      <c r="K56" s="21" t="str">
        <f>IF(COUNTA($A56:$E56)=0,"",IF(NOT(AND(ISNUMBER($C56),N($C56)&gt;=0)),"Check inputs",IF(NOT(OR($E56="",AND(ISNUMBER($E56),N($E56)&gt;=0))),"Check inputs",IF($D56="",IF(N($E56)&gt;0,"Check part","OK"),IF(SUMPRODUCT(--(Parts!$A$2:$A$101=$D56),--(Parts!$D$2:$D$101="OK"))=1,"OK","Check part")))))</f>
        <v/>
      </c>
    </row>
    <row r="57" ht="20" customHeight="1" spans="1:11" x14ac:dyDescent="0.25">
      <c r="A57" s="22"/>
      <c r="B57" s="23"/>
      <c r="C57" s="24"/>
      <c r="D57" s="22"/>
      <c r="E57" s="24"/>
      <c r="F57" s="25" t="str">
        <f>IF($K57&lt;&gt;"OK","",IF($D57="",0,N($E57)*SUMPRODUCT(--(Parts!$A$2:$A$101=$D57),Parts!$C$2:$C$101)))</f>
        <v/>
      </c>
      <c r="G57" s="25" t="str">
        <f>IF(OR($K57&lt;&gt;"OK",NOT('Labor Rate'!$B$24="OK"),NOT(ISNUMBER('Labor Rate'!$B$20))),"",$C57*'Labor Rate'!$B$20)</f>
        <v/>
      </c>
      <c r="H57" s="25" t="str">
        <f>IF(OR($K57&lt;&gt;"OK",NOT('Labor Rate'!$B$24="OK"),NOT(ISNUMBER('Labor Rate'!$B$20))),"",$F57*(1+'Labor Rate'!$B$11))</f>
        <v/>
      </c>
      <c r="I57" s="25" t="str">
        <f>IF(OR($K57&lt;&gt;"OK",NOT('Labor Rate'!$B$24="OK"),NOT(ISNUMBER('Labor Rate'!$B$20))),"",$G57+$H57)</f>
        <v/>
      </c>
      <c r="J57" s="26" t="str">
        <f>IF($K57="","",IF(NOT('Labor Rate'!$B$24="OK"),"Check data",IF($K57&lt;&gt;"OK","–",IF(NOT(ISNUMBER('Labor Rate'!$B$20)),"n/a",ROUNDUP($I57,0)))))</f>
        <v/>
      </c>
      <c r="K57" s="21" t="str">
        <f>IF(COUNTA($A57:$E57)=0,"",IF(NOT(AND(ISNUMBER($C57),N($C57)&gt;=0)),"Check inputs",IF(NOT(OR($E57="",AND(ISNUMBER($E57),N($E57)&gt;=0))),"Check inputs",IF($D57="",IF(N($E57)&gt;0,"Check part","OK"),IF(SUMPRODUCT(--(Parts!$A$2:$A$101=$D57),--(Parts!$D$2:$D$101="OK"))=1,"OK","Check part")))))</f>
        <v/>
      </c>
    </row>
    <row r="58" ht="20" customHeight="1" spans="1:11" x14ac:dyDescent="0.25">
      <c r="A58" s="22"/>
      <c r="B58" s="23"/>
      <c r="C58" s="24"/>
      <c r="D58" s="22"/>
      <c r="E58" s="24"/>
      <c r="F58" s="25" t="str">
        <f>IF($K58&lt;&gt;"OK","",IF($D58="",0,N($E58)*SUMPRODUCT(--(Parts!$A$2:$A$101=$D58),Parts!$C$2:$C$101)))</f>
        <v/>
      </c>
      <c r="G58" s="25" t="str">
        <f>IF(OR($K58&lt;&gt;"OK",NOT('Labor Rate'!$B$24="OK"),NOT(ISNUMBER('Labor Rate'!$B$20))),"",$C58*'Labor Rate'!$B$20)</f>
        <v/>
      </c>
      <c r="H58" s="25" t="str">
        <f>IF(OR($K58&lt;&gt;"OK",NOT('Labor Rate'!$B$24="OK"),NOT(ISNUMBER('Labor Rate'!$B$20))),"",$F58*(1+'Labor Rate'!$B$11))</f>
        <v/>
      </c>
      <c r="I58" s="25" t="str">
        <f>IF(OR($K58&lt;&gt;"OK",NOT('Labor Rate'!$B$24="OK"),NOT(ISNUMBER('Labor Rate'!$B$20))),"",$G58+$H58)</f>
        <v/>
      </c>
      <c r="J58" s="26" t="str">
        <f>IF($K58="","",IF(NOT('Labor Rate'!$B$24="OK"),"Check data",IF($K58&lt;&gt;"OK","–",IF(NOT(ISNUMBER('Labor Rate'!$B$20)),"n/a",ROUNDUP($I58,0)))))</f>
        <v/>
      </c>
      <c r="K58" s="21" t="str">
        <f>IF(COUNTA($A58:$E58)=0,"",IF(NOT(AND(ISNUMBER($C58),N($C58)&gt;=0)),"Check inputs",IF(NOT(OR($E58="",AND(ISNUMBER($E58),N($E58)&gt;=0))),"Check inputs",IF($D58="",IF(N($E58)&gt;0,"Check part","OK"),IF(SUMPRODUCT(--(Parts!$A$2:$A$101=$D58),--(Parts!$D$2:$D$101="OK"))=1,"OK","Check part")))))</f>
        <v/>
      </c>
    </row>
    <row r="59" ht="20" customHeight="1" spans="1:11" x14ac:dyDescent="0.25">
      <c r="A59" s="22"/>
      <c r="B59" s="23"/>
      <c r="C59" s="24"/>
      <c r="D59" s="22"/>
      <c r="E59" s="24"/>
      <c r="F59" s="25" t="str">
        <f>IF($K59&lt;&gt;"OK","",IF($D59="",0,N($E59)*SUMPRODUCT(--(Parts!$A$2:$A$101=$D59),Parts!$C$2:$C$101)))</f>
        <v/>
      </c>
      <c r="G59" s="25" t="str">
        <f>IF(OR($K59&lt;&gt;"OK",NOT('Labor Rate'!$B$24="OK"),NOT(ISNUMBER('Labor Rate'!$B$20))),"",$C59*'Labor Rate'!$B$20)</f>
        <v/>
      </c>
      <c r="H59" s="25" t="str">
        <f>IF(OR($K59&lt;&gt;"OK",NOT('Labor Rate'!$B$24="OK"),NOT(ISNUMBER('Labor Rate'!$B$20))),"",$F59*(1+'Labor Rate'!$B$11))</f>
        <v/>
      </c>
      <c r="I59" s="25" t="str">
        <f>IF(OR($K59&lt;&gt;"OK",NOT('Labor Rate'!$B$24="OK"),NOT(ISNUMBER('Labor Rate'!$B$20))),"",$G59+$H59)</f>
        <v/>
      </c>
      <c r="J59" s="26" t="str">
        <f>IF($K59="","",IF(NOT('Labor Rate'!$B$24="OK"),"Check data",IF($K59&lt;&gt;"OK","–",IF(NOT(ISNUMBER('Labor Rate'!$B$20)),"n/a",ROUNDUP($I59,0)))))</f>
        <v/>
      </c>
      <c r="K59" s="21" t="str">
        <f>IF(COUNTA($A59:$E59)=0,"",IF(NOT(AND(ISNUMBER($C59),N($C59)&gt;=0)),"Check inputs",IF(NOT(OR($E59="",AND(ISNUMBER($E59),N($E59)&gt;=0))),"Check inputs",IF($D59="",IF(N($E59)&gt;0,"Check part","OK"),IF(SUMPRODUCT(--(Parts!$A$2:$A$101=$D59),--(Parts!$D$2:$D$101="OK"))=1,"OK","Check part")))))</f>
        <v/>
      </c>
    </row>
    <row r="60" ht="20" customHeight="1" spans="1:11" x14ac:dyDescent="0.25">
      <c r="A60" s="22"/>
      <c r="B60" s="23"/>
      <c r="C60" s="24"/>
      <c r="D60" s="22"/>
      <c r="E60" s="24"/>
      <c r="F60" s="25" t="str">
        <f>IF($K60&lt;&gt;"OK","",IF($D60="",0,N($E60)*SUMPRODUCT(--(Parts!$A$2:$A$101=$D60),Parts!$C$2:$C$101)))</f>
        <v/>
      </c>
      <c r="G60" s="25" t="str">
        <f>IF(OR($K60&lt;&gt;"OK",NOT('Labor Rate'!$B$24="OK"),NOT(ISNUMBER('Labor Rate'!$B$20))),"",$C60*'Labor Rate'!$B$20)</f>
        <v/>
      </c>
      <c r="H60" s="25" t="str">
        <f>IF(OR($K60&lt;&gt;"OK",NOT('Labor Rate'!$B$24="OK"),NOT(ISNUMBER('Labor Rate'!$B$20))),"",$F60*(1+'Labor Rate'!$B$11))</f>
        <v/>
      </c>
      <c r="I60" s="25" t="str">
        <f>IF(OR($K60&lt;&gt;"OK",NOT('Labor Rate'!$B$24="OK"),NOT(ISNUMBER('Labor Rate'!$B$20))),"",$G60+$H60)</f>
        <v/>
      </c>
      <c r="J60" s="26" t="str">
        <f>IF($K60="","",IF(NOT('Labor Rate'!$B$24="OK"),"Check data",IF($K60&lt;&gt;"OK","–",IF(NOT(ISNUMBER('Labor Rate'!$B$20)),"n/a",ROUNDUP($I60,0)))))</f>
        <v/>
      </c>
      <c r="K60" s="21" t="str">
        <f>IF(COUNTA($A60:$E60)=0,"",IF(NOT(AND(ISNUMBER($C60),N($C60)&gt;=0)),"Check inputs",IF(NOT(OR($E60="",AND(ISNUMBER($E60),N($E60)&gt;=0))),"Check inputs",IF($D60="",IF(N($E60)&gt;0,"Check part","OK"),IF(SUMPRODUCT(--(Parts!$A$2:$A$101=$D60),--(Parts!$D$2:$D$101="OK"))=1,"OK","Check part")))))</f>
        <v/>
      </c>
    </row>
    <row r="61" ht="20" customHeight="1" spans="1:11" x14ac:dyDescent="0.25">
      <c r="A61" s="22"/>
      <c r="B61" s="23"/>
      <c r="C61" s="24"/>
      <c r="D61" s="22"/>
      <c r="E61" s="24"/>
      <c r="F61" s="25" t="str">
        <f>IF($K61&lt;&gt;"OK","",IF($D61="",0,N($E61)*SUMPRODUCT(--(Parts!$A$2:$A$101=$D61),Parts!$C$2:$C$101)))</f>
        <v/>
      </c>
      <c r="G61" s="25" t="str">
        <f>IF(OR($K61&lt;&gt;"OK",NOT('Labor Rate'!$B$24="OK"),NOT(ISNUMBER('Labor Rate'!$B$20))),"",$C61*'Labor Rate'!$B$20)</f>
        <v/>
      </c>
      <c r="H61" s="25" t="str">
        <f>IF(OR($K61&lt;&gt;"OK",NOT('Labor Rate'!$B$24="OK"),NOT(ISNUMBER('Labor Rate'!$B$20))),"",$F61*(1+'Labor Rate'!$B$11))</f>
        <v/>
      </c>
      <c r="I61" s="25" t="str">
        <f>IF(OR($K61&lt;&gt;"OK",NOT('Labor Rate'!$B$24="OK"),NOT(ISNUMBER('Labor Rate'!$B$20))),"",$G61+$H61)</f>
        <v/>
      </c>
      <c r="J61" s="26" t="str">
        <f>IF($K61="","",IF(NOT('Labor Rate'!$B$24="OK"),"Check data",IF($K61&lt;&gt;"OK","–",IF(NOT(ISNUMBER('Labor Rate'!$B$20)),"n/a",ROUNDUP($I61,0)))))</f>
        <v/>
      </c>
      <c r="K61" s="21" t="str">
        <f>IF(COUNTA($A61:$E61)=0,"",IF(NOT(AND(ISNUMBER($C61),N($C61)&gt;=0)),"Check inputs",IF(NOT(OR($E61="",AND(ISNUMBER($E61),N($E61)&gt;=0))),"Check inputs",IF($D61="",IF(N($E61)&gt;0,"Check part","OK"),IF(SUMPRODUCT(--(Parts!$A$2:$A$101=$D61),--(Parts!$D$2:$D$101="OK"))=1,"OK","Check part")))))</f>
        <v/>
      </c>
    </row>
    <row r="62" ht="20" customHeight="1" spans="1:11" x14ac:dyDescent="0.25">
      <c r="A62" s="22"/>
      <c r="B62" s="23"/>
      <c r="C62" s="24"/>
      <c r="D62" s="22"/>
      <c r="E62" s="24"/>
      <c r="F62" s="25" t="str">
        <f>IF($K62&lt;&gt;"OK","",IF($D62="",0,N($E62)*SUMPRODUCT(--(Parts!$A$2:$A$101=$D62),Parts!$C$2:$C$101)))</f>
        <v/>
      </c>
      <c r="G62" s="25" t="str">
        <f>IF(OR($K62&lt;&gt;"OK",NOT('Labor Rate'!$B$24="OK"),NOT(ISNUMBER('Labor Rate'!$B$20))),"",$C62*'Labor Rate'!$B$20)</f>
        <v/>
      </c>
      <c r="H62" s="25" t="str">
        <f>IF(OR($K62&lt;&gt;"OK",NOT('Labor Rate'!$B$24="OK"),NOT(ISNUMBER('Labor Rate'!$B$20))),"",$F62*(1+'Labor Rate'!$B$11))</f>
        <v/>
      </c>
      <c r="I62" s="25" t="str">
        <f>IF(OR($K62&lt;&gt;"OK",NOT('Labor Rate'!$B$24="OK"),NOT(ISNUMBER('Labor Rate'!$B$20))),"",$G62+$H62)</f>
        <v/>
      </c>
      <c r="J62" s="26" t="str">
        <f>IF($K62="","",IF(NOT('Labor Rate'!$B$24="OK"),"Check data",IF($K62&lt;&gt;"OK","–",IF(NOT(ISNUMBER('Labor Rate'!$B$20)),"n/a",ROUNDUP($I62,0)))))</f>
        <v/>
      </c>
      <c r="K62" s="21" t="str">
        <f>IF(COUNTA($A62:$E62)=0,"",IF(NOT(AND(ISNUMBER($C62),N($C62)&gt;=0)),"Check inputs",IF(NOT(OR($E62="",AND(ISNUMBER($E62),N($E62)&gt;=0))),"Check inputs",IF($D62="",IF(N($E62)&gt;0,"Check part","OK"),IF(SUMPRODUCT(--(Parts!$A$2:$A$101=$D62),--(Parts!$D$2:$D$101="OK"))=1,"OK","Check part")))))</f>
        <v/>
      </c>
    </row>
    <row r="63" ht="20" customHeight="1" spans="1:11" x14ac:dyDescent="0.25">
      <c r="A63" s="22"/>
      <c r="B63" s="23"/>
      <c r="C63" s="24"/>
      <c r="D63" s="22"/>
      <c r="E63" s="24"/>
      <c r="F63" s="25" t="str">
        <f>IF($K63&lt;&gt;"OK","",IF($D63="",0,N($E63)*SUMPRODUCT(--(Parts!$A$2:$A$101=$D63),Parts!$C$2:$C$101)))</f>
        <v/>
      </c>
      <c r="G63" s="25" t="str">
        <f>IF(OR($K63&lt;&gt;"OK",NOT('Labor Rate'!$B$24="OK"),NOT(ISNUMBER('Labor Rate'!$B$20))),"",$C63*'Labor Rate'!$B$20)</f>
        <v/>
      </c>
      <c r="H63" s="25" t="str">
        <f>IF(OR($K63&lt;&gt;"OK",NOT('Labor Rate'!$B$24="OK"),NOT(ISNUMBER('Labor Rate'!$B$20))),"",$F63*(1+'Labor Rate'!$B$11))</f>
        <v/>
      </c>
      <c r="I63" s="25" t="str">
        <f>IF(OR($K63&lt;&gt;"OK",NOT('Labor Rate'!$B$24="OK"),NOT(ISNUMBER('Labor Rate'!$B$20))),"",$G63+$H63)</f>
        <v/>
      </c>
      <c r="J63" s="26" t="str">
        <f>IF($K63="","",IF(NOT('Labor Rate'!$B$24="OK"),"Check data",IF($K63&lt;&gt;"OK","–",IF(NOT(ISNUMBER('Labor Rate'!$B$20)),"n/a",ROUNDUP($I63,0)))))</f>
        <v/>
      </c>
      <c r="K63" s="21" t="str">
        <f>IF(COUNTA($A63:$E63)=0,"",IF(NOT(AND(ISNUMBER($C63),N($C63)&gt;=0)),"Check inputs",IF(NOT(OR($E63="",AND(ISNUMBER($E63),N($E63)&gt;=0))),"Check inputs",IF($D63="",IF(N($E63)&gt;0,"Check part","OK"),IF(SUMPRODUCT(--(Parts!$A$2:$A$101=$D63),--(Parts!$D$2:$D$101="OK"))=1,"OK","Check part")))))</f>
        <v/>
      </c>
    </row>
    <row r="64" ht="20" customHeight="1" spans="1:11" x14ac:dyDescent="0.25">
      <c r="A64" s="22"/>
      <c r="B64" s="23"/>
      <c r="C64" s="24"/>
      <c r="D64" s="22"/>
      <c r="E64" s="24"/>
      <c r="F64" s="25" t="str">
        <f>IF($K64&lt;&gt;"OK","",IF($D64="",0,N($E64)*SUMPRODUCT(--(Parts!$A$2:$A$101=$D64),Parts!$C$2:$C$101)))</f>
        <v/>
      </c>
      <c r="G64" s="25" t="str">
        <f>IF(OR($K64&lt;&gt;"OK",NOT('Labor Rate'!$B$24="OK"),NOT(ISNUMBER('Labor Rate'!$B$20))),"",$C64*'Labor Rate'!$B$20)</f>
        <v/>
      </c>
      <c r="H64" s="25" t="str">
        <f>IF(OR($K64&lt;&gt;"OK",NOT('Labor Rate'!$B$24="OK"),NOT(ISNUMBER('Labor Rate'!$B$20))),"",$F64*(1+'Labor Rate'!$B$11))</f>
        <v/>
      </c>
      <c r="I64" s="25" t="str">
        <f>IF(OR($K64&lt;&gt;"OK",NOT('Labor Rate'!$B$24="OK"),NOT(ISNUMBER('Labor Rate'!$B$20))),"",$G64+$H64)</f>
        <v/>
      </c>
      <c r="J64" s="26" t="str">
        <f>IF($K64="","",IF(NOT('Labor Rate'!$B$24="OK"),"Check data",IF($K64&lt;&gt;"OK","–",IF(NOT(ISNUMBER('Labor Rate'!$B$20)),"n/a",ROUNDUP($I64,0)))))</f>
        <v/>
      </c>
      <c r="K64" s="21" t="str">
        <f>IF(COUNTA($A64:$E64)=0,"",IF(NOT(AND(ISNUMBER($C64),N($C64)&gt;=0)),"Check inputs",IF(NOT(OR($E64="",AND(ISNUMBER($E64),N($E64)&gt;=0))),"Check inputs",IF($D64="",IF(N($E64)&gt;0,"Check part","OK"),IF(SUMPRODUCT(--(Parts!$A$2:$A$101=$D64),--(Parts!$D$2:$D$101="OK"))=1,"OK","Check part")))))</f>
        <v/>
      </c>
    </row>
    <row r="65" ht="20" customHeight="1" spans="1:11" x14ac:dyDescent="0.25">
      <c r="A65" s="22"/>
      <c r="B65" s="23"/>
      <c r="C65" s="24"/>
      <c r="D65" s="22"/>
      <c r="E65" s="24"/>
      <c r="F65" s="25" t="str">
        <f>IF($K65&lt;&gt;"OK","",IF($D65="",0,N($E65)*SUMPRODUCT(--(Parts!$A$2:$A$101=$D65),Parts!$C$2:$C$101)))</f>
        <v/>
      </c>
      <c r="G65" s="25" t="str">
        <f>IF(OR($K65&lt;&gt;"OK",NOT('Labor Rate'!$B$24="OK"),NOT(ISNUMBER('Labor Rate'!$B$20))),"",$C65*'Labor Rate'!$B$20)</f>
        <v/>
      </c>
      <c r="H65" s="25" t="str">
        <f>IF(OR($K65&lt;&gt;"OK",NOT('Labor Rate'!$B$24="OK"),NOT(ISNUMBER('Labor Rate'!$B$20))),"",$F65*(1+'Labor Rate'!$B$11))</f>
        <v/>
      </c>
      <c r="I65" s="25" t="str">
        <f>IF(OR($K65&lt;&gt;"OK",NOT('Labor Rate'!$B$24="OK"),NOT(ISNUMBER('Labor Rate'!$B$20))),"",$G65+$H65)</f>
        <v/>
      </c>
      <c r="J65" s="26" t="str">
        <f>IF($K65="","",IF(NOT('Labor Rate'!$B$24="OK"),"Check data",IF($K65&lt;&gt;"OK","–",IF(NOT(ISNUMBER('Labor Rate'!$B$20)),"n/a",ROUNDUP($I65,0)))))</f>
        <v/>
      </c>
      <c r="K65" s="21" t="str">
        <f>IF(COUNTA($A65:$E65)=0,"",IF(NOT(AND(ISNUMBER($C65),N($C65)&gt;=0)),"Check inputs",IF(NOT(OR($E65="",AND(ISNUMBER($E65),N($E65)&gt;=0))),"Check inputs",IF($D65="",IF(N($E65)&gt;0,"Check part","OK"),IF(SUMPRODUCT(--(Parts!$A$2:$A$101=$D65),--(Parts!$D$2:$D$101="OK"))=1,"OK","Check part")))))</f>
        <v/>
      </c>
    </row>
    <row r="66" ht="20" customHeight="1" spans="1:11" x14ac:dyDescent="0.25">
      <c r="A66" s="22"/>
      <c r="B66" s="23"/>
      <c r="C66" s="24"/>
      <c r="D66" s="22"/>
      <c r="E66" s="24"/>
      <c r="F66" s="25" t="str">
        <f>IF($K66&lt;&gt;"OK","",IF($D66="",0,N($E66)*SUMPRODUCT(--(Parts!$A$2:$A$101=$D66),Parts!$C$2:$C$101)))</f>
        <v/>
      </c>
      <c r="G66" s="25" t="str">
        <f>IF(OR($K66&lt;&gt;"OK",NOT('Labor Rate'!$B$24="OK"),NOT(ISNUMBER('Labor Rate'!$B$20))),"",$C66*'Labor Rate'!$B$20)</f>
        <v/>
      </c>
      <c r="H66" s="25" t="str">
        <f>IF(OR($K66&lt;&gt;"OK",NOT('Labor Rate'!$B$24="OK"),NOT(ISNUMBER('Labor Rate'!$B$20))),"",$F66*(1+'Labor Rate'!$B$11))</f>
        <v/>
      </c>
      <c r="I66" s="25" t="str">
        <f>IF(OR($K66&lt;&gt;"OK",NOT('Labor Rate'!$B$24="OK"),NOT(ISNUMBER('Labor Rate'!$B$20))),"",$G66+$H66)</f>
        <v/>
      </c>
      <c r="J66" s="26" t="str">
        <f>IF($K66="","",IF(NOT('Labor Rate'!$B$24="OK"),"Check data",IF($K66&lt;&gt;"OK","–",IF(NOT(ISNUMBER('Labor Rate'!$B$20)),"n/a",ROUNDUP($I66,0)))))</f>
        <v/>
      </c>
      <c r="K66" s="21" t="str">
        <f>IF(COUNTA($A66:$E66)=0,"",IF(NOT(AND(ISNUMBER($C66),N($C66)&gt;=0)),"Check inputs",IF(NOT(OR($E66="",AND(ISNUMBER($E66),N($E66)&gt;=0))),"Check inputs",IF($D66="",IF(N($E66)&gt;0,"Check part","OK"),IF(SUMPRODUCT(--(Parts!$A$2:$A$101=$D66),--(Parts!$D$2:$D$101="OK"))=1,"OK","Check part")))))</f>
        <v/>
      </c>
    </row>
    <row r="67" ht="20" customHeight="1" spans="1:11" x14ac:dyDescent="0.25">
      <c r="A67" s="22"/>
      <c r="B67" s="23"/>
      <c r="C67" s="24"/>
      <c r="D67" s="22"/>
      <c r="E67" s="24"/>
      <c r="F67" s="25" t="str">
        <f>IF($K67&lt;&gt;"OK","",IF($D67="",0,N($E67)*SUMPRODUCT(--(Parts!$A$2:$A$101=$D67),Parts!$C$2:$C$101)))</f>
        <v/>
      </c>
      <c r="G67" s="25" t="str">
        <f>IF(OR($K67&lt;&gt;"OK",NOT('Labor Rate'!$B$24="OK"),NOT(ISNUMBER('Labor Rate'!$B$20))),"",$C67*'Labor Rate'!$B$20)</f>
        <v/>
      </c>
      <c r="H67" s="25" t="str">
        <f>IF(OR($K67&lt;&gt;"OK",NOT('Labor Rate'!$B$24="OK"),NOT(ISNUMBER('Labor Rate'!$B$20))),"",$F67*(1+'Labor Rate'!$B$11))</f>
        <v/>
      </c>
      <c r="I67" s="25" t="str">
        <f>IF(OR($K67&lt;&gt;"OK",NOT('Labor Rate'!$B$24="OK"),NOT(ISNUMBER('Labor Rate'!$B$20))),"",$G67+$H67)</f>
        <v/>
      </c>
      <c r="J67" s="26" t="str">
        <f>IF($K67="","",IF(NOT('Labor Rate'!$B$24="OK"),"Check data",IF($K67&lt;&gt;"OK","–",IF(NOT(ISNUMBER('Labor Rate'!$B$20)),"n/a",ROUNDUP($I67,0)))))</f>
        <v/>
      </c>
      <c r="K67" s="21" t="str">
        <f>IF(COUNTA($A67:$E67)=0,"",IF(NOT(AND(ISNUMBER($C67),N($C67)&gt;=0)),"Check inputs",IF(NOT(OR($E67="",AND(ISNUMBER($E67),N($E67)&gt;=0))),"Check inputs",IF($D67="",IF(N($E67)&gt;0,"Check part","OK"),IF(SUMPRODUCT(--(Parts!$A$2:$A$101=$D67),--(Parts!$D$2:$D$101="OK"))=1,"OK","Check part")))))</f>
        <v/>
      </c>
    </row>
    <row r="68" ht="20" customHeight="1" spans="1:11" x14ac:dyDescent="0.25">
      <c r="A68" s="22"/>
      <c r="B68" s="23"/>
      <c r="C68" s="24"/>
      <c r="D68" s="22"/>
      <c r="E68" s="24"/>
      <c r="F68" s="25" t="str">
        <f>IF($K68&lt;&gt;"OK","",IF($D68="",0,N($E68)*SUMPRODUCT(--(Parts!$A$2:$A$101=$D68),Parts!$C$2:$C$101)))</f>
        <v/>
      </c>
      <c r="G68" s="25" t="str">
        <f>IF(OR($K68&lt;&gt;"OK",NOT('Labor Rate'!$B$24="OK"),NOT(ISNUMBER('Labor Rate'!$B$20))),"",$C68*'Labor Rate'!$B$20)</f>
        <v/>
      </c>
      <c r="H68" s="25" t="str">
        <f>IF(OR($K68&lt;&gt;"OK",NOT('Labor Rate'!$B$24="OK"),NOT(ISNUMBER('Labor Rate'!$B$20))),"",$F68*(1+'Labor Rate'!$B$11))</f>
        <v/>
      </c>
      <c r="I68" s="25" t="str">
        <f>IF(OR($K68&lt;&gt;"OK",NOT('Labor Rate'!$B$24="OK"),NOT(ISNUMBER('Labor Rate'!$B$20))),"",$G68+$H68)</f>
        <v/>
      </c>
      <c r="J68" s="26" t="str">
        <f>IF($K68="","",IF(NOT('Labor Rate'!$B$24="OK"),"Check data",IF($K68&lt;&gt;"OK","–",IF(NOT(ISNUMBER('Labor Rate'!$B$20)),"n/a",ROUNDUP($I68,0)))))</f>
        <v/>
      </c>
      <c r="K68" s="21" t="str">
        <f>IF(COUNTA($A68:$E68)=0,"",IF(NOT(AND(ISNUMBER($C68),N($C68)&gt;=0)),"Check inputs",IF(NOT(OR($E68="",AND(ISNUMBER($E68),N($E68)&gt;=0))),"Check inputs",IF($D68="",IF(N($E68)&gt;0,"Check part","OK"),IF(SUMPRODUCT(--(Parts!$A$2:$A$101=$D68),--(Parts!$D$2:$D$101="OK"))=1,"OK","Check part")))))</f>
        <v/>
      </c>
    </row>
    <row r="69" ht="20" customHeight="1" spans="1:11" x14ac:dyDescent="0.25">
      <c r="A69" s="22"/>
      <c r="B69" s="23"/>
      <c r="C69" s="24"/>
      <c r="D69" s="22"/>
      <c r="E69" s="24"/>
      <c r="F69" s="25" t="str">
        <f>IF($K69&lt;&gt;"OK","",IF($D69="",0,N($E69)*SUMPRODUCT(--(Parts!$A$2:$A$101=$D69),Parts!$C$2:$C$101)))</f>
        <v/>
      </c>
      <c r="G69" s="25" t="str">
        <f>IF(OR($K69&lt;&gt;"OK",NOT('Labor Rate'!$B$24="OK"),NOT(ISNUMBER('Labor Rate'!$B$20))),"",$C69*'Labor Rate'!$B$20)</f>
        <v/>
      </c>
      <c r="H69" s="25" t="str">
        <f>IF(OR($K69&lt;&gt;"OK",NOT('Labor Rate'!$B$24="OK"),NOT(ISNUMBER('Labor Rate'!$B$20))),"",$F69*(1+'Labor Rate'!$B$11))</f>
        <v/>
      </c>
      <c r="I69" s="25" t="str">
        <f>IF(OR($K69&lt;&gt;"OK",NOT('Labor Rate'!$B$24="OK"),NOT(ISNUMBER('Labor Rate'!$B$20))),"",$G69+$H69)</f>
        <v/>
      </c>
      <c r="J69" s="26" t="str">
        <f>IF($K69="","",IF(NOT('Labor Rate'!$B$24="OK"),"Check data",IF($K69&lt;&gt;"OK","–",IF(NOT(ISNUMBER('Labor Rate'!$B$20)),"n/a",ROUNDUP($I69,0)))))</f>
        <v/>
      </c>
      <c r="K69" s="21" t="str">
        <f>IF(COUNTA($A69:$E69)=0,"",IF(NOT(AND(ISNUMBER($C69),N($C69)&gt;=0)),"Check inputs",IF(NOT(OR($E69="",AND(ISNUMBER($E69),N($E69)&gt;=0))),"Check inputs",IF($D69="",IF(N($E69)&gt;0,"Check part","OK"),IF(SUMPRODUCT(--(Parts!$A$2:$A$101=$D69),--(Parts!$D$2:$D$101="OK"))=1,"OK","Check part")))))</f>
        <v/>
      </c>
    </row>
    <row r="70" ht="20" customHeight="1" spans="1:11" x14ac:dyDescent="0.25">
      <c r="A70" s="22"/>
      <c r="B70" s="23"/>
      <c r="C70" s="24"/>
      <c r="D70" s="22"/>
      <c r="E70" s="24"/>
      <c r="F70" s="25" t="str">
        <f>IF($K70&lt;&gt;"OK","",IF($D70="",0,N($E70)*SUMPRODUCT(--(Parts!$A$2:$A$101=$D70),Parts!$C$2:$C$101)))</f>
        <v/>
      </c>
      <c r="G70" s="25" t="str">
        <f>IF(OR($K70&lt;&gt;"OK",NOT('Labor Rate'!$B$24="OK"),NOT(ISNUMBER('Labor Rate'!$B$20))),"",$C70*'Labor Rate'!$B$20)</f>
        <v/>
      </c>
      <c r="H70" s="25" t="str">
        <f>IF(OR($K70&lt;&gt;"OK",NOT('Labor Rate'!$B$24="OK"),NOT(ISNUMBER('Labor Rate'!$B$20))),"",$F70*(1+'Labor Rate'!$B$11))</f>
        <v/>
      </c>
      <c r="I70" s="25" t="str">
        <f>IF(OR($K70&lt;&gt;"OK",NOT('Labor Rate'!$B$24="OK"),NOT(ISNUMBER('Labor Rate'!$B$20))),"",$G70+$H70)</f>
        <v/>
      </c>
      <c r="J70" s="26" t="str">
        <f>IF($K70="","",IF(NOT('Labor Rate'!$B$24="OK"),"Check data",IF($K70&lt;&gt;"OK","–",IF(NOT(ISNUMBER('Labor Rate'!$B$20)),"n/a",ROUNDUP($I70,0)))))</f>
        <v/>
      </c>
      <c r="K70" s="21" t="str">
        <f>IF(COUNTA($A70:$E70)=0,"",IF(NOT(AND(ISNUMBER($C70),N($C70)&gt;=0)),"Check inputs",IF(NOT(OR($E70="",AND(ISNUMBER($E70),N($E70)&gt;=0))),"Check inputs",IF($D70="",IF(N($E70)&gt;0,"Check part","OK"),IF(SUMPRODUCT(--(Parts!$A$2:$A$101=$D70),--(Parts!$D$2:$D$101="OK"))=1,"OK","Check part")))))</f>
        <v/>
      </c>
    </row>
    <row r="71" ht="20" customHeight="1" spans="1:11" x14ac:dyDescent="0.25">
      <c r="A71" s="22"/>
      <c r="B71" s="23"/>
      <c r="C71" s="24"/>
      <c r="D71" s="22"/>
      <c r="E71" s="24"/>
      <c r="F71" s="25" t="str">
        <f>IF($K71&lt;&gt;"OK","",IF($D71="",0,N($E71)*SUMPRODUCT(--(Parts!$A$2:$A$101=$D71),Parts!$C$2:$C$101)))</f>
        <v/>
      </c>
      <c r="G71" s="25" t="str">
        <f>IF(OR($K71&lt;&gt;"OK",NOT('Labor Rate'!$B$24="OK"),NOT(ISNUMBER('Labor Rate'!$B$20))),"",$C71*'Labor Rate'!$B$20)</f>
        <v/>
      </c>
      <c r="H71" s="25" t="str">
        <f>IF(OR($K71&lt;&gt;"OK",NOT('Labor Rate'!$B$24="OK"),NOT(ISNUMBER('Labor Rate'!$B$20))),"",$F71*(1+'Labor Rate'!$B$11))</f>
        <v/>
      </c>
      <c r="I71" s="25" t="str">
        <f>IF(OR($K71&lt;&gt;"OK",NOT('Labor Rate'!$B$24="OK"),NOT(ISNUMBER('Labor Rate'!$B$20))),"",$G71+$H71)</f>
        <v/>
      </c>
      <c r="J71" s="26" t="str">
        <f>IF($K71="","",IF(NOT('Labor Rate'!$B$24="OK"),"Check data",IF($K71&lt;&gt;"OK","–",IF(NOT(ISNUMBER('Labor Rate'!$B$20)),"n/a",ROUNDUP($I71,0)))))</f>
        <v/>
      </c>
      <c r="K71" s="21" t="str">
        <f>IF(COUNTA($A71:$E71)=0,"",IF(NOT(AND(ISNUMBER($C71),N($C71)&gt;=0)),"Check inputs",IF(NOT(OR($E71="",AND(ISNUMBER($E71),N($E71)&gt;=0))),"Check inputs",IF($D71="",IF(N($E71)&gt;0,"Check part","OK"),IF(SUMPRODUCT(--(Parts!$A$2:$A$101=$D71),--(Parts!$D$2:$D$101="OK"))=1,"OK","Check part")))))</f>
        <v/>
      </c>
    </row>
    <row r="72" ht="20" customHeight="1" spans="1:11" x14ac:dyDescent="0.25">
      <c r="A72" s="22"/>
      <c r="B72" s="23"/>
      <c r="C72" s="24"/>
      <c r="D72" s="22"/>
      <c r="E72" s="24"/>
      <c r="F72" s="25" t="str">
        <f>IF($K72&lt;&gt;"OK","",IF($D72="",0,N($E72)*SUMPRODUCT(--(Parts!$A$2:$A$101=$D72),Parts!$C$2:$C$101)))</f>
        <v/>
      </c>
      <c r="G72" s="25" t="str">
        <f>IF(OR($K72&lt;&gt;"OK",NOT('Labor Rate'!$B$24="OK"),NOT(ISNUMBER('Labor Rate'!$B$20))),"",$C72*'Labor Rate'!$B$20)</f>
        <v/>
      </c>
      <c r="H72" s="25" t="str">
        <f>IF(OR($K72&lt;&gt;"OK",NOT('Labor Rate'!$B$24="OK"),NOT(ISNUMBER('Labor Rate'!$B$20))),"",$F72*(1+'Labor Rate'!$B$11))</f>
        <v/>
      </c>
      <c r="I72" s="25" t="str">
        <f>IF(OR($K72&lt;&gt;"OK",NOT('Labor Rate'!$B$24="OK"),NOT(ISNUMBER('Labor Rate'!$B$20))),"",$G72+$H72)</f>
        <v/>
      </c>
      <c r="J72" s="26" t="str">
        <f>IF($K72="","",IF(NOT('Labor Rate'!$B$24="OK"),"Check data",IF($K72&lt;&gt;"OK","–",IF(NOT(ISNUMBER('Labor Rate'!$B$20)),"n/a",ROUNDUP($I72,0)))))</f>
        <v/>
      </c>
      <c r="K72" s="21" t="str">
        <f>IF(COUNTA($A72:$E72)=0,"",IF(NOT(AND(ISNUMBER($C72),N($C72)&gt;=0)),"Check inputs",IF(NOT(OR($E72="",AND(ISNUMBER($E72),N($E72)&gt;=0))),"Check inputs",IF($D72="",IF(N($E72)&gt;0,"Check part","OK"),IF(SUMPRODUCT(--(Parts!$A$2:$A$101=$D72),--(Parts!$D$2:$D$101="OK"))=1,"OK","Check part")))))</f>
        <v/>
      </c>
    </row>
    <row r="73" ht="20" customHeight="1" spans="1:11" x14ac:dyDescent="0.25">
      <c r="A73" s="22"/>
      <c r="B73" s="23"/>
      <c r="C73" s="24"/>
      <c r="D73" s="22"/>
      <c r="E73" s="24"/>
      <c r="F73" s="25" t="str">
        <f>IF($K73&lt;&gt;"OK","",IF($D73="",0,N($E73)*SUMPRODUCT(--(Parts!$A$2:$A$101=$D73),Parts!$C$2:$C$101)))</f>
        <v/>
      </c>
      <c r="G73" s="25" t="str">
        <f>IF(OR($K73&lt;&gt;"OK",NOT('Labor Rate'!$B$24="OK"),NOT(ISNUMBER('Labor Rate'!$B$20))),"",$C73*'Labor Rate'!$B$20)</f>
        <v/>
      </c>
      <c r="H73" s="25" t="str">
        <f>IF(OR($K73&lt;&gt;"OK",NOT('Labor Rate'!$B$24="OK"),NOT(ISNUMBER('Labor Rate'!$B$20))),"",$F73*(1+'Labor Rate'!$B$11))</f>
        <v/>
      </c>
      <c r="I73" s="25" t="str">
        <f>IF(OR($K73&lt;&gt;"OK",NOT('Labor Rate'!$B$24="OK"),NOT(ISNUMBER('Labor Rate'!$B$20))),"",$G73+$H73)</f>
        <v/>
      </c>
      <c r="J73" s="26" t="str">
        <f>IF($K73="","",IF(NOT('Labor Rate'!$B$24="OK"),"Check data",IF($K73&lt;&gt;"OK","–",IF(NOT(ISNUMBER('Labor Rate'!$B$20)),"n/a",ROUNDUP($I73,0)))))</f>
        <v/>
      </c>
      <c r="K73" s="21" t="str">
        <f>IF(COUNTA($A73:$E73)=0,"",IF(NOT(AND(ISNUMBER($C73),N($C73)&gt;=0)),"Check inputs",IF(NOT(OR($E73="",AND(ISNUMBER($E73),N($E73)&gt;=0))),"Check inputs",IF($D73="",IF(N($E73)&gt;0,"Check part","OK"),IF(SUMPRODUCT(--(Parts!$A$2:$A$101=$D73),--(Parts!$D$2:$D$101="OK"))=1,"OK","Check part")))))</f>
        <v/>
      </c>
    </row>
    <row r="74" ht="20" customHeight="1" spans="1:11" x14ac:dyDescent="0.25">
      <c r="A74" s="22"/>
      <c r="B74" s="23"/>
      <c r="C74" s="24"/>
      <c r="D74" s="22"/>
      <c r="E74" s="24"/>
      <c r="F74" s="25" t="str">
        <f>IF($K74&lt;&gt;"OK","",IF($D74="",0,N($E74)*SUMPRODUCT(--(Parts!$A$2:$A$101=$D74),Parts!$C$2:$C$101)))</f>
        <v/>
      </c>
      <c r="G74" s="25" t="str">
        <f>IF(OR($K74&lt;&gt;"OK",NOT('Labor Rate'!$B$24="OK"),NOT(ISNUMBER('Labor Rate'!$B$20))),"",$C74*'Labor Rate'!$B$20)</f>
        <v/>
      </c>
      <c r="H74" s="25" t="str">
        <f>IF(OR($K74&lt;&gt;"OK",NOT('Labor Rate'!$B$24="OK"),NOT(ISNUMBER('Labor Rate'!$B$20))),"",$F74*(1+'Labor Rate'!$B$11))</f>
        <v/>
      </c>
      <c r="I74" s="25" t="str">
        <f>IF(OR($K74&lt;&gt;"OK",NOT('Labor Rate'!$B$24="OK"),NOT(ISNUMBER('Labor Rate'!$B$20))),"",$G74+$H74)</f>
        <v/>
      </c>
      <c r="J74" s="26" t="str">
        <f>IF($K74="","",IF(NOT('Labor Rate'!$B$24="OK"),"Check data",IF($K74&lt;&gt;"OK","–",IF(NOT(ISNUMBER('Labor Rate'!$B$20)),"n/a",ROUNDUP($I74,0)))))</f>
        <v/>
      </c>
      <c r="K74" s="21" t="str">
        <f>IF(COUNTA($A74:$E74)=0,"",IF(NOT(AND(ISNUMBER($C74),N($C74)&gt;=0)),"Check inputs",IF(NOT(OR($E74="",AND(ISNUMBER($E74),N($E74)&gt;=0))),"Check inputs",IF($D74="",IF(N($E74)&gt;0,"Check part","OK"),IF(SUMPRODUCT(--(Parts!$A$2:$A$101=$D74),--(Parts!$D$2:$D$101="OK"))=1,"OK","Check part")))))</f>
        <v/>
      </c>
    </row>
    <row r="75" ht="20" customHeight="1" spans="1:11" x14ac:dyDescent="0.25">
      <c r="A75" s="22"/>
      <c r="B75" s="23"/>
      <c r="C75" s="24"/>
      <c r="D75" s="22"/>
      <c r="E75" s="24"/>
      <c r="F75" s="25" t="str">
        <f>IF($K75&lt;&gt;"OK","",IF($D75="",0,N($E75)*SUMPRODUCT(--(Parts!$A$2:$A$101=$D75),Parts!$C$2:$C$101)))</f>
        <v/>
      </c>
      <c r="G75" s="25" t="str">
        <f>IF(OR($K75&lt;&gt;"OK",NOT('Labor Rate'!$B$24="OK"),NOT(ISNUMBER('Labor Rate'!$B$20))),"",$C75*'Labor Rate'!$B$20)</f>
        <v/>
      </c>
      <c r="H75" s="25" t="str">
        <f>IF(OR($K75&lt;&gt;"OK",NOT('Labor Rate'!$B$24="OK"),NOT(ISNUMBER('Labor Rate'!$B$20))),"",$F75*(1+'Labor Rate'!$B$11))</f>
        <v/>
      </c>
      <c r="I75" s="25" t="str">
        <f>IF(OR($K75&lt;&gt;"OK",NOT('Labor Rate'!$B$24="OK"),NOT(ISNUMBER('Labor Rate'!$B$20))),"",$G75+$H75)</f>
        <v/>
      </c>
      <c r="J75" s="26" t="str">
        <f>IF($K75="","",IF(NOT('Labor Rate'!$B$24="OK"),"Check data",IF($K75&lt;&gt;"OK","–",IF(NOT(ISNUMBER('Labor Rate'!$B$20)),"n/a",ROUNDUP($I75,0)))))</f>
        <v/>
      </c>
      <c r="K75" s="21" t="str">
        <f>IF(COUNTA($A75:$E75)=0,"",IF(NOT(AND(ISNUMBER($C75),N($C75)&gt;=0)),"Check inputs",IF(NOT(OR($E75="",AND(ISNUMBER($E75),N($E75)&gt;=0))),"Check inputs",IF($D75="",IF(N($E75)&gt;0,"Check part","OK"),IF(SUMPRODUCT(--(Parts!$A$2:$A$101=$D75),--(Parts!$D$2:$D$101="OK"))=1,"OK","Check part")))))</f>
        <v/>
      </c>
    </row>
    <row r="76" ht="20" customHeight="1" spans="1:11" x14ac:dyDescent="0.25">
      <c r="A76" s="22"/>
      <c r="B76" s="23"/>
      <c r="C76" s="24"/>
      <c r="D76" s="22"/>
      <c r="E76" s="24"/>
      <c r="F76" s="25" t="str">
        <f>IF($K76&lt;&gt;"OK","",IF($D76="",0,N($E76)*SUMPRODUCT(--(Parts!$A$2:$A$101=$D76),Parts!$C$2:$C$101)))</f>
        <v/>
      </c>
      <c r="G76" s="25" t="str">
        <f>IF(OR($K76&lt;&gt;"OK",NOT('Labor Rate'!$B$24="OK"),NOT(ISNUMBER('Labor Rate'!$B$20))),"",$C76*'Labor Rate'!$B$20)</f>
        <v/>
      </c>
      <c r="H76" s="25" t="str">
        <f>IF(OR($K76&lt;&gt;"OK",NOT('Labor Rate'!$B$24="OK"),NOT(ISNUMBER('Labor Rate'!$B$20))),"",$F76*(1+'Labor Rate'!$B$11))</f>
        <v/>
      </c>
      <c r="I76" s="25" t="str">
        <f>IF(OR($K76&lt;&gt;"OK",NOT('Labor Rate'!$B$24="OK"),NOT(ISNUMBER('Labor Rate'!$B$20))),"",$G76+$H76)</f>
        <v/>
      </c>
      <c r="J76" s="26" t="str">
        <f>IF($K76="","",IF(NOT('Labor Rate'!$B$24="OK"),"Check data",IF($K76&lt;&gt;"OK","–",IF(NOT(ISNUMBER('Labor Rate'!$B$20)),"n/a",ROUNDUP($I76,0)))))</f>
        <v/>
      </c>
      <c r="K76" s="21" t="str">
        <f>IF(COUNTA($A76:$E76)=0,"",IF(NOT(AND(ISNUMBER($C76),N($C76)&gt;=0)),"Check inputs",IF(NOT(OR($E76="",AND(ISNUMBER($E76),N($E76)&gt;=0))),"Check inputs",IF($D76="",IF(N($E76)&gt;0,"Check part","OK"),IF(SUMPRODUCT(--(Parts!$A$2:$A$101=$D76),--(Parts!$D$2:$D$101="OK"))=1,"OK","Check part")))))</f>
        <v/>
      </c>
    </row>
    <row r="77" ht="20" customHeight="1" spans="1:11" x14ac:dyDescent="0.25">
      <c r="A77" s="22"/>
      <c r="B77" s="23"/>
      <c r="C77" s="24"/>
      <c r="D77" s="22"/>
      <c r="E77" s="24"/>
      <c r="F77" s="25" t="str">
        <f>IF($K77&lt;&gt;"OK","",IF($D77="",0,N($E77)*SUMPRODUCT(--(Parts!$A$2:$A$101=$D77),Parts!$C$2:$C$101)))</f>
        <v/>
      </c>
      <c r="G77" s="25" t="str">
        <f>IF(OR($K77&lt;&gt;"OK",NOT('Labor Rate'!$B$24="OK"),NOT(ISNUMBER('Labor Rate'!$B$20))),"",$C77*'Labor Rate'!$B$20)</f>
        <v/>
      </c>
      <c r="H77" s="25" t="str">
        <f>IF(OR($K77&lt;&gt;"OK",NOT('Labor Rate'!$B$24="OK"),NOT(ISNUMBER('Labor Rate'!$B$20))),"",$F77*(1+'Labor Rate'!$B$11))</f>
        <v/>
      </c>
      <c r="I77" s="25" t="str">
        <f>IF(OR($K77&lt;&gt;"OK",NOT('Labor Rate'!$B$24="OK"),NOT(ISNUMBER('Labor Rate'!$B$20))),"",$G77+$H77)</f>
        <v/>
      </c>
      <c r="J77" s="26" t="str">
        <f>IF($K77="","",IF(NOT('Labor Rate'!$B$24="OK"),"Check data",IF($K77&lt;&gt;"OK","–",IF(NOT(ISNUMBER('Labor Rate'!$B$20)),"n/a",ROUNDUP($I77,0)))))</f>
        <v/>
      </c>
      <c r="K77" s="21" t="str">
        <f>IF(COUNTA($A77:$E77)=0,"",IF(NOT(AND(ISNUMBER($C77),N($C77)&gt;=0)),"Check inputs",IF(NOT(OR($E77="",AND(ISNUMBER($E77),N($E77)&gt;=0))),"Check inputs",IF($D77="",IF(N($E77)&gt;0,"Check part","OK"),IF(SUMPRODUCT(--(Parts!$A$2:$A$101=$D77),--(Parts!$D$2:$D$101="OK"))=1,"OK","Check part")))))</f>
        <v/>
      </c>
    </row>
    <row r="78" ht="20" customHeight="1" spans="1:11" x14ac:dyDescent="0.25">
      <c r="A78" s="22"/>
      <c r="B78" s="23"/>
      <c r="C78" s="24"/>
      <c r="D78" s="22"/>
      <c r="E78" s="24"/>
      <c r="F78" s="25" t="str">
        <f>IF($K78&lt;&gt;"OK","",IF($D78="",0,N($E78)*SUMPRODUCT(--(Parts!$A$2:$A$101=$D78),Parts!$C$2:$C$101)))</f>
        <v/>
      </c>
      <c r="G78" s="25" t="str">
        <f>IF(OR($K78&lt;&gt;"OK",NOT('Labor Rate'!$B$24="OK"),NOT(ISNUMBER('Labor Rate'!$B$20))),"",$C78*'Labor Rate'!$B$20)</f>
        <v/>
      </c>
      <c r="H78" s="25" t="str">
        <f>IF(OR($K78&lt;&gt;"OK",NOT('Labor Rate'!$B$24="OK"),NOT(ISNUMBER('Labor Rate'!$B$20))),"",$F78*(1+'Labor Rate'!$B$11))</f>
        <v/>
      </c>
      <c r="I78" s="25" t="str">
        <f>IF(OR($K78&lt;&gt;"OK",NOT('Labor Rate'!$B$24="OK"),NOT(ISNUMBER('Labor Rate'!$B$20))),"",$G78+$H78)</f>
        <v/>
      </c>
      <c r="J78" s="26" t="str">
        <f>IF($K78="","",IF(NOT('Labor Rate'!$B$24="OK"),"Check data",IF($K78&lt;&gt;"OK","–",IF(NOT(ISNUMBER('Labor Rate'!$B$20)),"n/a",ROUNDUP($I78,0)))))</f>
        <v/>
      </c>
      <c r="K78" s="21" t="str">
        <f>IF(COUNTA($A78:$E78)=0,"",IF(NOT(AND(ISNUMBER($C78),N($C78)&gt;=0)),"Check inputs",IF(NOT(OR($E78="",AND(ISNUMBER($E78),N($E78)&gt;=0))),"Check inputs",IF($D78="",IF(N($E78)&gt;0,"Check part","OK"),IF(SUMPRODUCT(--(Parts!$A$2:$A$101=$D78),--(Parts!$D$2:$D$101="OK"))=1,"OK","Check part")))))</f>
        <v/>
      </c>
    </row>
    <row r="79" ht="20" customHeight="1" spans="1:11" x14ac:dyDescent="0.25">
      <c r="A79" s="22"/>
      <c r="B79" s="23"/>
      <c r="C79" s="24"/>
      <c r="D79" s="22"/>
      <c r="E79" s="24"/>
      <c r="F79" s="25" t="str">
        <f>IF($K79&lt;&gt;"OK","",IF($D79="",0,N($E79)*SUMPRODUCT(--(Parts!$A$2:$A$101=$D79),Parts!$C$2:$C$101)))</f>
        <v/>
      </c>
      <c r="G79" s="25" t="str">
        <f>IF(OR($K79&lt;&gt;"OK",NOT('Labor Rate'!$B$24="OK"),NOT(ISNUMBER('Labor Rate'!$B$20))),"",$C79*'Labor Rate'!$B$20)</f>
        <v/>
      </c>
      <c r="H79" s="25" t="str">
        <f>IF(OR($K79&lt;&gt;"OK",NOT('Labor Rate'!$B$24="OK"),NOT(ISNUMBER('Labor Rate'!$B$20))),"",$F79*(1+'Labor Rate'!$B$11))</f>
        <v/>
      </c>
      <c r="I79" s="25" t="str">
        <f>IF(OR($K79&lt;&gt;"OK",NOT('Labor Rate'!$B$24="OK"),NOT(ISNUMBER('Labor Rate'!$B$20))),"",$G79+$H79)</f>
        <v/>
      </c>
      <c r="J79" s="26" t="str">
        <f>IF($K79="","",IF(NOT('Labor Rate'!$B$24="OK"),"Check data",IF($K79&lt;&gt;"OK","–",IF(NOT(ISNUMBER('Labor Rate'!$B$20)),"n/a",ROUNDUP($I79,0)))))</f>
        <v/>
      </c>
      <c r="K79" s="21" t="str">
        <f>IF(COUNTA($A79:$E79)=0,"",IF(NOT(AND(ISNUMBER($C79),N($C79)&gt;=0)),"Check inputs",IF(NOT(OR($E79="",AND(ISNUMBER($E79),N($E79)&gt;=0))),"Check inputs",IF($D79="",IF(N($E79)&gt;0,"Check part","OK"),IF(SUMPRODUCT(--(Parts!$A$2:$A$101=$D79),--(Parts!$D$2:$D$101="OK"))=1,"OK","Check part")))))</f>
        <v/>
      </c>
    </row>
    <row r="80" ht="20" customHeight="1" spans="1:11" x14ac:dyDescent="0.25">
      <c r="A80" s="22"/>
      <c r="B80" s="23"/>
      <c r="C80" s="24"/>
      <c r="D80" s="22"/>
      <c r="E80" s="24"/>
      <c r="F80" s="25" t="str">
        <f>IF($K80&lt;&gt;"OK","",IF($D80="",0,N($E80)*SUMPRODUCT(--(Parts!$A$2:$A$101=$D80),Parts!$C$2:$C$101)))</f>
        <v/>
      </c>
      <c r="G80" s="25" t="str">
        <f>IF(OR($K80&lt;&gt;"OK",NOT('Labor Rate'!$B$24="OK"),NOT(ISNUMBER('Labor Rate'!$B$20))),"",$C80*'Labor Rate'!$B$20)</f>
        <v/>
      </c>
      <c r="H80" s="25" t="str">
        <f>IF(OR($K80&lt;&gt;"OK",NOT('Labor Rate'!$B$24="OK"),NOT(ISNUMBER('Labor Rate'!$B$20))),"",$F80*(1+'Labor Rate'!$B$11))</f>
        <v/>
      </c>
      <c r="I80" s="25" t="str">
        <f>IF(OR($K80&lt;&gt;"OK",NOT('Labor Rate'!$B$24="OK"),NOT(ISNUMBER('Labor Rate'!$B$20))),"",$G80+$H80)</f>
        <v/>
      </c>
      <c r="J80" s="26" t="str">
        <f>IF($K80="","",IF(NOT('Labor Rate'!$B$24="OK"),"Check data",IF($K80&lt;&gt;"OK","–",IF(NOT(ISNUMBER('Labor Rate'!$B$20)),"n/a",ROUNDUP($I80,0)))))</f>
        <v/>
      </c>
      <c r="K80" s="21" t="str">
        <f>IF(COUNTA($A80:$E80)=0,"",IF(NOT(AND(ISNUMBER($C80),N($C80)&gt;=0)),"Check inputs",IF(NOT(OR($E80="",AND(ISNUMBER($E80),N($E80)&gt;=0))),"Check inputs",IF($D80="",IF(N($E80)&gt;0,"Check part","OK"),IF(SUMPRODUCT(--(Parts!$A$2:$A$101=$D80),--(Parts!$D$2:$D$101="OK"))=1,"OK","Check part")))))</f>
        <v/>
      </c>
    </row>
    <row r="81" ht="20" customHeight="1" spans="1:11" x14ac:dyDescent="0.25">
      <c r="A81" s="22"/>
      <c r="B81" s="23"/>
      <c r="C81" s="24"/>
      <c r="D81" s="22"/>
      <c r="E81" s="24"/>
      <c r="F81" s="25" t="str">
        <f>IF($K81&lt;&gt;"OK","",IF($D81="",0,N($E81)*SUMPRODUCT(--(Parts!$A$2:$A$101=$D81),Parts!$C$2:$C$101)))</f>
        <v/>
      </c>
      <c r="G81" s="25" t="str">
        <f>IF(OR($K81&lt;&gt;"OK",NOT('Labor Rate'!$B$24="OK"),NOT(ISNUMBER('Labor Rate'!$B$20))),"",$C81*'Labor Rate'!$B$20)</f>
        <v/>
      </c>
      <c r="H81" s="25" t="str">
        <f>IF(OR($K81&lt;&gt;"OK",NOT('Labor Rate'!$B$24="OK"),NOT(ISNUMBER('Labor Rate'!$B$20))),"",$F81*(1+'Labor Rate'!$B$11))</f>
        <v/>
      </c>
      <c r="I81" s="25" t="str">
        <f>IF(OR($K81&lt;&gt;"OK",NOT('Labor Rate'!$B$24="OK"),NOT(ISNUMBER('Labor Rate'!$B$20))),"",$G81+$H81)</f>
        <v/>
      </c>
      <c r="J81" s="26" t="str">
        <f>IF($K81="","",IF(NOT('Labor Rate'!$B$24="OK"),"Check data",IF($K81&lt;&gt;"OK","–",IF(NOT(ISNUMBER('Labor Rate'!$B$20)),"n/a",ROUNDUP($I81,0)))))</f>
        <v/>
      </c>
      <c r="K81" s="21" t="str">
        <f>IF(COUNTA($A81:$E81)=0,"",IF(NOT(AND(ISNUMBER($C81),N($C81)&gt;=0)),"Check inputs",IF(NOT(OR($E81="",AND(ISNUMBER($E81),N($E81)&gt;=0))),"Check inputs",IF($D81="",IF(N($E81)&gt;0,"Check part","OK"),IF(SUMPRODUCT(--(Parts!$A$2:$A$101=$D81),--(Parts!$D$2:$D$101="OK"))=1,"OK","Check part")))))</f>
        <v/>
      </c>
    </row>
    <row r="82" ht="20" customHeight="1" spans="1:11" x14ac:dyDescent="0.25">
      <c r="A82" s="22"/>
      <c r="B82" s="23"/>
      <c r="C82" s="24"/>
      <c r="D82" s="22"/>
      <c r="E82" s="24"/>
      <c r="F82" s="25" t="str">
        <f>IF($K82&lt;&gt;"OK","",IF($D82="",0,N($E82)*SUMPRODUCT(--(Parts!$A$2:$A$101=$D82),Parts!$C$2:$C$101)))</f>
        <v/>
      </c>
      <c r="G82" s="25" t="str">
        <f>IF(OR($K82&lt;&gt;"OK",NOT('Labor Rate'!$B$24="OK"),NOT(ISNUMBER('Labor Rate'!$B$20))),"",$C82*'Labor Rate'!$B$20)</f>
        <v/>
      </c>
      <c r="H82" s="25" t="str">
        <f>IF(OR($K82&lt;&gt;"OK",NOT('Labor Rate'!$B$24="OK"),NOT(ISNUMBER('Labor Rate'!$B$20))),"",$F82*(1+'Labor Rate'!$B$11))</f>
        <v/>
      </c>
      <c r="I82" s="25" t="str">
        <f>IF(OR($K82&lt;&gt;"OK",NOT('Labor Rate'!$B$24="OK"),NOT(ISNUMBER('Labor Rate'!$B$20))),"",$G82+$H82)</f>
        <v/>
      </c>
      <c r="J82" s="26" t="str">
        <f>IF($K82="","",IF(NOT('Labor Rate'!$B$24="OK"),"Check data",IF($K82&lt;&gt;"OK","–",IF(NOT(ISNUMBER('Labor Rate'!$B$20)),"n/a",ROUNDUP($I82,0)))))</f>
        <v/>
      </c>
      <c r="K82" s="21" t="str">
        <f>IF(COUNTA($A82:$E82)=0,"",IF(NOT(AND(ISNUMBER($C82),N($C82)&gt;=0)),"Check inputs",IF(NOT(OR($E82="",AND(ISNUMBER($E82),N($E82)&gt;=0))),"Check inputs",IF($D82="",IF(N($E82)&gt;0,"Check part","OK"),IF(SUMPRODUCT(--(Parts!$A$2:$A$101=$D82),--(Parts!$D$2:$D$101="OK"))=1,"OK","Check part")))))</f>
        <v/>
      </c>
    </row>
    <row r="83" ht="20" customHeight="1" spans="1:11" x14ac:dyDescent="0.25">
      <c r="A83" s="22"/>
      <c r="B83" s="23"/>
      <c r="C83" s="24"/>
      <c r="D83" s="22"/>
      <c r="E83" s="24"/>
      <c r="F83" s="25" t="str">
        <f>IF($K83&lt;&gt;"OK","",IF($D83="",0,N($E83)*SUMPRODUCT(--(Parts!$A$2:$A$101=$D83),Parts!$C$2:$C$101)))</f>
        <v/>
      </c>
      <c r="G83" s="25" t="str">
        <f>IF(OR($K83&lt;&gt;"OK",NOT('Labor Rate'!$B$24="OK"),NOT(ISNUMBER('Labor Rate'!$B$20))),"",$C83*'Labor Rate'!$B$20)</f>
        <v/>
      </c>
      <c r="H83" s="25" t="str">
        <f>IF(OR($K83&lt;&gt;"OK",NOT('Labor Rate'!$B$24="OK"),NOT(ISNUMBER('Labor Rate'!$B$20))),"",$F83*(1+'Labor Rate'!$B$11))</f>
        <v/>
      </c>
      <c r="I83" s="25" t="str">
        <f>IF(OR($K83&lt;&gt;"OK",NOT('Labor Rate'!$B$24="OK"),NOT(ISNUMBER('Labor Rate'!$B$20))),"",$G83+$H83)</f>
        <v/>
      </c>
      <c r="J83" s="26" t="str">
        <f>IF($K83="","",IF(NOT('Labor Rate'!$B$24="OK"),"Check data",IF($K83&lt;&gt;"OK","–",IF(NOT(ISNUMBER('Labor Rate'!$B$20)),"n/a",ROUNDUP($I83,0)))))</f>
        <v/>
      </c>
      <c r="K83" s="21" t="str">
        <f>IF(COUNTA($A83:$E83)=0,"",IF(NOT(AND(ISNUMBER($C83),N($C83)&gt;=0)),"Check inputs",IF(NOT(OR($E83="",AND(ISNUMBER($E83),N($E83)&gt;=0))),"Check inputs",IF($D83="",IF(N($E83)&gt;0,"Check part","OK"),IF(SUMPRODUCT(--(Parts!$A$2:$A$101=$D83),--(Parts!$D$2:$D$101="OK"))=1,"OK","Check part")))))</f>
        <v/>
      </c>
    </row>
    <row r="84" ht="20" customHeight="1" spans="1:11" x14ac:dyDescent="0.25">
      <c r="A84" s="22"/>
      <c r="B84" s="23"/>
      <c r="C84" s="24"/>
      <c r="D84" s="22"/>
      <c r="E84" s="24"/>
      <c r="F84" s="25" t="str">
        <f>IF($K84&lt;&gt;"OK","",IF($D84="",0,N($E84)*SUMPRODUCT(--(Parts!$A$2:$A$101=$D84),Parts!$C$2:$C$101)))</f>
        <v/>
      </c>
      <c r="G84" s="25" t="str">
        <f>IF(OR($K84&lt;&gt;"OK",NOT('Labor Rate'!$B$24="OK"),NOT(ISNUMBER('Labor Rate'!$B$20))),"",$C84*'Labor Rate'!$B$20)</f>
        <v/>
      </c>
      <c r="H84" s="25" t="str">
        <f>IF(OR($K84&lt;&gt;"OK",NOT('Labor Rate'!$B$24="OK"),NOT(ISNUMBER('Labor Rate'!$B$20))),"",$F84*(1+'Labor Rate'!$B$11))</f>
        <v/>
      </c>
      <c r="I84" s="25" t="str">
        <f>IF(OR($K84&lt;&gt;"OK",NOT('Labor Rate'!$B$24="OK"),NOT(ISNUMBER('Labor Rate'!$B$20))),"",$G84+$H84)</f>
        <v/>
      </c>
      <c r="J84" s="26" t="str">
        <f>IF($K84="","",IF(NOT('Labor Rate'!$B$24="OK"),"Check data",IF($K84&lt;&gt;"OK","–",IF(NOT(ISNUMBER('Labor Rate'!$B$20)),"n/a",ROUNDUP($I84,0)))))</f>
        <v/>
      </c>
      <c r="K84" s="21" t="str">
        <f>IF(COUNTA($A84:$E84)=0,"",IF(NOT(AND(ISNUMBER($C84),N($C84)&gt;=0)),"Check inputs",IF(NOT(OR($E84="",AND(ISNUMBER($E84),N($E84)&gt;=0))),"Check inputs",IF($D84="",IF(N($E84)&gt;0,"Check part","OK"),IF(SUMPRODUCT(--(Parts!$A$2:$A$101=$D84),--(Parts!$D$2:$D$101="OK"))=1,"OK","Check part")))))</f>
        <v/>
      </c>
    </row>
    <row r="85" ht="20" customHeight="1" spans="1:11" x14ac:dyDescent="0.25">
      <c r="A85" s="22"/>
      <c r="B85" s="23"/>
      <c r="C85" s="24"/>
      <c r="D85" s="22"/>
      <c r="E85" s="24"/>
      <c r="F85" s="25" t="str">
        <f>IF($K85&lt;&gt;"OK","",IF($D85="",0,N($E85)*SUMPRODUCT(--(Parts!$A$2:$A$101=$D85),Parts!$C$2:$C$101)))</f>
        <v/>
      </c>
      <c r="G85" s="25" t="str">
        <f>IF(OR($K85&lt;&gt;"OK",NOT('Labor Rate'!$B$24="OK"),NOT(ISNUMBER('Labor Rate'!$B$20))),"",$C85*'Labor Rate'!$B$20)</f>
        <v/>
      </c>
      <c r="H85" s="25" t="str">
        <f>IF(OR($K85&lt;&gt;"OK",NOT('Labor Rate'!$B$24="OK"),NOT(ISNUMBER('Labor Rate'!$B$20))),"",$F85*(1+'Labor Rate'!$B$11))</f>
        <v/>
      </c>
      <c r="I85" s="25" t="str">
        <f>IF(OR($K85&lt;&gt;"OK",NOT('Labor Rate'!$B$24="OK"),NOT(ISNUMBER('Labor Rate'!$B$20))),"",$G85+$H85)</f>
        <v/>
      </c>
      <c r="J85" s="26" t="str">
        <f>IF($K85="","",IF(NOT('Labor Rate'!$B$24="OK"),"Check data",IF($K85&lt;&gt;"OK","–",IF(NOT(ISNUMBER('Labor Rate'!$B$20)),"n/a",ROUNDUP($I85,0)))))</f>
        <v/>
      </c>
      <c r="K85" s="21" t="str">
        <f>IF(COUNTA($A85:$E85)=0,"",IF(NOT(AND(ISNUMBER($C85),N($C85)&gt;=0)),"Check inputs",IF(NOT(OR($E85="",AND(ISNUMBER($E85),N($E85)&gt;=0))),"Check inputs",IF($D85="",IF(N($E85)&gt;0,"Check part","OK"),IF(SUMPRODUCT(--(Parts!$A$2:$A$101=$D85),--(Parts!$D$2:$D$101="OK"))=1,"OK","Check part")))))</f>
        <v/>
      </c>
    </row>
    <row r="86" ht="20" customHeight="1" spans="1:11" x14ac:dyDescent="0.25">
      <c r="A86" s="22"/>
      <c r="B86" s="23"/>
      <c r="C86" s="24"/>
      <c r="D86" s="22"/>
      <c r="E86" s="24"/>
      <c r="F86" s="25" t="str">
        <f>IF($K86&lt;&gt;"OK","",IF($D86="",0,N($E86)*SUMPRODUCT(--(Parts!$A$2:$A$101=$D86),Parts!$C$2:$C$101)))</f>
        <v/>
      </c>
      <c r="G86" s="25" t="str">
        <f>IF(OR($K86&lt;&gt;"OK",NOT('Labor Rate'!$B$24="OK"),NOT(ISNUMBER('Labor Rate'!$B$20))),"",$C86*'Labor Rate'!$B$20)</f>
        <v/>
      </c>
      <c r="H86" s="25" t="str">
        <f>IF(OR($K86&lt;&gt;"OK",NOT('Labor Rate'!$B$24="OK"),NOT(ISNUMBER('Labor Rate'!$B$20))),"",$F86*(1+'Labor Rate'!$B$11))</f>
        <v/>
      </c>
      <c r="I86" s="25" t="str">
        <f>IF(OR($K86&lt;&gt;"OK",NOT('Labor Rate'!$B$24="OK"),NOT(ISNUMBER('Labor Rate'!$B$20))),"",$G86+$H86)</f>
        <v/>
      </c>
      <c r="J86" s="26" t="str">
        <f>IF($K86="","",IF(NOT('Labor Rate'!$B$24="OK"),"Check data",IF($K86&lt;&gt;"OK","–",IF(NOT(ISNUMBER('Labor Rate'!$B$20)),"n/a",ROUNDUP($I86,0)))))</f>
        <v/>
      </c>
      <c r="K86" s="21" t="str">
        <f>IF(COUNTA($A86:$E86)=0,"",IF(NOT(AND(ISNUMBER($C86),N($C86)&gt;=0)),"Check inputs",IF(NOT(OR($E86="",AND(ISNUMBER($E86),N($E86)&gt;=0))),"Check inputs",IF($D86="",IF(N($E86)&gt;0,"Check part","OK"),IF(SUMPRODUCT(--(Parts!$A$2:$A$101=$D86),--(Parts!$D$2:$D$101="OK"))=1,"OK","Check part")))))</f>
        <v/>
      </c>
    </row>
    <row r="87" ht="20" customHeight="1" spans="1:11" x14ac:dyDescent="0.25">
      <c r="A87" s="22"/>
      <c r="B87" s="23"/>
      <c r="C87" s="24"/>
      <c r="D87" s="22"/>
      <c r="E87" s="24"/>
      <c r="F87" s="25" t="str">
        <f>IF($K87&lt;&gt;"OK","",IF($D87="",0,N($E87)*SUMPRODUCT(--(Parts!$A$2:$A$101=$D87),Parts!$C$2:$C$101)))</f>
        <v/>
      </c>
      <c r="G87" s="25" t="str">
        <f>IF(OR($K87&lt;&gt;"OK",NOT('Labor Rate'!$B$24="OK"),NOT(ISNUMBER('Labor Rate'!$B$20))),"",$C87*'Labor Rate'!$B$20)</f>
        <v/>
      </c>
      <c r="H87" s="25" t="str">
        <f>IF(OR($K87&lt;&gt;"OK",NOT('Labor Rate'!$B$24="OK"),NOT(ISNUMBER('Labor Rate'!$B$20))),"",$F87*(1+'Labor Rate'!$B$11))</f>
        <v/>
      </c>
      <c r="I87" s="25" t="str">
        <f>IF(OR($K87&lt;&gt;"OK",NOT('Labor Rate'!$B$24="OK"),NOT(ISNUMBER('Labor Rate'!$B$20))),"",$G87+$H87)</f>
        <v/>
      </c>
      <c r="J87" s="26" t="str">
        <f>IF($K87="","",IF(NOT('Labor Rate'!$B$24="OK"),"Check data",IF($K87&lt;&gt;"OK","–",IF(NOT(ISNUMBER('Labor Rate'!$B$20)),"n/a",ROUNDUP($I87,0)))))</f>
        <v/>
      </c>
      <c r="K87" s="21" t="str">
        <f>IF(COUNTA($A87:$E87)=0,"",IF(NOT(AND(ISNUMBER($C87),N($C87)&gt;=0)),"Check inputs",IF(NOT(OR($E87="",AND(ISNUMBER($E87),N($E87)&gt;=0))),"Check inputs",IF($D87="",IF(N($E87)&gt;0,"Check part","OK"),IF(SUMPRODUCT(--(Parts!$A$2:$A$101=$D87),--(Parts!$D$2:$D$101="OK"))=1,"OK","Check part")))))</f>
        <v/>
      </c>
    </row>
    <row r="88" ht="20" customHeight="1" spans="1:11" x14ac:dyDescent="0.25">
      <c r="A88" s="22"/>
      <c r="B88" s="23"/>
      <c r="C88" s="24"/>
      <c r="D88" s="22"/>
      <c r="E88" s="24"/>
      <c r="F88" s="25" t="str">
        <f>IF($K88&lt;&gt;"OK","",IF($D88="",0,N($E88)*SUMPRODUCT(--(Parts!$A$2:$A$101=$D88),Parts!$C$2:$C$101)))</f>
        <v/>
      </c>
      <c r="G88" s="25" t="str">
        <f>IF(OR($K88&lt;&gt;"OK",NOT('Labor Rate'!$B$24="OK"),NOT(ISNUMBER('Labor Rate'!$B$20))),"",$C88*'Labor Rate'!$B$20)</f>
        <v/>
      </c>
      <c r="H88" s="25" t="str">
        <f>IF(OR($K88&lt;&gt;"OK",NOT('Labor Rate'!$B$24="OK"),NOT(ISNUMBER('Labor Rate'!$B$20))),"",$F88*(1+'Labor Rate'!$B$11))</f>
        <v/>
      </c>
      <c r="I88" s="25" t="str">
        <f>IF(OR($K88&lt;&gt;"OK",NOT('Labor Rate'!$B$24="OK"),NOT(ISNUMBER('Labor Rate'!$B$20))),"",$G88+$H88)</f>
        <v/>
      </c>
      <c r="J88" s="26" t="str">
        <f>IF($K88="","",IF(NOT('Labor Rate'!$B$24="OK"),"Check data",IF($K88&lt;&gt;"OK","–",IF(NOT(ISNUMBER('Labor Rate'!$B$20)),"n/a",ROUNDUP($I88,0)))))</f>
        <v/>
      </c>
      <c r="K88" s="21" t="str">
        <f>IF(COUNTA($A88:$E88)=0,"",IF(NOT(AND(ISNUMBER($C88),N($C88)&gt;=0)),"Check inputs",IF(NOT(OR($E88="",AND(ISNUMBER($E88),N($E88)&gt;=0))),"Check inputs",IF($D88="",IF(N($E88)&gt;0,"Check part","OK"),IF(SUMPRODUCT(--(Parts!$A$2:$A$101=$D88),--(Parts!$D$2:$D$101="OK"))=1,"OK","Check part")))))</f>
        <v/>
      </c>
    </row>
    <row r="89" ht="20" customHeight="1" spans="1:11" x14ac:dyDescent="0.25">
      <c r="A89" s="22"/>
      <c r="B89" s="23"/>
      <c r="C89" s="24"/>
      <c r="D89" s="22"/>
      <c r="E89" s="24"/>
      <c r="F89" s="25" t="str">
        <f>IF($K89&lt;&gt;"OK","",IF($D89="",0,N($E89)*SUMPRODUCT(--(Parts!$A$2:$A$101=$D89),Parts!$C$2:$C$101)))</f>
        <v/>
      </c>
      <c r="G89" s="25" t="str">
        <f>IF(OR($K89&lt;&gt;"OK",NOT('Labor Rate'!$B$24="OK"),NOT(ISNUMBER('Labor Rate'!$B$20))),"",$C89*'Labor Rate'!$B$20)</f>
        <v/>
      </c>
      <c r="H89" s="25" t="str">
        <f>IF(OR($K89&lt;&gt;"OK",NOT('Labor Rate'!$B$24="OK"),NOT(ISNUMBER('Labor Rate'!$B$20))),"",$F89*(1+'Labor Rate'!$B$11))</f>
        <v/>
      </c>
      <c r="I89" s="25" t="str">
        <f>IF(OR($K89&lt;&gt;"OK",NOT('Labor Rate'!$B$24="OK"),NOT(ISNUMBER('Labor Rate'!$B$20))),"",$G89+$H89)</f>
        <v/>
      </c>
      <c r="J89" s="26" t="str">
        <f>IF($K89="","",IF(NOT('Labor Rate'!$B$24="OK"),"Check data",IF($K89&lt;&gt;"OK","–",IF(NOT(ISNUMBER('Labor Rate'!$B$20)),"n/a",ROUNDUP($I89,0)))))</f>
        <v/>
      </c>
      <c r="K89" s="21" t="str">
        <f>IF(COUNTA($A89:$E89)=0,"",IF(NOT(AND(ISNUMBER($C89),N($C89)&gt;=0)),"Check inputs",IF(NOT(OR($E89="",AND(ISNUMBER($E89),N($E89)&gt;=0))),"Check inputs",IF($D89="",IF(N($E89)&gt;0,"Check part","OK"),IF(SUMPRODUCT(--(Parts!$A$2:$A$101=$D89),--(Parts!$D$2:$D$101="OK"))=1,"OK","Check part")))))</f>
        <v/>
      </c>
    </row>
    <row r="90" ht="20" customHeight="1" spans="1:11" x14ac:dyDescent="0.25">
      <c r="A90" s="22"/>
      <c r="B90" s="23"/>
      <c r="C90" s="24"/>
      <c r="D90" s="22"/>
      <c r="E90" s="24"/>
      <c r="F90" s="25" t="str">
        <f>IF($K90&lt;&gt;"OK","",IF($D90="",0,N($E90)*SUMPRODUCT(--(Parts!$A$2:$A$101=$D90),Parts!$C$2:$C$101)))</f>
        <v/>
      </c>
      <c r="G90" s="25" t="str">
        <f>IF(OR($K90&lt;&gt;"OK",NOT('Labor Rate'!$B$24="OK"),NOT(ISNUMBER('Labor Rate'!$B$20))),"",$C90*'Labor Rate'!$B$20)</f>
        <v/>
      </c>
      <c r="H90" s="25" t="str">
        <f>IF(OR($K90&lt;&gt;"OK",NOT('Labor Rate'!$B$24="OK"),NOT(ISNUMBER('Labor Rate'!$B$20))),"",$F90*(1+'Labor Rate'!$B$11))</f>
        <v/>
      </c>
      <c r="I90" s="25" t="str">
        <f>IF(OR($K90&lt;&gt;"OK",NOT('Labor Rate'!$B$24="OK"),NOT(ISNUMBER('Labor Rate'!$B$20))),"",$G90+$H90)</f>
        <v/>
      </c>
      <c r="J90" s="26" t="str">
        <f>IF($K90="","",IF(NOT('Labor Rate'!$B$24="OK"),"Check data",IF($K90&lt;&gt;"OK","–",IF(NOT(ISNUMBER('Labor Rate'!$B$20)),"n/a",ROUNDUP($I90,0)))))</f>
        <v/>
      </c>
      <c r="K90" s="21" t="str">
        <f>IF(COUNTA($A90:$E90)=0,"",IF(NOT(AND(ISNUMBER($C90),N($C90)&gt;=0)),"Check inputs",IF(NOT(OR($E90="",AND(ISNUMBER($E90),N($E90)&gt;=0))),"Check inputs",IF($D90="",IF(N($E90)&gt;0,"Check part","OK"),IF(SUMPRODUCT(--(Parts!$A$2:$A$101=$D90),--(Parts!$D$2:$D$101="OK"))=1,"OK","Check part")))))</f>
        <v/>
      </c>
    </row>
    <row r="91" ht="20" customHeight="1" spans="1:11" x14ac:dyDescent="0.25">
      <c r="A91" s="22"/>
      <c r="B91" s="23"/>
      <c r="C91" s="24"/>
      <c r="D91" s="22"/>
      <c r="E91" s="24"/>
      <c r="F91" s="25" t="str">
        <f>IF($K91&lt;&gt;"OK","",IF($D91="",0,N($E91)*SUMPRODUCT(--(Parts!$A$2:$A$101=$D91),Parts!$C$2:$C$101)))</f>
        <v/>
      </c>
      <c r="G91" s="25" t="str">
        <f>IF(OR($K91&lt;&gt;"OK",NOT('Labor Rate'!$B$24="OK"),NOT(ISNUMBER('Labor Rate'!$B$20))),"",$C91*'Labor Rate'!$B$20)</f>
        <v/>
      </c>
      <c r="H91" s="25" t="str">
        <f>IF(OR($K91&lt;&gt;"OK",NOT('Labor Rate'!$B$24="OK"),NOT(ISNUMBER('Labor Rate'!$B$20))),"",$F91*(1+'Labor Rate'!$B$11))</f>
        <v/>
      </c>
      <c r="I91" s="25" t="str">
        <f>IF(OR($K91&lt;&gt;"OK",NOT('Labor Rate'!$B$24="OK"),NOT(ISNUMBER('Labor Rate'!$B$20))),"",$G91+$H91)</f>
        <v/>
      </c>
      <c r="J91" s="26" t="str">
        <f>IF($K91="","",IF(NOT('Labor Rate'!$B$24="OK"),"Check data",IF($K91&lt;&gt;"OK","–",IF(NOT(ISNUMBER('Labor Rate'!$B$20)),"n/a",ROUNDUP($I91,0)))))</f>
        <v/>
      </c>
      <c r="K91" s="21" t="str">
        <f>IF(COUNTA($A91:$E91)=0,"",IF(NOT(AND(ISNUMBER($C91),N($C91)&gt;=0)),"Check inputs",IF(NOT(OR($E91="",AND(ISNUMBER($E91),N($E91)&gt;=0))),"Check inputs",IF($D91="",IF(N($E91)&gt;0,"Check part","OK"),IF(SUMPRODUCT(--(Parts!$A$2:$A$101=$D91),--(Parts!$D$2:$D$101="OK"))=1,"OK","Check part")))))</f>
        <v/>
      </c>
    </row>
    <row r="92" ht="20" customHeight="1" spans="1:11" x14ac:dyDescent="0.25">
      <c r="A92" s="22"/>
      <c r="B92" s="23"/>
      <c r="C92" s="24"/>
      <c r="D92" s="22"/>
      <c r="E92" s="24"/>
      <c r="F92" s="25" t="str">
        <f>IF($K92&lt;&gt;"OK","",IF($D92="",0,N($E92)*SUMPRODUCT(--(Parts!$A$2:$A$101=$D92),Parts!$C$2:$C$101)))</f>
        <v/>
      </c>
      <c r="G92" s="25" t="str">
        <f>IF(OR($K92&lt;&gt;"OK",NOT('Labor Rate'!$B$24="OK"),NOT(ISNUMBER('Labor Rate'!$B$20))),"",$C92*'Labor Rate'!$B$20)</f>
        <v/>
      </c>
      <c r="H92" s="25" t="str">
        <f>IF(OR($K92&lt;&gt;"OK",NOT('Labor Rate'!$B$24="OK"),NOT(ISNUMBER('Labor Rate'!$B$20))),"",$F92*(1+'Labor Rate'!$B$11))</f>
        <v/>
      </c>
      <c r="I92" s="25" t="str">
        <f>IF(OR($K92&lt;&gt;"OK",NOT('Labor Rate'!$B$24="OK"),NOT(ISNUMBER('Labor Rate'!$B$20))),"",$G92+$H92)</f>
        <v/>
      </c>
      <c r="J92" s="26" t="str">
        <f>IF($K92="","",IF(NOT('Labor Rate'!$B$24="OK"),"Check data",IF($K92&lt;&gt;"OK","–",IF(NOT(ISNUMBER('Labor Rate'!$B$20)),"n/a",ROUNDUP($I92,0)))))</f>
        <v/>
      </c>
      <c r="K92" s="21" t="str">
        <f>IF(COUNTA($A92:$E92)=0,"",IF(NOT(AND(ISNUMBER($C92),N($C92)&gt;=0)),"Check inputs",IF(NOT(OR($E92="",AND(ISNUMBER($E92),N($E92)&gt;=0))),"Check inputs",IF($D92="",IF(N($E92)&gt;0,"Check part","OK"),IF(SUMPRODUCT(--(Parts!$A$2:$A$101=$D92),--(Parts!$D$2:$D$101="OK"))=1,"OK","Check part")))))</f>
        <v/>
      </c>
    </row>
    <row r="93" ht="20" customHeight="1" spans="1:11" x14ac:dyDescent="0.25">
      <c r="A93" s="22"/>
      <c r="B93" s="23"/>
      <c r="C93" s="24"/>
      <c r="D93" s="22"/>
      <c r="E93" s="24"/>
      <c r="F93" s="25" t="str">
        <f>IF($K93&lt;&gt;"OK","",IF($D93="",0,N($E93)*SUMPRODUCT(--(Parts!$A$2:$A$101=$D93),Parts!$C$2:$C$101)))</f>
        <v/>
      </c>
      <c r="G93" s="25" t="str">
        <f>IF(OR($K93&lt;&gt;"OK",NOT('Labor Rate'!$B$24="OK"),NOT(ISNUMBER('Labor Rate'!$B$20))),"",$C93*'Labor Rate'!$B$20)</f>
        <v/>
      </c>
      <c r="H93" s="25" t="str">
        <f>IF(OR($K93&lt;&gt;"OK",NOT('Labor Rate'!$B$24="OK"),NOT(ISNUMBER('Labor Rate'!$B$20))),"",$F93*(1+'Labor Rate'!$B$11))</f>
        <v/>
      </c>
      <c r="I93" s="25" t="str">
        <f>IF(OR($K93&lt;&gt;"OK",NOT('Labor Rate'!$B$24="OK"),NOT(ISNUMBER('Labor Rate'!$B$20))),"",$G93+$H93)</f>
        <v/>
      </c>
      <c r="J93" s="26" t="str">
        <f>IF($K93="","",IF(NOT('Labor Rate'!$B$24="OK"),"Check data",IF($K93&lt;&gt;"OK","–",IF(NOT(ISNUMBER('Labor Rate'!$B$20)),"n/a",ROUNDUP($I93,0)))))</f>
        <v/>
      </c>
      <c r="K93" s="21" t="str">
        <f>IF(COUNTA($A93:$E93)=0,"",IF(NOT(AND(ISNUMBER($C93),N($C93)&gt;=0)),"Check inputs",IF(NOT(OR($E93="",AND(ISNUMBER($E93),N($E93)&gt;=0))),"Check inputs",IF($D93="",IF(N($E93)&gt;0,"Check part","OK"),IF(SUMPRODUCT(--(Parts!$A$2:$A$101=$D93),--(Parts!$D$2:$D$101="OK"))=1,"OK","Check part")))))</f>
        <v/>
      </c>
    </row>
    <row r="94" ht="20" customHeight="1" spans="1:11" x14ac:dyDescent="0.25">
      <c r="A94" s="22"/>
      <c r="B94" s="23"/>
      <c r="C94" s="24"/>
      <c r="D94" s="22"/>
      <c r="E94" s="24"/>
      <c r="F94" s="25" t="str">
        <f>IF($K94&lt;&gt;"OK","",IF($D94="",0,N($E94)*SUMPRODUCT(--(Parts!$A$2:$A$101=$D94),Parts!$C$2:$C$101)))</f>
        <v/>
      </c>
      <c r="G94" s="25" t="str">
        <f>IF(OR($K94&lt;&gt;"OK",NOT('Labor Rate'!$B$24="OK"),NOT(ISNUMBER('Labor Rate'!$B$20))),"",$C94*'Labor Rate'!$B$20)</f>
        <v/>
      </c>
      <c r="H94" s="25" t="str">
        <f>IF(OR($K94&lt;&gt;"OK",NOT('Labor Rate'!$B$24="OK"),NOT(ISNUMBER('Labor Rate'!$B$20))),"",$F94*(1+'Labor Rate'!$B$11))</f>
        <v/>
      </c>
      <c r="I94" s="25" t="str">
        <f>IF(OR($K94&lt;&gt;"OK",NOT('Labor Rate'!$B$24="OK"),NOT(ISNUMBER('Labor Rate'!$B$20))),"",$G94+$H94)</f>
        <v/>
      </c>
      <c r="J94" s="26" t="str">
        <f>IF($K94="","",IF(NOT('Labor Rate'!$B$24="OK"),"Check data",IF($K94&lt;&gt;"OK","–",IF(NOT(ISNUMBER('Labor Rate'!$B$20)),"n/a",ROUNDUP($I94,0)))))</f>
        <v/>
      </c>
      <c r="K94" s="21" t="str">
        <f>IF(COUNTA($A94:$E94)=0,"",IF(NOT(AND(ISNUMBER($C94),N($C94)&gt;=0)),"Check inputs",IF(NOT(OR($E94="",AND(ISNUMBER($E94),N($E94)&gt;=0))),"Check inputs",IF($D94="",IF(N($E94)&gt;0,"Check part","OK"),IF(SUMPRODUCT(--(Parts!$A$2:$A$101=$D94),--(Parts!$D$2:$D$101="OK"))=1,"OK","Check part")))))</f>
        <v/>
      </c>
    </row>
    <row r="95" ht="20" customHeight="1" spans="1:11" x14ac:dyDescent="0.25">
      <c r="A95" s="22"/>
      <c r="B95" s="23"/>
      <c r="C95" s="24"/>
      <c r="D95" s="22"/>
      <c r="E95" s="24"/>
      <c r="F95" s="25" t="str">
        <f>IF($K95&lt;&gt;"OK","",IF($D95="",0,N($E95)*SUMPRODUCT(--(Parts!$A$2:$A$101=$D95),Parts!$C$2:$C$101)))</f>
        <v/>
      </c>
      <c r="G95" s="25" t="str">
        <f>IF(OR($K95&lt;&gt;"OK",NOT('Labor Rate'!$B$24="OK"),NOT(ISNUMBER('Labor Rate'!$B$20))),"",$C95*'Labor Rate'!$B$20)</f>
        <v/>
      </c>
      <c r="H95" s="25" t="str">
        <f>IF(OR($K95&lt;&gt;"OK",NOT('Labor Rate'!$B$24="OK"),NOT(ISNUMBER('Labor Rate'!$B$20))),"",$F95*(1+'Labor Rate'!$B$11))</f>
        <v/>
      </c>
      <c r="I95" s="25" t="str">
        <f>IF(OR($K95&lt;&gt;"OK",NOT('Labor Rate'!$B$24="OK"),NOT(ISNUMBER('Labor Rate'!$B$20))),"",$G95+$H95)</f>
        <v/>
      </c>
      <c r="J95" s="26" t="str">
        <f>IF($K95="","",IF(NOT('Labor Rate'!$B$24="OK"),"Check data",IF($K95&lt;&gt;"OK","–",IF(NOT(ISNUMBER('Labor Rate'!$B$20)),"n/a",ROUNDUP($I95,0)))))</f>
        <v/>
      </c>
      <c r="K95" s="21" t="str">
        <f>IF(COUNTA($A95:$E95)=0,"",IF(NOT(AND(ISNUMBER($C95),N($C95)&gt;=0)),"Check inputs",IF(NOT(OR($E95="",AND(ISNUMBER($E95),N($E95)&gt;=0))),"Check inputs",IF($D95="",IF(N($E95)&gt;0,"Check part","OK"),IF(SUMPRODUCT(--(Parts!$A$2:$A$101=$D95),--(Parts!$D$2:$D$101="OK"))=1,"OK","Check part")))))</f>
        <v/>
      </c>
    </row>
    <row r="96" ht="20" customHeight="1" spans="1:11" x14ac:dyDescent="0.25">
      <c r="A96" s="22"/>
      <c r="B96" s="23"/>
      <c r="C96" s="24"/>
      <c r="D96" s="22"/>
      <c r="E96" s="24"/>
      <c r="F96" s="25" t="str">
        <f>IF($K96&lt;&gt;"OK","",IF($D96="",0,N($E96)*SUMPRODUCT(--(Parts!$A$2:$A$101=$D96),Parts!$C$2:$C$101)))</f>
        <v/>
      </c>
      <c r="G96" s="25" t="str">
        <f>IF(OR($K96&lt;&gt;"OK",NOT('Labor Rate'!$B$24="OK"),NOT(ISNUMBER('Labor Rate'!$B$20))),"",$C96*'Labor Rate'!$B$20)</f>
        <v/>
      </c>
      <c r="H96" s="25" t="str">
        <f>IF(OR($K96&lt;&gt;"OK",NOT('Labor Rate'!$B$24="OK"),NOT(ISNUMBER('Labor Rate'!$B$20))),"",$F96*(1+'Labor Rate'!$B$11))</f>
        <v/>
      </c>
      <c r="I96" s="25" t="str">
        <f>IF(OR($K96&lt;&gt;"OK",NOT('Labor Rate'!$B$24="OK"),NOT(ISNUMBER('Labor Rate'!$B$20))),"",$G96+$H96)</f>
        <v/>
      </c>
      <c r="J96" s="26" t="str">
        <f>IF($K96="","",IF(NOT('Labor Rate'!$B$24="OK"),"Check data",IF($K96&lt;&gt;"OK","–",IF(NOT(ISNUMBER('Labor Rate'!$B$20)),"n/a",ROUNDUP($I96,0)))))</f>
        <v/>
      </c>
      <c r="K96" s="21" t="str">
        <f>IF(COUNTA($A96:$E96)=0,"",IF(NOT(AND(ISNUMBER($C96),N($C96)&gt;=0)),"Check inputs",IF(NOT(OR($E96="",AND(ISNUMBER($E96),N($E96)&gt;=0))),"Check inputs",IF($D96="",IF(N($E96)&gt;0,"Check part","OK"),IF(SUMPRODUCT(--(Parts!$A$2:$A$101=$D96),--(Parts!$D$2:$D$101="OK"))=1,"OK","Check part")))))</f>
        <v/>
      </c>
    </row>
    <row r="97" ht="20" customHeight="1" spans="1:11" x14ac:dyDescent="0.25">
      <c r="A97" s="22"/>
      <c r="B97" s="23"/>
      <c r="C97" s="24"/>
      <c r="D97" s="22"/>
      <c r="E97" s="24"/>
      <c r="F97" s="25" t="str">
        <f>IF($K97&lt;&gt;"OK","",IF($D97="",0,N($E97)*SUMPRODUCT(--(Parts!$A$2:$A$101=$D97),Parts!$C$2:$C$101)))</f>
        <v/>
      </c>
      <c r="G97" s="25" t="str">
        <f>IF(OR($K97&lt;&gt;"OK",NOT('Labor Rate'!$B$24="OK"),NOT(ISNUMBER('Labor Rate'!$B$20))),"",$C97*'Labor Rate'!$B$20)</f>
        <v/>
      </c>
      <c r="H97" s="25" t="str">
        <f>IF(OR($K97&lt;&gt;"OK",NOT('Labor Rate'!$B$24="OK"),NOT(ISNUMBER('Labor Rate'!$B$20))),"",$F97*(1+'Labor Rate'!$B$11))</f>
        <v/>
      </c>
      <c r="I97" s="25" t="str">
        <f>IF(OR($K97&lt;&gt;"OK",NOT('Labor Rate'!$B$24="OK"),NOT(ISNUMBER('Labor Rate'!$B$20))),"",$G97+$H97)</f>
        <v/>
      </c>
      <c r="J97" s="26" t="str">
        <f>IF($K97="","",IF(NOT('Labor Rate'!$B$24="OK"),"Check data",IF($K97&lt;&gt;"OK","–",IF(NOT(ISNUMBER('Labor Rate'!$B$20)),"n/a",ROUNDUP($I97,0)))))</f>
        <v/>
      </c>
      <c r="K97" s="21" t="str">
        <f>IF(COUNTA($A97:$E97)=0,"",IF(NOT(AND(ISNUMBER($C97),N($C97)&gt;=0)),"Check inputs",IF(NOT(OR($E97="",AND(ISNUMBER($E97),N($E97)&gt;=0))),"Check inputs",IF($D97="",IF(N($E97)&gt;0,"Check part","OK"),IF(SUMPRODUCT(--(Parts!$A$2:$A$101=$D97),--(Parts!$D$2:$D$101="OK"))=1,"OK","Check part")))))</f>
        <v/>
      </c>
    </row>
    <row r="98" ht="20" customHeight="1" spans="1:11" x14ac:dyDescent="0.25">
      <c r="A98" s="22"/>
      <c r="B98" s="23"/>
      <c r="C98" s="24"/>
      <c r="D98" s="22"/>
      <c r="E98" s="24"/>
      <c r="F98" s="25" t="str">
        <f>IF($K98&lt;&gt;"OK","",IF($D98="",0,N($E98)*SUMPRODUCT(--(Parts!$A$2:$A$101=$D98),Parts!$C$2:$C$101)))</f>
        <v/>
      </c>
      <c r="G98" s="25" t="str">
        <f>IF(OR($K98&lt;&gt;"OK",NOT('Labor Rate'!$B$24="OK"),NOT(ISNUMBER('Labor Rate'!$B$20))),"",$C98*'Labor Rate'!$B$20)</f>
        <v/>
      </c>
      <c r="H98" s="25" t="str">
        <f>IF(OR($K98&lt;&gt;"OK",NOT('Labor Rate'!$B$24="OK"),NOT(ISNUMBER('Labor Rate'!$B$20))),"",$F98*(1+'Labor Rate'!$B$11))</f>
        <v/>
      </c>
      <c r="I98" s="25" t="str">
        <f>IF(OR($K98&lt;&gt;"OK",NOT('Labor Rate'!$B$24="OK"),NOT(ISNUMBER('Labor Rate'!$B$20))),"",$G98+$H98)</f>
        <v/>
      </c>
      <c r="J98" s="26" t="str">
        <f>IF($K98="","",IF(NOT('Labor Rate'!$B$24="OK"),"Check data",IF($K98&lt;&gt;"OK","–",IF(NOT(ISNUMBER('Labor Rate'!$B$20)),"n/a",ROUNDUP($I98,0)))))</f>
        <v/>
      </c>
      <c r="K98" s="21" t="str">
        <f>IF(COUNTA($A98:$E98)=0,"",IF(NOT(AND(ISNUMBER($C98),N($C98)&gt;=0)),"Check inputs",IF(NOT(OR($E98="",AND(ISNUMBER($E98),N($E98)&gt;=0))),"Check inputs",IF($D98="",IF(N($E98)&gt;0,"Check part","OK"),IF(SUMPRODUCT(--(Parts!$A$2:$A$101=$D98),--(Parts!$D$2:$D$101="OK"))=1,"OK","Check part")))))</f>
        <v/>
      </c>
    </row>
    <row r="99" ht="20" customHeight="1" spans="1:11" x14ac:dyDescent="0.25">
      <c r="A99" s="22"/>
      <c r="B99" s="23"/>
      <c r="C99" s="24"/>
      <c r="D99" s="22"/>
      <c r="E99" s="24"/>
      <c r="F99" s="25" t="str">
        <f>IF($K99&lt;&gt;"OK","",IF($D99="",0,N($E99)*SUMPRODUCT(--(Parts!$A$2:$A$101=$D99),Parts!$C$2:$C$101)))</f>
        <v/>
      </c>
      <c r="G99" s="25" t="str">
        <f>IF(OR($K99&lt;&gt;"OK",NOT('Labor Rate'!$B$24="OK"),NOT(ISNUMBER('Labor Rate'!$B$20))),"",$C99*'Labor Rate'!$B$20)</f>
        <v/>
      </c>
      <c r="H99" s="25" t="str">
        <f>IF(OR($K99&lt;&gt;"OK",NOT('Labor Rate'!$B$24="OK"),NOT(ISNUMBER('Labor Rate'!$B$20))),"",$F99*(1+'Labor Rate'!$B$11))</f>
        <v/>
      </c>
      <c r="I99" s="25" t="str">
        <f>IF(OR($K99&lt;&gt;"OK",NOT('Labor Rate'!$B$24="OK"),NOT(ISNUMBER('Labor Rate'!$B$20))),"",$G99+$H99)</f>
        <v/>
      </c>
      <c r="J99" s="26" t="str">
        <f>IF($K99="","",IF(NOT('Labor Rate'!$B$24="OK"),"Check data",IF($K99&lt;&gt;"OK","–",IF(NOT(ISNUMBER('Labor Rate'!$B$20)),"n/a",ROUNDUP($I99,0)))))</f>
        <v/>
      </c>
      <c r="K99" s="21" t="str">
        <f>IF(COUNTA($A99:$E99)=0,"",IF(NOT(AND(ISNUMBER($C99),N($C99)&gt;=0)),"Check inputs",IF(NOT(OR($E99="",AND(ISNUMBER($E99),N($E99)&gt;=0))),"Check inputs",IF($D99="",IF(N($E99)&gt;0,"Check part","OK"),IF(SUMPRODUCT(--(Parts!$A$2:$A$101=$D99),--(Parts!$D$2:$D$101="OK"))=1,"OK","Check part")))))</f>
        <v/>
      </c>
    </row>
    <row r="100" ht="20" customHeight="1" spans="1:11" x14ac:dyDescent="0.25">
      <c r="A100" s="22"/>
      <c r="B100" s="23"/>
      <c r="C100" s="24"/>
      <c r="D100" s="22"/>
      <c r="E100" s="24"/>
      <c r="F100" s="25" t="str">
        <f>IF($K100&lt;&gt;"OK","",IF($D100="",0,N($E100)*SUMPRODUCT(--(Parts!$A$2:$A$101=$D100),Parts!$C$2:$C$101)))</f>
        <v/>
      </c>
      <c r="G100" s="25" t="str">
        <f>IF(OR($K100&lt;&gt;"OK",NOT('Labor Rate'!$B$24="OK"),NOT(ISNUMBER('Labor Rate'!$B$20))),"",$C100*'Labor Rate'!$B$20)</f>
        <v/>
      </c>
      <c r="H100" s="25" t="str">
        <f>IF(OR($K100&lt;&gt;"OK",NOT('Labor Rate'!$B$24="OK"),NOT(ISNUMBER('Labor Rate'!$B$20))),"",$F100*(1+'Labor Rate'!$B$11))</f>
        <v/>
      </c>
      <c r="I100" s="25" t="str">
        <f>IF(OR($K100&lt;&gt;"OK",NOT('Labor Rate'!$B$24="OK"),NOT(ISNUMBER('Labor Rate'!$B$20))),"",$G100+$H100)</f>
        <v/>
      </c>
      <c r="J100" s="26" t="str">
        <f>IF($K100="","",IF(NOT('Labor Rate'!$B$24="OK"),"Check data",IF($K100&lt;&gt;"OK","–",IF(NOT(ISNUMBER('Labor Rate'!$B$20)),"n/a",ROUNDUP($I100,0)))))</f>
        <v/>
      </c>
      <c r="K100" s="21" t="str">
        <f>IF(COUNTA($A100:$E100)=0,"",IF(NOT(AND(ISNUMBER($C100),N($C100)&gt;=0)),"Check inputs",IF(NOT(OR($E100="",AND(ISNUMBER($E100),N($E100)&gt;=0))),"Check inputs",IF($D100="",IF(N($E100)&gt;0,"Check part","OK"),IF(SUMPRODUCT(--(Parts!$A$2:$A$101=$D100),--(Parts!$D$2:$D$101="OK"))=1,"OK","Check part")))))</f>
        <v/>
      </c>
    </row>
    <row r="101" ht="20" customHeight="1" spans="1:11" x14ac:dyDescent="0.25">
      <c r="A101" s="22"/>
      <c r="B101" s="23"/>
      <c r="C101" s="24"/>
      <c r="D101" s="22"/>
      <c r="E101" s="24"/>
      <c r="F101" s="25" t="str">
        <f>IF($K101&lt;&gt;"OK","",IF($D101="",0,N($E101)*SUMPRODUCT(--(Parts!$A$2:$A$101=$D101),Parts!$C$2:$C$101)))</f>
        <v/>
      </c>
      <c r="G101" s="25" t="str">
        <f>IF(OR($K101&lt;&gt;"OK",NOT('Labor Rate'!$B$24="OK"),NOT(ISNUMBER('Labor Rate'!$B$20))),"",$C101*'Labor Rate'!$B$20)</f>
        <v/>
      </c>
      <c r="H101" s="25" t="str">
        <f>IF(OR($K101&lt;&gt;"OK",NOT('Labor Rate'!$B$24="OK"),NOT(ISNUMBER('Labor Rate'!$B$20))),"",$F101*(1+'Labor Rate'!$B$11))</f>
        <v/>
      </c>
      <c r="I101" s="25" t="str">
        <f>IF(OR($K101&lt;&gt;"OK",NOT('Labor Rate'!$B$24="OK"),NOT(ISNUMBER('Labor Rate'!$B$20))),"",$G101+$H101)</f>
        <v/>
      </c>
      <c r="J101" s="26" t="str">
        <f>IF($K101="","",IF(NOT('Labor Rate'!$B$24="OK"),"Check data",IF($K101&lt;&gt;"OK","–",IF(NOT(ISNUMBER('Labor Rate'!$B$20)),"n/a",ROUNDUP($I101,0)))))</f>
        <v/>
      </c>
      <c r="K101" s="21" t="str">
        <f>IF(COUNTA($A101:$E101)=0,"",IF(NOT(AND(ISNUMBER($C101),N($C101)&gt;=0)),"Check inputs",IF(NOT(OR($E101="",AND(ISNUMBER($E101),N($E101)&gt;=0))),"Check inputs",IF($D101="",IF(N($E101)&gt;0,"Check part","OK"),IF(SUMPRODUCT(--(Parts!$A$2:$A$101=$D101),--(Parts!$D$2:$D$101="OK"))=1,"OK","Check part")))))</f>
        <v/>
      </c>
    </row>
    <row r="102" ht="20" customHeight="1" spans="1:11" x14ac:dyDescent="0.25">
      <c r="A102" s="22"/>
      <c r="B102" s="23"/>
      <c r="C102" s="24"/>
      <c r="D102" s="22"/>
      <c r="E102" s="24"/>
      <c r="F102" s="25" t="str">
        <f>IF($K102&lt;&gt;"OK","",IF($D102="",0,N($E102)*SUMPRODUCT(--(Parts!$A$2:$A$101=$D102),Parts!$C$2:$C$101)))</f>
        <v/>
      </c>
      <c r="G102" s="25" t="str">
        <f>IF(OR($K102&lt;&gt;"OK",NOT('Labor Rate'!$B$24="OK"),NOT(ISNUMBER('Labor Rate'!$B$20))),"",$C102*'Labor Rate'!$B$20)</f>
        <v/>
      </c>
      <c r="H102" s="25" t="str">
        <f>IF(OR($K102&lt;&gt;"OK",NOT('Labor Rate'!$B$24="OK"),NOT(ISNUMBER('Labor Rate'!$B$20))),"",$F102*(1+'Labor Rate'!$B$11))</f>
        <v/>
      </c>
      <c r="I102" s="25" t="str">
        <f>IF(OR($K102&lt;&gt;"OK",NOT('Labor Rate'!$B$24="OK"),NOT(ISNUMBER('Labor Rate'!$B$20))),"",$G102+$H102)</f>
        <v/>
      </c>
      <c r="J102" s="26" t="str">
        <f>IF($K102="","",IF(NOT('Labor Rate'!$B$24="OK"),"Check data",IF($K102&lt;&gt;"OK","–",IF(NOT(ISNUMBER('Labor Rate'!$B$20)),"n/a",ROUNDUP($I102,0)))))</f>
        <v/>
      </c>
      <c r="K102" s="21" t="str">
        <f>IF(COUNTA($A102:$E102)=0,"",IF(NOT(AND(ISNUMBER($C102),N($C102)&gt;=0)),"Check inputs",IF(NOT(OR($E102="",AND(ISNUMBER($E102),N($E102)&gt;=0))),"Check inputs",IF($D102="",IF(N($E102)&gt;0,"Check part","OK"),IF(SUMPRODUCT(--(Parts!$A$2:$A$101=$D102),--(Parts!$D$2:$D$101="OK"))=1,"OK","Check part")))))</f>
        <v/>
      </c>
    </row>
    <row r="103" ht="20" customHeight="1" spans="1:11" x14ac:dyDescent="0.25">
      <c r="A103" s="22"/>
      <c r="B103" s="23"/>
      <c r="C103" s="24"/>
      <c r="D103" s="22"/>
      <c r="E103" s="24"/>
      <c r="F103" s="25" t="str">
        <f>IF($K103&lt;&gt;"OK","",IF($D103="",0,N($E103)*SUMPRODUCT(--(Parts!$A$2:$A$101=$D103),Parts!$C$2:$C$101)))</f>
        <v/>
      </c>
      <c r="G103" s="25" t="str">
        <f>IF(OR($K103&lt;&gt;"OK",NOT('Labor Rate'!$B$24="OK"),NOT(ISNUMBER('Labor Rate'!$B$20))),"",$C103*'Labor Rate'!$B$20)</f>
        <v/>
      </c>
      <c r="H103" s="25" t="str">
        <f>IF(OR($K103&lt;&gt;"OK",NOT('Labor Rate'!$B$24="OK"),NOT(ISNUMBER('Labor Rate'!$B$20))),"",$F103*(1+'Labor Rate'!$B$11))</f>
        <v/>
      </c>
      <c r="I103" s="25" t="str">
        <f>IF(OR($K103&lt;&gt;"OK",NOT('Labor Rate'!$B$24="OK"),NOT(ISNUMBER('Labor Rate'!$B$20))),"",$G103+$H103)</f>
        <v/>
      </c>
      <c r="J103" s="26" t="str">
        <f>IF($K103="","",IF(NOT('Labor Rate'!$B$24="OK"),"Check data",IF($K103&lt;&gt;"OK","–",IF(NOT(ISNUMBER('Labor Rate'!$B$20)),"n/a",ROUNDUP($I103,0)))))</f>
        <v/>
      </c>
      <c r="K103" s="21" t="str">
        <f>IF(COUNTA($A103:$E103)=0,"",IF(NOT(AND(ISNUMBER($C103),N($C103)&gt;=0)),"Check inputs",IF(NOT(OR($E103="",AND(ISNUMBER($E103),N($E103)&gt;=0))),"Check inputs",IF($D103="",IF(N($E103)&gt;0,"Check part","OK"),IF(SUMPRODUCT(--(Parts!$A$2:$A$101=$D103),--(Parts!$D$2:$D$101="OK"))=1,"OK","Check part")))))</f>
        <v/>
      </c>
    </row>
    <row r="104" ht="20" customHeight="1" spans="1:11" x14ac:dyDescent="0.25">
      <c r="A104" s="22"/>
      <c r="B104" s="23"/>
      <c r="C104" s="24"/>
      <c r="D104" s="22"/>
      <c r="E104" s="24"/>
      <c r="F104" s="25" t="str">
        <f>IF($K104&lt;&gt;"OK","",IF($D104="",0,N($E104)*SUMPRODUCT(--(Parts!$A$2:$A$101=$D104),Parts!$C$2:$C$101)))</f>
        <v/>
      </c>
      <c r="G104" s="25" t="str">
        <f>IF(OR($K104&lt;&gt;"OK",NOT('Labor Rate'!$B$24="OK"),NOT(ISNUMBER('Labor Rate'!$B$20))),"",$C104*'Labor Rate'!$B$20)</f>
        <v/>
      </c>
      <c r="H104" s="25" t="str">
        <f>IF(OR($K104&lt;&gt;"OK",NOT('Labor Rate'!$B$24="OK"),NOT(ISNUMBER('Labor Rate'!$B$20))),"",$F104*(1+'Labor Rate'!$B$11))</f>
        <v/>
      </c>
      <c r="I104" s="25" t="str">
        <f>IF(OR($K104&lt;&gt;"OK",NOT('Labor Rate'!$B$24="OK"),NOT(ISNUMBER('Labor Rate'!$B$20))),"",$G104+$H104)</f>
        <v/>
      </c>
      <c r="J104" s="26" t="str">
        <f>IF($K104="","",IF(NOT('Labor Rate'!$B$24="OK"),"Check data",IF($K104&lt;&gt;"OK","–",IF(NOT(ISNUMBER('Labor Rate'!$B$20)),"n/a",ROUNDUP($I104,0)))))</f>
        <v/>
      </c>
      <c r="K104" s="21" t="str">
        <f>IF(COUNTA($A104:$E104)=0,"",IF(NOT(AND(ISNUMBER($C104),N($C104)&gt;=0)),"Check inputs",IF(NOT(OR($E104="",AND(ISNUMBER($E104),N($E104)&gt;=0))),"Check inputs",IF($D104="",IF(N($E104)&gt;0,"Check part","OK"),IF(SUMPRODUCT(--(Parts!$A$2:$A$101=$D104),--(Parts!$D$2:$D$101="OK"))=1,"OK","Check part")))))</f>
        <v/>
      </c>
    </row>
    <row r="105" ht="20" customHeight="1" spans="1:11" x14ac:dyDescent="0.25">
      <c r="A105" s="22"/>
      <c r="B105" s="23"/>
      <c r="C105" s="24"/>
      <c r="D105" s="22"/>
      <c r="E105" s="24"/>
      <c r="F105" s="25" t="str">
        <f>IF($K105&lt;&gt;"OK","",IF($D105="",0,N($E105)*SUMPRODUCT(--(Parts!$A$2:$A$101=$D105),Parts!$C$2:$C$101)))</f>
        <v/>
      </c>
      <c r="G105" s="25" t="str">
        <f>IF(OR($K105&lt;&gt;"OK",NOT('Labor Rate'!$B$24="OK"),NOT(ISNUMBER('Labor Rate'!$B$20))),"",$C105*'Labor Rate'!$B$20)</f>
        <v/>
      </c>
      <c r="H105" s="25" t="str">
        <f>IF(OR($K105&lt;&gt;"OK",NOT('Labor Rate'!$B$24="OK"),NOT(ISNUMBER('Labor Rate'!$B$20))),"",$F105*(1+'Labor Rate'!$B$11))</f>
        <v/>
      </c>
      <c r="I105" s="25" t="str">
        <f>IF(OR($K105&lt;&gt;"OK",NOT('Labor Rate'!$B$24="OK"),NOT(ISNUMBER('Labor Rate'!$B$20))),"",$G105+$H105)</f>
        <v/>
      </c>
      <c r="J105" s="26" t="str">
        <f>IF($K105="","",IF(NOT('Labor Rate'!$B$24="OK"),"Check data",IF($K105&lt;&gt;"OK","–",IF(NOT(ISNUMBER('Labor Rate'!$B$20)),"n/a",ROUNDUP($I105,0)))))</f>
        <v/>
      </c>
      <c r="K105" s="21" t="str">
        <f>IF(COUNTA($A105:$E105)=0,"",IF(NOT(AND(ISNUMBER($C105),N($C105)&gt;=0)),"Check inputs",IF(NOT(OR($E105="",AND(ISNUMBER($E105),N($E105)&gt;=0))),"Check inputs",IF($D105="",IF(N($E105)&gt;0,"Check part","OK"),IF(SUMPRODUCT(--(Parts!$A$2:$A$101=$D105),--(Parts!$D$2:$D$101="OK"))=1,"OK","Check part")))))</f>
        <v/>
      </c>
    </row>
    <row r="106" ht="20" customHeight="1" spans="1:11" x14ac:dyDescent="0.25">
      <c r="A106" s="22"/>
      <c r="B106" s="23"/>
      <c r="C106" s="24"/>
      <c r="D106" s="22"/>
      <c r="E106" s="24"/>
      <c r="F106" s="25" t="str">
        <f>IF($K106&lt;&gt;"OK","",IF($D106="",0,N($E106)*SUMPRODUCT(--(Parts!$A$2:$A$101=$D106),Parts!$C$2:$C$101)))</f>
        <v/>
      </c>
      <c r="G106" s="25" t="str">
        <f>IF(OR($K106&lt;&gt;"OK",NOT('Labor Rate'!$B$24="OK"),NOT(ISNUMBER('Labor Rate'!$B$20))),"",$C106*'Labor Rate'!$B$20)</f>
        <v/>
      </c>
      <c r="H106" s="25" t="str">
        <f>IF(OR($K106&lt;&gt;"OK",NOT('Labor Rate'!$B$24="OK"),NOT(ISNUMBER('Labor Rate'!$B$20))),"",$F106*(1+'Labor Rate'!$B$11))</f>
        <v/>
      </c>
      <c r="I106" s="25" t="str">
        <f>IF(OR($K106&lt;&gt;"OK",NOT('Labor Rate'!$B$24="OK"),NOT(ISNUMBER('Labor Rate'!$B$20))),"",$G106+$H106)</f>
        <v/>
      </c>
      <c r="J106" s="26" t="str">
        <f>IF($K106="","",IF(NOT('Labor Rate'!$B$24="OK"),"Check data",IF($K106&lt;&gt;"OK","–",IF(NOT(ISNUMBER('Labor Rate'!$B$20)),"n/a",ROUNDUP($I106,0)))))</f>
        <v/>
      </c>
      <c r="K106" s="21" t="str">
        <f>IF(COUNTA($A106:$E106)=0,"",IF(NOT(AND(ISNUMBER($C106),N($C106)&gt;=0)),"Check inputs",IF(NOT(OR($E106="",AND(ISNUMBER($E106),N($E106)&gt;=0))),"Check inputs",IF($D106="",IF(N($E106)&gt;0,"Check part","OK"),IF(SUMPRODUCT(--(Parts!$A$2:$A$101=$D106),--(Parts!$D$2:$D$101="OK"))=1,"OK","Check part")))))</f>
        <v/>
      </c>
    </row>
    <row r="107" ht="20" customHeight="1" spans="1:11" x14ac:dyDescent="0.25">
      <c r="A107" s="22"/>
      <c r="B107" s="23"/>
      <c r="C107" s="24"/>
      <c r="D107" s="22"/>
      <c r="E107" s="24"/>
      <c r="F107" s="25" t="str">
        <f>IF($K107&lt;&gt;"OK","",IF($D107="",0,N($E107)*SUMPRODUCT(--(Parts!$A$2:$A$101=$D107),Parts!$C$2:$C$101)))</f>
        <v/>
      </c>
      <c r="G107" s="25" t="str">
        <f>IF(OR($K107&lt;&gt;"OK",NOT('Labor Rate'!$B$24="OK"),NOT(ISNUMBER('Labor Rate'!$B$20))),"",$C107*'Labor Rate'!$B$20)</f>
        <v/>
      </c>
      <c r="H107" s="25" t="str">
        <f>IF(OR($K107&lt;&gt;"OK",NOT('Labor Rate'!$B$24="OK"),NOT(ISNUMBER('Labor Rate'!$B$20))),"",$F107*(1+'Labor Rate'!$B$11))</f>
        <v/>
      </c>
      <c r="I107" s="25" t="str">
        <f>IF(OR($K107&lt;&gt;"OK",NOT('Labor Rate'!$B$24="OK"),NOT(ISNUMBER('Labor Rate'!$B$20))),"",$G107+$H107)</f>
        <v/>
      </c>
      <c r="J107" s="26" t="str">
        <f>IF($K107="","",IF(NOT('Labor Rate'!$B$24="OK"),"Check data",IF($K107&lt;&gt;"OK","–",IF(NOT(ISNUMBER('Labor Rate'!$B$20)),"n/a",ROUNDUP($I107,0)))))</f>
        <v/>
      </c>
      <c r="K107" s="21" t="str">
        <f>IF(COUNTA($A107:$E107)=0,"",IF(NOT(AND(ISNUMBER($C107),N($C107)&gt;=0)),"Check inputs",IF(NOT(OR($E107="",AND(ISNUMBER($E107),N($E107)&gt;=0))),"Check inputs",IF($D107="",IF(N($E107)&gt;0,"Check part","OK"),IF(SUMPRODUCT(--(Parts!$A$2:$A$101=$D107),--(Parts!$D$2:$D$101="OK"))=1,"OK","Check part")))))</f>
        <v/>
      </c>
    </row>
    <row r="108" ht="20" customHeight="1" spans="1:11" x14ac:dyDescent="0.25">
      <c r="A108" s="22"/>
      <c r="B108" s="23"/>
      <c r="C108" s="24"/>
      <c r="D108" s="22"/>
      <c r="E108" s="24"/>
      <c r="F108" s="25" t="str">
        <f>IF($K108&lt;&gt;"OK","",IF($D108="",0,N($E108)*SUMPRODUCT(--(Parts!$A$2:$A$101=$D108),Parts!$C$2:$C$101)))</f>
        <v/>
      </c>
      <c r="G108" s="25" t="str">
        <f>IF(OR($K108&lt;&gt;"OK",NOT('Labor Rate'!$B$24="OK"),NOT(ISNUMBER('Labor Rate'!$B$20))),"",$C108*'Labor Rate'!$B$20)</f>
        <v/>
      </c>
      <c r="H108" s="25" t="str">
        <f>IF(OR($K108&lt;&gt;"OK",NOT('Labor Rate'!$B$24="OK"),NOT(ISNUMBER('Labor Rate'!$B$20))),"",$F108*(1+'Labor Rate'!$B$11))</f>
        <v/>
      </c>
      <c r="I108" s="25" t="str">
        <f>IF(OR($K108&lt;&gt;"OK",NOT('Labor Rate'!$B$24="OK"),NOT(ISNUMBER('Labor Rate'!$B$20))),"",$G108+$H108)</f>
        <v/>
      </c>
      <c r="J108" s="26" t="str">
        <f>IF($K108="","",IF(NOT('Labor Rate'!$B$24="OK"),"Check data",IF($K108&lt;&gt;"OK","–",IF(NOT(ISNUMBER('Labor Rate'!$B$20)),"n/a",ROUNDUP($I108,0)))))</f>
        <v/>
      </c>
      <c r="K108" s="21" t="str">
        <f>IF(COUNTA($A108:$E108)=0,"",IF(NOT(AND(ISNUMBER($C108),N($C108)&gt;=0)),"Check inputs",IF(NOT(OR($E108="",AND(ISNUMBER($E108),N($E108)&gt;=0))),"Check inputs",IF($D108="",IF(N($E108)&gt;0,"Check part","OK"),IF(SUMPRODUCT(--(Parts!$A$2:$A$101=$D108),--(Parts!$D$2:$D$101="OK"))=1,"OK","Check part")))))</f>
        <v/>
      </c>
    </row>
    <row r="109" ht="20" customHeight="1" spans="1:11" x14ac:dyDescent="0.25">
      <c r="A109" s="22"/>
      <c r="B109" s="23"/>
      <c r="C109" s="24"/>
      <c r="D109" s="22"/>
      <c r="E109" s="24"/>
      <c r="F109" s="25" t="str">
        <f>IF($K109&lt;&gt;"OK","",IF($D109="",0,N($E109)*SUMPRODUCT(--(Parts!$A$2:$A$101=$D109),Parts!$C$2:$C$101)))</f>
        <v/>
      </c>
      <c r="G109" s="25" t="str">
        <f>IF(OR($K109&lt;&gt;"OK",NOT('Labor Rate'!$B$24="OK"),NOT(ISNUMBER('Labor Rate'!$B$20))),"",$C109*'Labor Rate'!$B$20)</f>
        <v/>
      </c>
      <c r="H109" s="25" t="str">
        <f>IF(OR($K109&lt;&gt;"OK",NOT('Labor Rate'!$B$24="OK"),NOT(ISNUMBER('Labor Rate'!$B$20))),"",$F109*(1+'Labor Rate'!$B$11))</f>
        <v/>
      </c>
      <c r="I109" s="25" t="str">
        <f>IF(OR($K109&lt;&gt;"OK",NOT('Labor Rate'!$B$24="OK"),NOT(ISNUMBER('Labor Rate'!$B$20))),"",$G109+$H109)</f>
        <v/>
      </c>
      <c r="J109" s="26" t="str">
        <f>IF($K109="","",IF(NOT('Labor Rate'!$B$24="OK"),"Check data",IF($K109&lt;&gt;"OK","–",IF(NOT(ISNUMBER('Labor Rate'!$B$20)),"n/a",ROUNDUP($I109,0)))))</f>
        <v/>
      </c>
      <c r="K109" s="21" t="str">
        <f>IF(COUNTA($A109:$E109)=0,"",IF(NOT(AND(ISNUMBER($C109),N($C109)&gt;=0)),"Check inputs",IF(NOT(OR($E109="",AND(ISNUMBER($E109),N($E109)&gt;=0))),"Check inputs",IF($D109="",IF(N($E109)&gt;0,"Check part","OK"),IF(SUMPRODUCT(--(Parts!$A$2:$A$101=$D109),--(Parts!$D$2:$D$101="OK"))=1,"OK","Check part")))))</f>
        <v/>
      </c>
    </row>
    <row r="110" ht="20" customHeight="1" spans="1:11" x14ac:dyDescent="0.25">
      <c r="A110" s="22"/>
      <c r="B110" s="23"/>
      <c r="C110" s="24"/>
      <c r="D110" s="22"/>
      <c r="E110" s="24"/>
      <c r="F110" s="25" t="str">
        <f>IF($K110&lt;&gt;"OK","",IF($D110="",0,N($E110)*SUMPRODUCT(--(Parts!$A$2:$A$101=$D110),Parts!$C$2:$C$101)))</f>
        <v/>
      </c>
      <c r="G110" s="25" t="str">
        <f>IF(OR($K110&lt;&gt;"OK",NOT('Labor Rate'!$B$24="OK"),NOT(ISNUMBER('Labor Rate'!$B$20))),"",$C110*'Labor Rate'!$B$20)</f>
        <v/>
      </c>
      <c r="H110" s="25" t="str">
        <f>IF(OR($K110&lt;&gt;"OK",NOT('Labor Rate'!$B$24="OK"),NOT(ISNUMBER('Labor Rate'!$B$20))),"",$F110*(1+'Labor Rate'!$B$11))</f>
        <v/>
      </c>
      <c r="I110" s="25" t="str">
        <f>IF(OR($K110&lt;&gt;"OK",NOT('Labor Rate'!$B$24="OK"),NOT(ISNUMBER('Labor Rate'!$B$20))),"",$G110+$H110)</f>
        <v/>
      </c>
      <c r="J110" s="26" t="str">
        <f>IF($K110="","",IF(NOT('Labor Rate'!$B$24="OK"),"Check data",IF($K110&lt;&gt;"OK","–",IF(NOT(ISNUMBER('Labor Rate'!$B$20)),"n/a",ROUNDUP($I110,0)))))</f>
        <v/>
      </c>
      <c r="K110" s="21" t="str">
        <f>IF(COUNTA($A110:$E110)=0,"",IF(NOT(AND(ISNUMBER($C110),N($C110)&gt;=0)),"Check inputs",IF(NOT(OR($E110="",AND(ISNUMBER($E110),N($E110)&gt;=0))),"Check inputs",IF($D110="",IF(N($E110)&gt;0,"Check part","OK"),IF(SUMPRODUCT(--(Parts!$A$2:$A$101=$D110),--(Parts!$D$2:$D$101="OK"))=1,"OK","Check part")))))</f>
        <v/>
      </c>
    </row>
    <row r="111" ht="20" customHeight="1" spans="1:11" x14ac:dyDescent="0.25">
      <c r="A111" s="22"/>
      <c r="B111" s="23"/>
      <c r="C111" s="24"/>
      <c r="D111" s="22"/>
      <c r="E111" s="24"/>
      <c r="F111" s="25" t="str">
        <f>IF($K111&lt;&gt;"OK","",IF($D111="",0,N($E111)*SUMPRODUCT(--(Parts!$A$2:$A$101=$D111),Parts!$C$2:$C$101)))</f>
        <v/>
      </c>
      <c r="G111" s="25" t="str">
        <f>IF(OR($K111&lt;&gt;"OK",NOT('Labor Rate'!$B$24="OK"),NOT(ISNUMBER('Labor Rate'!$B$20))),"",$C111*'Labor Rate'!$B$20)</f>
        <v/>
      </c>
      <c r="H111" s="25" t="str">
        <f>IF(OR($K111&lt;&gt;"OK",NOT('Labor Rate'!$B$24="OK"),NOT(ISNUMBER('Labor Rate'!$B$20))),"",$F111*(1+'Labor Rate'!$B$11))</f>
        <v/>
      </c>
      <c r="I111" s="25" t="str">
        <f>IF(OR($K111&lt;&gt;"OK",NOT('Labor Rate'!$B$24="OK"),NOT(ISNUMBER('Labor Rate'!$B$20))),"",$G111+$H111)</f>
        <v/>
      </c>
      <c r="J111" s="26" t="str">
        <f>IF($K111="","",IF(NOT('Labor Rate'!$B$24="OK"),"Check data",IF($K111&lt;&gt;"OK","–",IF(NOT(ISNUMBER('Labor Rate'!$B$20)),"n/a",ROUNDUP($I111,0)))))</f>
        <v/>
      </c>
      <c r="K111" s="21" t="str">
        <f>IF(COUNTA($A111:$E111)=0,"",IF(NOT(AND(ISNUMBER($C111),N($C111)&gt;=0)),"Check inputs",IF(NOT(OR($E111="",AND(ISNUMBER($E111),N($E111)&gt;=0))),"Check inputs",IF($D111="",IF(N($E111)&gt;0,"Check part","OK"),IF(SUMPRODUCT(--(Parts!$A$2:$A$101=$D111),--(Parts!$D$2:$D$101="OK"))=1,"OK","Check part")))))</f>
        <v/>
      </c>
    </row>
    <row r="112" ht="20" customHeight="1" spans="1:11" x14ac:dyDescent="0.25">
      <c r="A112" s="22"/>
      <c r="B112" s="23"/>
      <c r="C112" s="24"/>
      <c r="D112" s="22"/>
      <c r="E112" s="24"/>
      <c r="F112" s="25" t="str">
        <f>IF($K112&lt;&gt;"OK","",IF($D112="",0,N($E112)*SUMPRODUCT(--(Parts!$A$2:$A$101=$D112),Parts!$C$2:$C$101)))</f>
        <v/>
      </c>
      <c r="G112" s="25" t="str">
        <f>IF(OR($K112&lt;&gt;"OK",NOT('Labor Rate'!$B$24="OK"),NOT(ISNUMBER('Labor Rate'!$B$20))),"",$C112*'Labor Rate'!$B$20)</f>
        <v/>
      </c>
      <c r="H112" s="25" t="str">
        <f>IF(OR($K112&lt;&gt;"OK",NOT('Labor Rate'!$B$24="OK"),NOT(ISNUMBER('Labor Rate'!$B$20))),"",$F112*(1+'Labor Rate'!$B$11))</f>
        <v/>
      </c>
      <c r="I112" s="25" t="str">
        <f>IF(OR($K112&lt;&gt;"OK",NOT('Labor Rate'!$B$24="OK"),NOT(ISNUMBER('Labor Rate'!$B$20))),"",$G112+$H112)</f>
        <v/>
      </c>
      <c r="J112" s="26" t="str">
        <f>IF($K112="","",IF(NOT('Labor Rate'!$B$24="OK"),"Check data",IF($K112&lt;&gt;"OK","–",IF(NOT(ISNUMBER('Labor Rate'!$B$20)),"n/a",ROUNDUP($I112,0)))))</f>
        <v/>
      </c>
      <c r="K112" s="21" t="str">
        <f>IF(COUNTA($A112:$E112)=0,"",IF(NOT(AND(ISNUMBER($C112),N($C112)&gt;=0)),"Check inputs",IF(NOT(OR($E112="",AND(ISNUMBER($E112),N($E112)&gt;=0))),"Check inputs",IF($D112="",IF(N($E112)&gt;0,"Check part","OK"),IF(SUMPRODUCT(--(Parts!$A$2:$A$101=$D112),--(Parts!$D$2:$D$101="OK"))=1,"OK","Check part")))))</f>
        <v/>
      </c>
    </row>
    <row r="113" ht="20" customHeight="1" spans="1:11" x14ac:dyDescent="0.25">
      <c r="A113" s="22"/>
      <c r="B113" s="23"/>
      <c r="C113" s="24"/>
      <c r="D113" s="22"/>
      <c r="E113" s="24"/>
      <c r="F113" s="25" t="str">
        <f>IF($K113&lt;&gt;"OK","",IF($D113="",0,N($E113)*SUMPRODUCT(--(Parts!$A$2:$A$101=$D113),Parts!$C$2:$C$101)))</f>
        <v/>
      </c>
      <c r="G113" s="25" t="str">
        <f>IF(OR($K113&lt;&gt;"OK",NOT('Labor Rate'!$B$24="OK"),NOT(ISNUMBER('Labor Rate'!$B$20))),"",$C113*'Labor Rate'!$B$20)</f>
        <v/>
      </c>
      <c r="H113" s="25" t="str">
        <f>IF(OR($K113&lt;&gt;"OK",NOT('Labor Rate'!$B$24="OK"),NOT(ISNUMBER('Labor Rate'!$B$20))),"",$F113*(1+'Labor Rate'!$B$11))</f>
        <v/>
      </c>
      <c r="I113" s="25" t="str">
        <f>IF(OR($K113&lt;&gt;"OK",NOT('Labor Rate'!$B$24="OK"),NOT(ISNUMBER('Labor Rate'!$B$20))),"",$G113+$H113)</f>
        <v/>
      </c>
      <c r="J113" s="26" t="str">
        <f>IF($K113="","",IF(NOT('Labor Rate'!$B$24="OK"),"Check data",IF($K113&lt;&gt;"OK","–",IF(NOT(ISNUMBER('Labor Rate'!$B$20)),"n/a",ROUNDUP($I113,0)))))</f>
        <v/>
      </c>
      <c r="K113" s="21" t="str">
        <f>IF(COUNTA($A113:$E113)=0,"",IF(NOT(AND(ISNUMBER($C113),N($C113)&gt;=0)),"Check inputs",IF(NOT(OR($E113="",AND(ISNUMBER($E113),N($E113)&gt;=0))),"Check inputs",IF($D113="",IF(N($E113)&gt;0,"Check part","OK"),IF(SUMPRODUCT(--(Parts!$A$2:$A$101=$D113),--(Parts!$D$2:$D$101="OK"))=1,"OK","Check part")))))</f>
        <v/>
      </c>
    </row>
    <row r="114" ht="20" customHeight="1" spans="1:11" x14ac:dyDescent="0.25">
      <c r="A114" s="22"/>
      <c r="B114" s="23"/>
      <c r="C114" s="24"/>
      <c r="D114" s="22"/>
      <c r="E114" s="24"/>
      <c r="F114" s="25" t="str">
        <f>IF($K114&lt;&gt;"OK","",IF($D114="",0,N($E114)*SUMPRODUCT(--(Parts!$A$2:$A$101=$D114),Parts!$C$2:$C$101)))</f>
        <v/>
      </c>
      <c r="G114" s="25" t="str">
        <f>IF(OR($K114&lt;&gt;"OK",NOT('Labor Rate'!$B$24="OK"),NOT(ISNUMBER('Labor Rate'!$B$20))),"",$C114*'Labor Rate'!$B$20)</f>
        <v/>
      </c>
      <c r="H114" s="25" t="str">
        <f>IF(OR($K114&lt;&gt;"OK",NOT('Labor Rate'!$B$24="OK"),NOT(ISNUMBER('Labor Rate'!$B$20))),"",$F114*(1+'Labor Rate'!$B$11))</f>
        <v/>
      </c>
      <c r="I114" s="25" t="str">
        <f>IF(OR($K114&lt;&gt;"OK",NOT('Labor Rate'!$B$24="OK"),NOT(ISNUMBER('Labor Rate'!$B$20))),"",$G114+$H114)</f>
        <v/>
      </c>
      <c r="J114" s="26" t="str">
        <f>IF($K114="","",IF(NOT('Labor Rate'!$B$24="OK"),"Check data",IF($K114&lt;&gt;"OK","–",IF(NOT(ISNUMBER('Labor Rate'!$B$20)),"n/a",ROUNDUP($I114,0)))))</f>
        <v/>
      </c>
      <c r="K114" s="21" t="str">
        <f>IF(COUNTA($A114:$E114)=0,"",IF(NOT(AND(ISNUMBER($C114),N($C114)&gt;=0)),"Check inputs",IF(NOT(OR($E114="",AND(ISNUMBER($E114),N($E114)&gt;=0))),"Check inputs",IF($D114="",IF(N($E114)&gt;0,"Check part","OK"),IF(SUMPRODUCT(--(Parts!$A$2:$A$101=$D114),--(Parts!$D$2:$D$101="OK"))=1,"OK","Check part")))))</f>
        <v/>
      </c>
    </row>
    <row r="115" ht="20" customHeight="1" spans="1:11" x14ac:dyDescent="0.25">
      <c r="A115" s="22"/>
      <c r="B115" s="23"/>
      <c r="C115" s="24"/>
      <c r="D115" s="22"/>
      <c r="E115" s="24"/>
      <c r="F115" s="25" t="str">
        <f>IF($K115&lt;&gt;"OK","",IF($D115="",0,N($E115)*SUMPRODUCT(--(Parts!$A$2:$A$101=$D115),Parts!$C$2:$C$101)))</f>
        <v/>
      </c>
      <c r="G115" s="25" t="str">
        <f>IF(OR($K115&lt;&gt;"OK",NOT('Labor Rate'!$B$24="OK"),NOT(ISNUMBER('Labor Rate'!$B$20))),"",$C115*'Labor Rate'!$B$20)</f>
        <v/>
      </c>
      <c r="H115" s="25" t="str">
        <f>IF(OR($K115&lt;&gt;"OK",NOT('Labor Rate'!$B$24="OK"),NOT(ISNUMBER('Labor Rate'!$B$20))),"",$F115*(1+'Labor Rate'!$B$11))</f>
        <v/>
      </c>
      <c r="I115" s="25" t="str">
        <f>IF(OR($K115&lt;&gt;"OK",NOT('Labor Rate'!$B$24="OK"),NOT(ISNUMBER('Labor Rate'!$B$20))),"",$G115+$H115)</f>
        <v/>
      </c>
      <c r="J115" s="26" t="str">
        <f>IF($K115="","",IF(NOT('Labor Rate'!$B$24="OK"),"Check data",IF($K115&lt;&gt;"OK","–",IF(NOT(ISNUMBER('Labor Rate'!$B$20)),"n/a",ROUNDUP($I115,0)))))</f>
        <v/>
      </c>
      <c r="K115" s="21" t="str">
        <f>IF(COUNTA($A115:$E115)=0,"",IF(NOT(AND(ISNUMBER($C115),N($C115)&gt;=0)),"Check inputs",IF(NOT(OR($E115="",AND(ISNUMBER($E115),N($E115)&gt;=0))),"Check inputs",IF($D115="",IF(N($E115)&gt;0,"Check part","OK"),IF(SUMPRODUCT(--(Parts!$A$2:$A$101=$D115),--(Parts!$D$2:$D$101="OK"))=1,"OK","Check part")))))</f>
        <v/>
      </c>
    </row>
    <row r="116" ht="20" customHeight="1" spans="1:11" x14ac:dyDescent="0.25">
      <c r="A116" s="22"/>
      <c r="B116" s="23"/>
      <c r="C116" s="24"/>
      <c r="D116" s="22"/>
      <c r="E116" s="24"/>
      <c r="F116" s="25" t="str">
        <f>IF($K116&lt;&gt;"OK","",IF($D116="",0,N($E116)*SUMPRODUCT(--(Parts!$A$2:$A$101=$D116),Parts!$C$2:$C$101)))</f>
        <v/>
      </c>
      <c r="G116" s="25" t="str">
        <f>IF(OR($K116&lt;&gt;"OK",NOT('Labor Rate'!$B$24="OK"),NOT(ISNUMBER('Labor Rate'!$B$20))),"",$C116*'Labor Rate'!$B$20)</f>
        <v/>
      </c>
      <c r="H116" s="25" t="str">
        <f>IF(OR($K116&lt;&gt;"OK",NOT('Labor Rate'!$B$24="OK"),NOT(ISNUMBER('Labor Rate'!$B$20))),"",$F116*(1+'Labor Rate'!$B$11))</f>
        <v/>
      </c>
      <c r="I116" s="25" t="str">
        <f>IF(OR($K116&lt;&gt;"OK",NOT('Labor Rate'!$B$24="OK"),NOT(ISNUMBER('Labor Rate'!$B$20))),"",$G116+$H116)</f>
        <v/>
      </c>
      <c r="J116" s="26" t="str">
        <f>IF($K116="","",IF(NOT('Labor Rate'!$B$24="OK"),"Check data",IF($K116&lt;&gt;"OK","–",IF(NOT(ISNUMBER('Labor Rate'!$B$20)),"n/a",ROUNDUP($I116,0)))))</f>
        <v/>
      </c>
      <c r="K116" s="21" t="str">
        <f>IF(COUNTA($A116:$E116)=0,"",IF(NOT(AND(ISNUMBER($C116),N($C116)&gt;=0)),"Check inputs",IF(NOT(OR($E116="",AND(ISNUMBER($E116),N($E116)&gt;=0))),"Check inputs",IF($D116="",IF(N($E116)&gt;0,"Check part","OK"),IF(SUMPRODUCT(--(Parts!$A$2:$A$101=$D116),--(Parts!$D$2:$D$101="OK"))=1,"OK","Check part")))))</f>
        <v/>
      </c>
    </row>
    <row r="117" ht="20" customHeight="1" spans="1:11" x14ac:dyDescent="0.25">
      <c r="A117" s="22"/>
      <c r="B117" s="23"/>
      <c r="C117" s="24"/>
      <c r="D117" s="22"/>
      <c r="E117" s="24"/>
      <c r="F117" s="25" t="str">
        <f>IF($K117&lt;&gt;"OK","",IF($D117="",0,N($E117)*SUMPRODUCT(--(Parts!$A$2:$A$101=$D117),Parts!$C$2:$C$101)))</f>
        <v/>
      </c>
      <c r="G117" s="25" t="str">
        <f>IF(OR($K117&lt;&gt;"OK",NOT('Labor Rate'!$B$24="OK"),NOT(ISNUMBER('Labor Rate'!$B$20))),"",$C117*'Labor Rate'!$B$20)</f>
        <v/>
      </c>
      <c r="H117" s="25" t="str">
        <f>IF(OR($K117&lt;&gt;"OK",NOT('Labor Rate'!$B$24="OK"),NOT(ISNUMBER('Labor Rate'!$B$20))),"",$F117*(1+'Labor Rate'!$B$11))</f>
        <v/>
      </c>
      <c r="I117" s="25" t="str">
        <f>IF(OR($K117&lt;&gt;"OK",NOT('Labor Rate'!$B$24="OK"),NOT(ISNUMBER('Labor Rate'!$B$20))),"",$G117+$H117)</f>
        <v/>
      </c>
      <c r="J117" s="26" t="str">
        <f>IF($K117="","",IF(NOT('Labor Rate'!$B$24="OK"),"Check data",IF($K117&lt;&gt;"OK","–",IF(NOT(ISNUMBER('Labor Rate'!$B$20)),"n/a",ROUNDUP($I117,0)))))</f>
        <v/>
      </c>
      <c r="K117" s="21" t="str">
        <f>IF(COUNTA($A117:$E117)=0,"",IF(NOT(AND(ISNUMBER($C117),N($C117)&gt;=0)),"Check inputs",IF(NOT(OR($E117="",AND(ISNUMBER($E117),N($E117)&gt;=0))),"Check inputs",IF($D117="",IF(N($E117)&gt;0,"Check part","OK"),IF(SUMPRODUCT(--(Parts!$A$2:$A$101=$D117),--(Parts!$D$2:$D$101="OK"))=1,"OK","Check part")))))</f>
        <v/>
      </c>
    </row>
    <row r="118" ht="20" customHeight="1" spans="1:11" x14ac:dyDescent="0.25">
      <c r="A118" s="22"/>
      <c r="B118" s="23"/>
      <c r="C118" s="24"/>
      <c r="D118" s="22"/>
      <c r="E118" s="24"/>
      <c r="F118" s="25" t="str">
        <f>IF($K118&lt;&gt;"OK","",IF($D118="",0,N($E118)*SUMPRODUCT(--(Parts!$A$2:$A$101=$D118),Parts!$C$2:$C$101)))</f>
        <v/>
      </c>
      <c r="G118" s="25" t="str">
        <f>IF(OR($K118&lt;&gt;"OK",NOT('Labor Rate'!$B$24="OK"),NOT(ISNUMBER('Labor Rate'!$B$20))),"",$C118*'Labor Rate'!$B$20)</f>
        <v/>
      </c>
      <c r="H118" s="25" t="str">
        <f>IF(OR($K118&lt;&gt;"OK",NOT('Labor Rate'!$B$24="OK"),NOT(ISNUMBER('Labor Rate'!$B$20))),"",$F118*(1+'Labor Rate'!$B$11))</f>
        <v/>
      </c>
      <c r="I118" s="25" t="str">
        <f>IF(OR($K118&lt;&gt;"OK",NOT('Labor Rate'!$B$24="OK"),NOT(ISNUMBER('Labor Rate'!$B$20))),"",$G118+$H118)</f>
        <v/>
      </c>
      <c r="J118" s="26" t="str">
        <f>IF($K118="","",IF(NOT('Labor Rate'!$B$24="OK"),"Check data",IF($K118&lt;&gt;"OK","–",IF(NOT(ISNUMBER('Labor Rate'!$B$20)),"n/a",ROUNDUP($I118,0)))))</f>
        <v/>
      </c>
      <c r="K118" s="21" t="str">
        <f>IF(COUNTA($A118:$E118)=0,"",IF(NOT(AND(ISNUMBER($C118),N($C118)&gt;=0)),"Check inputs",IF(NOT(OR($E118="",AND(ISNUMBER($E118),N($E118)&gt;=0))),"Check inputs",IF($D118="",IF(N($E118)&gt;0,"Check part","OK"),IF(SUMPRODUCT(--(Parts!$A$2:$A$101=$D118),--(Parts!$D$2:$D$101="OK"))=1,"OK","Check part")))))</f>
        <v/>
      </c>
    </row>
    <row r="119" ht="20" customHeight="1" spans="1:11" x14ac:dyDescent="0.25">
      <c r="A119" s="22"/>
      <c r="B119" s="23"/>
      <c r="C119" s="24"/>
      <c r="D119" s="22"/>
      <c r="E119" s="24"/>
      <c r="F119" s="25" t="str">
        <f>IF($K119&lt;&gt;"OK","",IF($D119="",0,N($E119)*SUMPRODUCT(--(Parts!$A$2:$A$101=$D119),Parts!$C$2:$C$101)))</f>
        <v/>
      </c>
      <c r="G119" s="25" t="str">
        <f>IF(OR($K119&lt;&gt;"OK",NOT('Labor Rate'!$B$24="OK"),NOT(ISNUMBER('Labor Rate'!$B$20))),"",$C119*'Labor Rate'!$B$20)</f>
        <v/>
      </c>
      <c r="H119" s="25" t="str">
        <f>IF(OR($K119&lt;&gt;"OK",NOT('Labor Rate'!$B$24="OK"),NOT(ISNUMBER('Labor Rate'!$B$20))),"",$F119*(1+'Labor Rate'!$B$11))</f>
        <v/>
      </c>
      <c r="I119" s="25" t="str">
        <f>IF(OR($K119&lt;&gt;"OK",NOT('Labor Rate'!$B$24="OK"),NOT(ISNUMBER('Labor Rate'!$B$20))),"",$G119+$H119)</f>
        <v/>
      </c>
      <c r="J119" s="26" t="str">
        <f>IF($K119="","",IF(NOT('Labor Rate'!$B$24="OK"),"Check data",IF($K119&lt;&gt;"OK","–",IF(NOT(ISNUMBER('Labor Rate'!$B$20)),"n/a",ROUNDUP($I119,0)))))</f>
        <v/>
      </c>
      <c r="K119" s="21" t="str">
        <f>IF(COUNTA($A119:$E119)=0,"",IF(NOT(AND(ISNUMBER($C119),N($C119)&gt;=0)),"Check inputs",IF(NOT(OR($E119="",AND(ISNUMBER($E119),N($E119)&gt;=0))),"Check inputs",IF($D119="",IF(N($E119)&gt;0,"Check part","OK"),IF(SUMPRODUCT(--(Parts!$A$2:$A$101=$D119),--(Parts!$D$2:$D$101="OK"))=1,"OK","Check part")))))</f>
        <v/>
      </c>
    </row>
    <row r="120" ht="20" customHeight="1" spans="1:11" x14ac:dyDescent="0.25">
      <c r="A120" s="22"/>
      <c r="B120" s="23"/>
      <c r="C120" s="24"/>
      <c r="D120" s="22"/>
      <c r="E120" s="24"/>
      <c r="F120" s="25" t="str">
        <f>IF($K120&lt;&gt;"OK","",IF($D120="",0,N($E120)*SUMPRODUCT(--(Parts!$A$2:$A$101=$D120),Parts!$C$2:$C$101)))</f>
        <v/>
      </c>
      <c r="G120" s="25" t="str">
        <f>IF(OR($K120&lt;&gt;"OK",NOT('Labor Rate'!$B$24="OK"),NOT(ISNUMBER('Labor Rate'!$B$20))),"",$C120*'Labor Rate'!$B$20)</f>
        <v/>
      </c>
      <c r="H120" s="25" t="str">
        <f>IF(OR($K120&lt;&gt;"OK",NOT('Labor Rate'!$B$24="OK"),NOT(ISNUMBER('Labor Rate'!$B$20))),"",$F120*(1+'Labor Rate'!$B$11))</f>
        <v/>
      </c>
      <c r="I120" s="25" t="str">
        <f>IF(OR($K120&lt;&gt;"OK",NOT('Labor Rate'!$B$24="OK"),NOT(ISNUMBER('Labor Rate'!$B$20))),"",$G120+$H120)</f>
        <v/>
      </c>
      <c r="J120" s="26" t="str">
        <f>IF($K120="","",IF(NOT('Labor Rate'!$B$24="OK"),"Check data",IF($K120&lt;&gt;"OK","–",IF(NOT(ISNUMBER('Labor Rate'!$B$20)),"n/a",ROUNDUP($I120,0)))))</f>
        <v/>
      </c>
      <c r="K120" s="21" t="str">
        <f>IF(COUNTA($A120:$E120)=0,"",IF(NOT(AND(ISNUMBER($C120),N($C120)&gt;=0)),"Check inputs",IF(NOT(OR($E120="",AND(ISNUMBER($E120),N($E120)&gt;=0))),"Check inputs",IF($D120="",IF(N($E120)&gt;0,"Check part","OK"),IF(SUMPRODUCT(--(Parts!$A$2:$A$101=$D120),--(Parts!$D$2:$D$101="OK"))=1,"OK","Check part")))))</f>
        <v/>
      </c>
    </row>
    <row r="121" ht="20" customHeight="1" spans="1:11" x14ac:dyDescent="0.25">
      <c r="A121" s="22"/>
      <c r="B121" s="23"/>
      <c r="C121" s="24"/>
      <c r="D121" s="22"/>
      <c r="E121" s="24"/>
      <c r="F121" s="25" t="str">
        <f>IF($K121&lt;&gt;"OK","",IF($D121="",0,N($E121)*SUMPRODUCT(--(Parts!$A$2:$A$101=$D121),Parts!$C$2:$C$101)))</f>
        <v/>
      </c>
      <c r="G121" s="25" t="str">
        <f>IF(OR($K121&lt;&gt;"OK",NOT('Labor Rate'!$B$24="OK"),NOT(ISNUMBER('Labor Rate'!$B$20))),"",$C121*'Labor Rate'!$B$20)</f>
        <v/>
      </c>
      <c r="H121" s="25" t="str">
        <f>IF(OR($K121&lt;&gt;"OK",NOT('Labor Rate'!$B$24="OK"),NOT(ISNUMBER('Labor Rate'!$B$20))),"",$F121*(1+'Labor Rate'!$B$11))</f>
        <v/>
      </c>
      <c r="I121" s="25" t="str">
        <f>IF(OR($K121&lt;&gt;"OK",NOT('Labor Rate'!$B$24="OK"),NOT(ISNUMBER('Labor Rate'!$B$20))),"",$G121+$H121)</f>
        <v/>
      </c>
      <c r="J121" s="26" t="str">
        <f>IF($K121="","",IF(NOT('Labor Rate'!$B$24="OK"),"Check data",IF($K121&lt;&gt;"OK","–",IF(NOT(ISNUMBER('Labor Rate'!$B$20)),"n/a",ROUNDUP($I121,0)))))</f>
        <v/>
      </c>
      <c r="K121" s="21" t="str">
        <f>IF(COUNTA($A121:$E121)=0,"",IF(NOT(AND(ISNUMBER($C121),N($C121)&gt;=0)),"Check inputs",IF(NOT(OR($E121="",AND(ISNUMBER($E121),N($E121)&gt;=0))),"Check inputs",IF($D121="",IF(N($E121)&gt;0,"Check part","OK"),IF(SUMPRODUCT(--(Parts!$A$2:$A$101=$D121),--(Parts!$D$2:$D$101="OK"))=1,"OK","Check part")))))</f>
        <v/>
      </c>
    </row>
    <row r="122" ht="20" customHeight="1" spans="1:11" x14ac:dyDescent="0.25">
      <c r="A122" s="22"/>
      <c r="B122" s="23"/>
      <c r="C122" s="24"/>
      <c r="D122" s="22"/>
      <c r="E122" s="24"/>
      <c r="F122" s="25" t="str">
        <f>IF($K122&lt;&gt;"OK","",IF($D122="",0,N($E122)*SUMPRODUCT(--(Parts!$A$2:$A$101=$D122),Parts!$C$2:$C$101)))</f>
        <v/>
      </c>
      <c r="G122" s="25" t="str">
        <f>IF(OR($K122&lt;&gt;"OK",NOT('Labor Rate'!$B$24="OK"),NOT(ISNUMBER('Labor Rate'!$B$20))),"",$C122*'Labor Rate'!$B$20)</f>
        <v/>
      </c>
      <c r="H122" s="25" t="str">
        <f>IF(OR($K122&lt;&gt;"OK",NOT('Labor Rate'!$B$24="OK"),NOT(ISNUMBER('Labor Rate'!$B$20))),"",$F122*(1+'Labor Rate'!$B$11))</f>
        <v/>
      </c>
      <c r="I122" s="25" t="str">
        <f>IF(OR($K122&lt;&gt;"OK",NOT('Labor Rate'!$B$24="OK"),NOT(ISNUMBER('Labor Rate'!$B$20))),"",$G122+$H122)</f>
        <v/>
      </c>
      <c r="J122" s="26" t="str">
        <f>IF($K122="","",IF(NOT('Labor Rate'!$B$24="OK"),"Check data",IF($K122&lt;&gt;"OK","–",IF(NOT(ISNUMBER('Labor Rate'!$B$20)),"n/a",ROUNDUP($I122,0)))))</f>
        <v/>
      </c>
      <c r="K122" s="21" t="str">
        <f>IF(COUNTA($A122:$E122)=0,"",IF(NOT(AND(ISNUMBER($C122),N($C122)&gt;=0)),"Check inputs",IF(NOT(OR($E122="",AND(ISNUMBER($E122),N($E122)&gt;=0))),"Check inputs",IF($D122="",IF(N($E122)&gt;0,"Check part","OK"),IF(SUMPRODUCT(--(Parts!$A$2:$A$101=$D122),--(Parts!$D$2:$D$101="OK"))=1,"OK","Check part")))))</f>
        <v/>
      </c>
    </row>
    <row r="123" ht="20" customHeight="1" spans="1:11" x14ac:dyDescent="0.25">
      <c r="A123" s="22"/>
      <c r="B123" s="23"/>
      <c r="C123" s="24"/>
      <c r="D123" s="22"/>
      <c r="E123" s="24"/>
      <c r="F123" s="25" t="str">
        <f>IF($K123&lt;&gt;"OK","",IF($D123="",0,N($E123)*SUMPRODUCT(--(Parts!$A$2:$A$101=$D123),Parts!$C$2:$C$101)))</f>
        <v/>
      </c>
      <c r="G123" s="25" t="str">
        <f>IF(OR($K123&lt;&gt;"OK",NOT('Labor Rate'!$B$24="OK"),NOT(ISNUMBER('Labor Rate'!$B$20))),"",$C123*'Labor Rate'!$B$20)</f>
        <v/>
      </c>
      <c r="H123" s="25" t="str">
        <f>IF(OR($K123&lt;&gt;"OK",NOT('Labor Rate'!$B$24="OK"),NOT(ISNUMBER('Labor Rate'!$B$20))),"",$F123*(1+'Labor Rate'!$B$11))</f>
        <v/>
      </c>
      <c r="I123" s="25" t="str">
        <f>IF(OR($K123&lt;&gt;"OK",NOT('Labor Rate'!$B$24="OK"),NOT(ISNUMBER('Labor Rate'!$B$20))),"",$G123+$H123)</f>
        <v/>
      </c>
      <c r="J123" s="26" t="str">
        <f>IF($K123="","",IF(NOT('Labor Rate'!$B$24="OK"),"Check data",IF($K123&lt;&gt;"OK","–",IF(NOT(ISNUMBER('Labor Rate'!$B$20)),"n/a",ROUNDUP($I123,0)))))</f>
        <v/>
      </c>
      <c r="K123" s="21" t="str">
        <f>IF(COUNTA($A123:$E123)=0,"",IF(NOT(AND(ISNUMBER($C123),N($C123)&gt;=0)),"Check inputs",IF(NOT(OR($E123="",AND(ISNUMBER($E123),N($E123)&gt;=0))),"Check inputs",IF($D123="",IF(N($E123)&gt;0,"Check part","OK"),IF(SUMPRODUCT(--(Parts!$A$2:$A$101=$D123),--(Parts!$D$2:$D$101="OK"))=1,"OK","Check part")))))</f>
        <v/>
      </c>
    </row>
    <row r="124" ht="20" customHeight="1" spans="1:11" x14ac:dyDescent="0.25">
      <c r="A124" s="22"/>
      <c r="B124" s="23"/>
      <c r="C124" s="24"/>
      <c r="D124" s="22"/>
      <c r="E124" s="24"/>
      <c r="F124" s="25" t="str">
        <f>IF($K124&lt;&gt;"OK","",IF($D124="",0,N($E124)*SUMPRODUCT(--(Parts!$A$2:$A$101=$D124),Parts!$C$2:$C$101)))</f>
        <v/>
      </c>
      <c r="G124" s="25" t="str">
        <f>IF(OR($K124&lt;&gt;"OK",NOT('Labor Rate'!$B$24="OK"),NOT(ISNUMBER('Labor Rate'!$B$20))),"",$C124*'Labor Rate'!$B$20)</f>
        <v/>
      </c>
      <c r="H124" s="25" t="str">
        <f>IF(OR($K124&lt;&gt;"OK",NOT('Labor Rate'!$B$24="OK"),NOT(ISNUMBER('Labor Rate'!$B$20))),"",$F124*(1+'Labor Rate'!$B$11))</f>
        <v/>
      </c>
      <c r="I124" s="25" t="str">
        <f>IF(OR($K124&lt;&gt;"OK",NOT('Labor Rate'!$B$24="OK"),NOT(ISNUMBER('Labor Rate'!$B$20))),"",$G124+$H124)</f>
        <v/>
      </c>
      <c r="J124" s="26" t="str">
        <f>IF($K124="","",IF(NOT('Labor Rate'!$B$24="OK"),"Check data",IF($K124&lt;&gt;"OK","–",IF(NOT(ISNUMBER('Labor Rate'!$B$20)),"n/a",ROUNDUP($I124,0)))))</f>
        <v/>
      </c>
      <c r="K124" s="21" t="str">
        <f>IF(COUNTA($A124:$E124)=0,"",IF(NOT(AND(ISNUMBER($C124),N($C124)&gt;=0)),"Check inputs",IF(NOT(OR($E124="",AND(ISNUMBER($E124),N($E124)&gt;=0))),"Check inputs",IF($D124="",IF(N($E124)&gt;0,"Check part","OK"),IF(SUMPRODUCT(--(Parts!$A$2:$A$101=$D124),--(Parts!$D$2:$D$101="OK"))=1,"OK","Check part")))))</f>
        <v/>
      </c>
    </row>
    <row r="125" ht="20" customHeight="1" spans="1:11" x14ac:dyDescent="0.25">
      <c r="A125" s="22"/>
      <c r="B125" s="23"/>
      <c r="C125" s="24"/>
      <c r="D125" s="22"/>
      <c r="E125" s="24"/>
      <c r="F125" s="25" t="str">
        <f>IF($K125&lt;&gt;"OK","",IF($D125="",0,N($E125)*SUMPRODUCT(--(Parts!$A$2:$A$101=$D125),Parts!$C$2:$C$101)))</f>
        <v/>
      </c>
      <c r="G125" s="25" t="str">
        <f>IF(OR($K125&lt;&gt;"OK",NOT('Labor Rate'!$B$24="OK"),NOT(ISNUMBER('Labor Rate'!$B$20))),"",$C125*'Labor Rate'!$B$20)</f>
        <v/>
      </c>
      <c r="H125" s="25" t="str">
        <f>IF(OR($K125&lt;&gt;"OK",NOT('Labor Rate'!$B$24="OK"),NOT(ISNUMBER('Labor Rate'!$B$20))),"",$F125*(1+'Labor Rate'!$B$11))</f>
        <v/>
      </c>
      <c r="I125" s="25" t="str">
        <f>IF(OR($K125&lt;&gt;"OK",NOT('Labor Rate'!$B$24="OK"),NOT(ISNUMBER('Labor Rate'!$B$20))),"",$G125+$H125)</f>
        <v/>
      </c>
      <c r="J125" s="26" t="str">
        <f>IF($K125="","",IF(NOT('Labor Rate'!$B$24="OK"),"Check data",IF($K125&lt;&gt;"OK","–",IF(NOT(ISNUMBER('Labor Rate'!$B$20)),"n/a",ROUNDUP($I125,0)))))</f>
        <v/>
      </c>
      <c r="K125" s="21" t="str">
        <f>IF(COUNTA($A125:$E125)=0,"",IF(NOT(AND(ISNUMBER($C125),N($C125)&gt;=0)),"Check inputs",IF(NOT(OR($E125="",AND(ISNUMBER($E125),N($E125)&gt;=0))),"Check inputs",IF($D125="",IF(N($E125)&gt;0,"Check part","OK"),IF(SUMPRODUCT(--(Parts!$A$2:$A$101=$D125),--(Parts!$D$2:$D$101="OK"))=1,"OK","Check part")))))</f>
        <v/>
      </c>
    </row>
    <row r="126" ht="20" customHeight="1" spans="1:11" x14ac:dyDescent="0.25">
      <c r="A126" s="22"/>
      <c r="B126" s="23"/>
      <c r="C126" s="24"/>
      <c r="D126" s="22"/>
      <c r="E126" s="24"/>
      <c r="F126" s="25" t="str">
        <f>IF($K126&lt;&gt;"OK","",IF($D126="",0,N($E126)*SUMPRODUCT(--(Parts!$A$2:$A$101=$D126),Parts!$C$2:$C$101)))</f>
        <v/>
      </c>
      <c r="G126" s="25" t="str">
        <f>IF(OR($K126&lt;&gt;"OK",NOT('Labor Rate'!$B$24="OK"),NOT(ISNUMBER('Labor Rate'!$B$20))),"",$C126*'Labor Rate'!$B$20)</f>
        <v/>
      </c>
      <c r="H126" s="25" t="str">
        <f>IF(OR($K126&lt;&gt;"OK",NOT('Labor Rate'!$B$24="OK"),NOT(ISNUMBER('Labor Rate'!$B$20))),"",$F126*(1+'Labor Rate'!$B$11))</f>
        <v/>
      </c>
      <c r="I126" s="25" t="str">
        <f>IF(OR($K126&lt;&gt;"OK",NOT('Labor Rate'!$B$24="OK"),NOT(ISNUMBER('Labor Rate'!$B$20))),"",$G126+$H126)</f>
        <v/>
      </c>
      <c r="J126" s="26" t="str">
        <f>IF($K126="","",IF(NOT('Labor Rate'!$B$24="OK"),"Check data",IF($K126&lt;&gt;"OK","–",IF(NOT(ISNUMBER('Labor Rate'!$B$20)),"n/a",ROUNDUP($I126,0)))))</f>
        <v/>
      </c>
      <c r="K126" s="21" t="str">
        <f>IF(COUNTA($A126:$E126)=0,"",IF(NOT(AND(ISNUMBER($C126),N($C126)&gt;=0)),"Check inputs",IF(NOT(OR($E126="",AND(ISNUMBER($E126),N($E126)&gt;=0))),"Check inputs",IF($D126="",IF(N($E126)&gt;0,"Check part","OK"),IF(SUMPRODUCT(--(Parts!$A$2:$A$101=$D126),--(Parts!$D$2:$D$101="OK"))=1,"OK","Check part")))))</f>
        <v/>
      </c>
    </row>
    <row r="127" ht="20" customHeight="1" spans="1:11" x14ac:dyDescent="0.25">
      <c r="A127" s="22"/>
      <c r="B127" s="23"/>
      <c r="C127" s="24"/>
      <c r="D127" s="22"/>
      <c r="E127" s="24"/>
      <c r="F127" s="25" t="str">
        <f>IF($K127&lt;&gt;"OK","",IF($D127="",0,N($E127)*SUMPRODUCT(--(Parts!$A$2:$A$101=$D127),Parts!$C$2:$C$101)))</f>
        <v/>
      </c>
      <c r="G127" s="25" t="str">
        <f>IF(OR($K127&lt;&gt;"OK",NOT('Labor Rate'!$B$24="OK"),NOT(ISNUMBER('Labor Rate'!$B$20))),"",$C127*'Labor Rate'!$B$20)</f>
        <v/>
      </c>
      <c r="H127" s="25" t="str">
        <f>IF(OR($K127&lt;&gt;"OK",NOT('Labor Rate'!$B$24="OK"),NOT(ISNUMBER('Labor Rate'!$B$20))),"",$F127*(1+'Labor Rate'!$B$11))</f>
        <v/>
      </c>
      <c r="I127" s="25" t="str">
        <f>IF(OR($K127&lt;&gt;"OK",NOT('Labor Rate'!$B$24="OK"),NOT(ISNUMBER('Labor Rate'!$B$20))),"",$G127+$H127)</f>
        <v/>
      </c>
      <c r="J127" s="26" t="str">
        <f>IF($K127="","",IF(NOT('Labor Rate'!$B$24="OK"),"Check data",IF($K127&lt;&gt;"OK","–",IF(NOT(ISNUMBER('Labor Rate'!$B$20)),"n/a",ROUNDUP($I127,0)))))</f>
        <v/>
      </c>
      <c r="K127" s="21" t="str">
        <f>IF(COUNTA($A127:$E127)=0,"",IF(NOT(AND(ISNUMBER($C127),N($C127)&gt;=0)),"Check inputs",IF(NOT(OR($E127="",AND(ISNUMBER($E127),N($E127)&gt;=0))),"Check inputs",IF($D127="",IF(N($E127)&gt;0,"Check part","OK"),IF(SUMPRODUCT(--(Parts!$A$2:$A$101=$D127),--(Parts!$D$2:$D$101="OK"))=1,"OK","Check part")))))</f>
        <v/>
      </c>
    </row>
    <row r="128" ht="20" customHeight="1" spans="1:11" x14ac:dyDescent="0.25">
      <c r="A128" s="22"/>
      <c r="B128" s="23"/>
      <c r="C128" s="24"/>
      <c r="D128" s="22"/>
      <c r="E128" s="24"/>
      <c r="F128" s="25" t="str">
        <f>IF($K128&lt;&gt;"OK","",IF($D128="",0,N($E128)*SUMPRODUCT(--(Parts!$A$2:$A$101=$D128),Parts!$C$2:$C$101)))</f>
        <v/>
      </c>
      <c r="G128" s="25" t="str">
        <f>IF(OR($K128&lt;&gt;"OK",NOT('Labor Rate'!$B$24="OK"),NOT(ISNUMBER('Labor Rate'!$B$20))),"",$C128*'Labor Rate'!$B$20)</f>
        <v/>
      </c>
      <c r="H128" s="25" t="str">
        <f>IF(OR($K128&lt;&gt;"OK",NOT('Labor Rate'!$B$24="OK"),NOT(ISNUMBER('Labor Rate'!$B$20))),"",$F128*(1+'Labor Rate'!$B$11))</f>
        <v/>
      </c>
      <c r="I128" s="25" t="str">
        <f>IF(OR($K128&lt;&gt;"OK",NOT('Labor Rate'!$B$24="OK"),NOT(ISNUMBER('Labor Rate'!$B$20))),"",$G128+$H128)</f>
        <v/>
      </c>
      <c r="J128" s="26" t="str">
        <f>IF($K128="","",IF(NOT('Labor Rate'!$B$24="OK"),"Check data",IF($K128&lt;&gt;"OK","–",IF(NOT(ISNUMBER('Labor Rate'!$B$20)),"n/a",ROUNDUP($I128,0)))))</f>
        <v/>
      </c>
      <c r="K128" s="21" t="str">
        <f>IF(COUNTA($A128:$E128)=0,"",IF(NOT(AND(ISNUMBER($C128),N($C128)&gt;=0)),"Check inputs",IF(NOT(OR($E128="",AND(ISNUMBER($E128),N($E128)&gt;=0))),"Check inputs",IF($D128="",IF(N($E128)&gt;0,"Check part","OK"),IF(SUMPRODUCT(--(Parts!$A$2:$A$101=$D128),--(Parts!$D$2:$D$101="OK"))=1,"OK","Check part")))))</f>
        <v/>
      </c>
    </row>
    <row r="129" ht="20" customHeight="1" spans="1:11" x14ac:dyDescent="0.25">
      <c r="A129" s="22"/>
      <c r="B129" s="23"/>
      <c r="C129" s="24"/>
      <c r="D129" s="22"/>
      <c r="E129" s="24"/>
      <c r="F129" s="25" t="str">
        <f>IF($K129&lt;&gt;"OK","",IF($D129="",0,N($E129)*SUMPRODUCT(--(Parts!$A$2:$A$101=$D129),Parts!$C$2:$C$101)))</f>
        <v/>
      </c>
      <c r="G129" s="25" t="str">
        <f>IF(OR($K129&lt;&gt;"OK",NOT('Labor Rate'!$B$24="OK"),NOT(ISNUMBER('Labor Rate'!$B$20))),"",$C129*'Labor Rate'!$B$20)</f>
        <v/>
      </c>
      <c r="H129" s="25" t="str">
        <f>IF(OR($K129&lt;&gt;"OK",NOT('Labor Rate'!$B$24="OK"),NOT(ISNUMBER('Labor Rate'!$B$20))),"",$F129*(1+'Labor Rate'!$B$11))</f>
        <v/>
      </c>
      <c r="I129" s="25" t="str">
        <f>IF(OR($K129&lt;&gt;"OK",NOT('Labor Rate'!$B$24="OK"),NOT(ISNUMBER('Labor Rate'!$B$20))),"",$G129+$H129)</f>
        <v/>
      </c>
      <c r="J129" s="26" t="str">
        <f>IF($K129="","",IF(NOT('Labor Rate'!$B$24="OK"),"Check data",IF($K129&lt;&gt;"OK","–",IF(NOT(ISNUMBER('Labor Rate'!$B$20)),"n/a",ROUNDUP($I129,0)))))</f>
        <v/>
      </c>
      <c r="K129" s="21" t="str">
        <f>IF(COUNTA($A129:$E129)=0,"",IF(NOT(AND(ISNUMBER($C129),N($C129)&gt;=0)),"Check inputs",IF(NOT(OR($E129="",AND(ISNUMBER($E129),N($E129)&gt;=0))),"Check inputs",IF($D129="",IF(N($E129)&gt;0,"Check part","OK"),IF(SUMPRODUCT(--(Parts!$A$2:$A$101=$D129),--(Parts!$D$2:$D$101="OK"))=1,"OK","Check part")))))</f>
        <v/>
      </c>
    </row>
    <row r="130" ht="20" customHeight="1" spans="1:11" x14ac:dyDescent="0.25">
      <c r="A130" s="22"/>
      <c r="B130" s="23"/>
      <c r="C130" s="24"/>
      <c r="D130" s="22"/>
      <c r="E130" s="24"/>
      <c r="F130" s="25" t="str">
        <f>IF($K130&lt;&gt;"OK","",IF($D130="",0,N($E130)*SUMPRODUCT(--(Parts!$A$2:$A$101=$D130),Parts!$C$2:$C$101)))</f>
        <v/>
      </c>
      <c r="G130" s="25" t="str">
        <f>IF(OR($K130&lt;&gt;"OK",NOT('Labor Rate'!$B$24="OK"),NOT(ISNUMBER('Labor Rate'!$B$20))),"",$C130*'Labor Rate'!$B$20)</f>
        <v/>
      </c>
      <c r="H130" s="25" t="str">
        <f>IF(OR($K130&lt;&gt;"OK",NOT('Labor Rate'!$B$24="OK"),NOT(ISNUMBER('Labor Rate'!$B$20))),"",$F130*(1+'Labor Rate'!$B$11))</f>
        <v/>
      </c>
      <c r="I130" s="25" t="str">
        <f>IF(OR($K130&lt;&gt;"OK",NOT('Labor Rate'!$B$24="OK"),NOT(ISNUMBER('Labor Rate'!$B$20))),"",$G130+$H130)</f>
        <v/>
      </c>
      <c r="J130" s="26" t="str">
        <f>IF($K130="","",IF(NOT('Labor Rate'!$B$24="OK"),"Check data",IF($K130&lt;&gt;"OK","–",IF(NOT(ISNUMBER('Labor Rate'!$B$20)),"n/a",ROUNDUP($I130,0)))))</f>
        <v/>
      </c>
      <c r="K130" s="21" t="str">
        <f>IF(COUNTA($A130:$E130)=0,"",IF(NOT(AND(ISNUMBER($C130),N($C130)&gt;=0)),"Check inputs",IF(NOT(OR($E130="",AND(ISNUMBER($E130),N($E130)&gt;=0))),"Check inputs",IF($D130="",IF(N($E130)&gt;0,"Check part","OK"),IF(SUMPRODUCT(--(Parts!$A$2:$A$101=$D130),--(Parts!$D$2:$D$101="OK"))=1,"OK","Check part")))))</f>
        <v/>
      </c>
    </row>
    <row r="131" ht="20" customHeight="1" spans="1:11" x14ac:dyDescent="0.25">
      <c r="A131" s="22"/>
      <c r="B131" s="23"/>
      <c r="C131" s="24"/>
      <c r="D131" s="22"/>
      <c r="E131" s="24"/>
      <c r="F131" s="25" t="str">
        <f>IF($K131&lt;&gt;"OK","",IF($D131="",0,N($E131)*SUMPRODUCT(--(Parts!$A$2:$A$101=$D131),Parts!$C$2:$C$101)))</f>
        <v/>
      </c>
      <c r="G131" s="25" t="str">
        <f>IF(OR($K131&lt;&gt;"OK",NOT('Labor Rate'!$B$24="OK"),NOT(ISNUMBER('Labor Rate'!$B$20))),"",$C131*'Labor Rate'!$B$20)</f>
        <v/>
      </c>
      <c r="H131" s="25" t="str">
        <f>IF(OR($K131&lt;&gt;"OK",NOT('Labor Rate'!$B$24="OK"),NOT(ISNUMBER('Labor Rate'!$B$20))),"",$F131*(1+'Labor Rate'!$B$11))</f>
        <v/>
      </c>
      <c r="I131" s="25" t="str">
        <f>IF(OR($K131&lt;&gt;"OK",NOT('Labor Rate'!$B$24="OK"),NOT(ISNUMBER('Labor Rate'!$B$20))),"",$G131+$H131)</f>
        <v/>
      </c>
      <c r="J131" s="26" t="str">
        <f>IF($K131="","",IF(NOT('Labor Rate'!$B$24="OK"),"Check data",IF($K131&lt;&gt;"OK","–",IF(NOT(ISNUMBER('Labor Rate'!$B$20)),"n/a",ROUNDUP($I131,0)))))</f>
        <v/>
      </c>
      <c r="K131" s="21" t="str">
        <f>IF(COUNTA($A131:$E131)=0,"",IF(NOT(AND(ISNUMBER($C131),N($C131)&gt;=0)),"Check inputs",IF(NOT(OR($E131="",AND(ISNUMBER($E131),N($E131)&gt;=0))),"Check inputs",IF($D131="",IF(N($E131)&gt;0,"Check part","OK"),IF(SUMPRODUCT(--(Parts!$A$2:$A$101=$D131),--(Parts!$D$2:$D$101="OK"))=1,"OK","Check part")))))</f>
        <v/>
      </c>
    </row>
    <row r="132" ht="20" customHeight="1" spans="1:11" x14ac:dyDescent="0.25">
      <c r="A132" s="22"/>
      <c r="B132" s="23"/>
      <c r="C132" s="24"/>
      <c r="D132" s="22"/>
      <c r="E132" s="24"/>
      <c r="F132" s="25" t="str">
        <f>IF($K132&lt;&gt;"OK","",IF($D132="",0,N($E132)*SUMPRODUCT(--(Parts!$A$2:$A$101=$D132),Parts!$C$2:$C$101)))</f>
        <v/>
      </c>
      <c r="G132" s="25" t="str">
        <f>IF(OR($K132&lt;&gt;"OK",NOT('Labor Rate'!$B$24="OK"),NOT(ISNUMBER('Labor Rate'!$B$20))),"",$C132*'Labor Rate'!$B$20)</f>
        <v/>
      </c>
      <c r="H132" s="25" t="str">
        <f>IF(OR($K132&lt;&gt;"OK",NOT('Labor Rate'!$B$24="OK"),NOT(ISNUMBER('Labor Rate'!$B$20))),"",$F132*(1+'Labor Rate'!$B$11))</f>
        <v/>
      </c>
      <c r="I132" s="25" t="str">
        <f>IF(OR($K132&lt;&gt;"OK",NOT('Labor Rate'!$B$24="OK"),NOT(ISNUMBER('Labor Rate'!$B$20))),"",$G132+$H132)</f>
        <v/>
      </c>
      <c r="J132" s="26" t="str">
        <f>IF($K132="","",IF(NOT('Labor Rate'!$B$24="OK"),"Check data",IF($K132&lt;&gt;"OK","–",IF(NOT(ISNUMBER('Labor Rate'!$B$20)),"n/a",ROUNDUP($I132,0)))))</f>
        <v/>
      </c>
      <c r="K132" s="21" t="str">
        <f>IF(COUNTA($A132:$E132)=0,"",IF(NOT(AND(ISNUMBER($C132),N($C132)&gt;=0)),"Check inputs",IF(NOT(OR($E132="",AND(ISNUMBER($E132),N($E132)&gt;=0))),"Check inputs",IF($D132="",IF(N($E132)&gt;0,"Check part","OK"),IF(SUMPRODUCT(--(Parts!$A$2:$A$101=$D132),--(Parts!$D$2:$D$101="OK"))=1,"OK","Check part")))))</f>
        <v/>
      </c>
    </row>
    <row r="133" ht="20" customHeight="1" spans="1:11" x14ac:dyDescent="0.25">
      <c r="A133" s="22"/>
      <c r="B133" s="23"/>
      <c r="C133" s="24"/>
      <c r="D133" s="22"/>
      <c r="E133" s="24"/>
      <c r="F133" s="25" t="str">
        <f>IF($K133&lt;&gt;"OK","",IF($D133="",0,N($E133)*SUMPRODUCT(--(Parts!$A$2:$A$101=$D133),Parts!$C$2:$C$101)))</f>
        <v/>
      </c>
      <c r="G133" s="25" t="str">
        <f>IF(OR($K133&lt;&gt;"OK",NOT('Labor Rate'!$B$24="OK"),NOT(ISNUMBER('Labor Rate'!$B$20))),"",$C133*'Labor Rate'!$B$20)</f>
        <v/>
      </c>
      <c r="H133" s="25" t="str">
        <f>IF(OR($K133&lt;&gt;"OK",NOT('Labor Rate'!$B$24="OK"),NOT(ISNUMBER('Labor Rate'!$B$20))),"",$F133*(1+'Labor Rate'!$B$11))</f>
        <v/>
      </c>
      <c r="I133" s="25" t="str">
        <f>IF(OR($K133&lt;&gt;"OK",NOT('Labor Rate'!$B$24="OK"),NOT(ISNUMBER('Labor Rate'!$B$20))),"",$G133+$H133)</f>
        <v/>
      </c>
      <c r="J133" s="26" t="str">
        <f>IF($K133="","",IF(NOT('Labor Rate'!$B$24="OK"),"Check data",IF($K133&lt;&gt;"OK","–",IF(NOT(ISNUMBER('Labor Rate'!$B$20)),"n/a",ROUNDUP($I133,0)))))</f>
        <v/>
      </c>
      <c r="K133" s="21" t="str">
        <f>IF(COUNTA($A133:$E133)=0,"",IF(NOT(AND(ISNUMBER($C133),N($C133)&gt;=0)),"Check inputs",IF(NOT(OR($E133="",AND(ISNUMBER($E133),N($E133)&gt;=0))),"Check inputs",IF($D133="",IF(N($E133)&gt;0,"Check part","OK"),IF(SUMPRODUCT(--(Parts!$A$2:$A$101=$D133),--(Parts!$D$2:$D$101="OK"))=1,"OK","Check part")))))</f>
        <v/>
      </c>
    </row>
    <row r="134" ht="20" customHeight="1" spans="1:11" x14ac:dyDescent="0.25">
      <c r="A134" s="22"/>
      <c r="B134" s="23"/>
      <c r="C134" s="24"/>
      <c r="D134" s="22"/>
      <c r="E134" s="24"/>
      <c r="F134" s="25" t="str">
        <f>IF($K134&lt;&gt;"OK","",IF($D134="",0,N($E134)*SUMPRODUCT(--(Parts!$A$2:$A$101=$D134),Parts!$C$2:$C$101)))</f>
        <v/>
      </c>
      <c r="G134" s="25" t="str">
        <f>IF(OR($K134&lt;&gt;"OK",NOT('Labor Rate'!$B$24="OK"),NOT(ISNUMBER('Labor Rate'!$B$20))),"",$C134*'Labor Rate'!$B$20)</f>
        <v/>
      </c>
      <c r="H134" s="25" t="str">
        <f>IF(OR($K134&lt;&gt;"OK",NOT('Labor Rate'!$B$24="OK"),NOT(ISNUMBER('Labor Rate'!$B$20))),"",$F134*(1+'Labor Rate'!$B$11))</f>
        <v/>
      </c>
      <c r="I134" s="25" t="str">
        <f>IF(OR($K134&lt;&gt;"OK",NOT('Labor Rate'!$B$24="OK"),NOT(ISNUMBER('Labor Rate'!$B$20))),"",$G134+$H134)</f>
        <v/>
      </c>
      <c r="J134" s="26" t="str">
        <f>IF($K134="","",IF(NOT('Labor Rate'!$B$24="OK"),"Check data",IF($K134&lt;&gt;"OK","–",IF(NOT(ISNUMBER('Labor Rate'!$B$20)),"n/a",ROUNDUP($I134,0)))))</f>
        <v/>
      </c>
      <c r="K134" s="21" t="str">
        <f>IF(COUNTA($A134:$E134)=0,"",IF(NOT(AND(ISNUMBER($C134),N($C134)&gt;=0)),"Check inputs",IF(NOT(OR($E134="",AND(ISNUMBER($E134),N($E134)&gt;=0))),"Check inputs",IF($D134="",IF(N($E134)&gt;0,"Check part","OK"),IF(SUMPRODUCT(--(Parts!$A$2:$A$101=$D134),--(Parts!$D$2:$D$101="OK"))=1,"OK","Check part")))))</f>
        <v/>
      </c>
    </row>
    <row r="135" ht="20" customHeight="1" spans="1:11" x14ac:dyDescent="0.25">
      <c r="A135" s="22"/>
      <c r="B135" s="23"/>
      <c r="C135" s="24"/>
      <c r="D135" s="22"/>
      <c r="E135" s="24"/>
      <c r="F135" s="25" t="str">
        <f>IF($K135&lt;&gt;"OK","",IF($D135="",0,N($E135)*SUMPRODUCT(--(Parts!$A$2:$A$101=$D135),Parts!$C$2:$C$101)))</f>
        <v/>
      </c>
      <c r="G135" s="25" t="str">
        <f>IF(OR($K135&lt;&gt;"OK",NOT('Labor Rate'!$B$24="OK"),NOT(ISNUMBER('Labor Rate'!$B$20))),"",$C135*'Labor Rate'!$B$20)</f>
        <v/>
      </c>
      <c r="H135" s="25" t="str">
        <f>IF(OR($K135&lt;&gt;"OK",NOT('Labor Rate'!$B$24="OK"),NOT(ISNUMBER('Labor Rate'!$B$20))),"",$F135*(1+'Labor Rate'!$B$11))</f>
        <v/>
      </c>
      <c r="I135" s="25" t="str">
        <f>IF(OR($K135&lt;&gt;"OK",NOT('Labor Rate'!$B$24="OK"),NOT(ISNUMBER('Labor Rate'!$B$20))),"",$G135+$H135)</f>
        <v/>
      </c>
      <c r="J135" s="26" t="str">
        <f>IF($K135="","",IF(NOT('Labor Rate'!$B$24="OK"),"Check data",IF($K135&lt;&gt;"OK","–",IF(NOT(ISNUMBER('Labor Rate'!$B$20)),"n/a",ROUNDUP($I135,0)))))</f>
        <v/>
      </c>
      <c r="K135" s="21" t="str">
        <f>IF(COUNTA($A135:$E135)=0,"",IF(NOT(AND(ISNUMBER($C135),N($C135)&gt;=0)),"Check inputs",IF(NOT(OR($E135="",AND(ISNUMBER($E135),N($E135)&gt;=0))),"Check inputs",IF($D135="",IF(N($E135)&gt;0,"Check part","OK"),IF(SUMPRODUCT(--(Parts!$A$2:$A$101=$D135),--(Parts!$D$2:$D$101="OK"))=1,"OK","Check part")))))</f>
        <v/>
      </c>
    </row>
    <row r="136" ht="20" customHeight="1" spans="1:11" x14ac:dyDescent="0.25">
      <c r="A136" s="22"/>
      <c r="B136" s="23"/>
      <c r="C136" s="24"/>
      <c r="D136" s="22"/>
      <c r="E136" s="24"/>
      <c r="F136" s="25" t="str">
        <f>IF($K136&lt;&gt;"OK","",IF($D136="",0,N($E136)*SUMPRODUCT(--(Parts!$A$2:$A$101=$D136),Parts!$C$2:$C$101)))</f>
        <v/>
      </c>
      <c r="G136" s="25" t="str">
        <f>IF(OR($K136&lt;&gt;"OK",NOT('Labor Rate'!$B$24="OK"),NOT(ISNUMBER('Labor Rate'!$B$20))),"",$C136*'Labor Rate'!$B$20)</f>
        <v/>
      </c>
      <c r="H136" s="25" t="str">
        <f>IF(OR($K136&lt;&gt;"OK",NOT('Labor Rate'!$B$24="OK"),NOT(ISNUMBER('Labor Rate'!$B$20))),"",$F136*(1+'Labor Rate'!$B$11))</f>
        <v/>
      </c>
      <c r="I136" s="25" t="str">
        <f>IF(OR($K136&lt;&gt;"OK",NOT('Labor Rate'!$B$24="OK"),NOT(ISNUMBER('Labor Rate'!$B$20))),"",$G136+$H136)</f>
        <v/>
      </c>
      <c r="J136" s="26" t="str">
        <f>IF($K136="","",IF(NOT('Labor Rate'!$B$24="OK"),"Check data",IF($K136&lt;&gt;"OK","–",IF(NOT(ISNUMBER('Labor Rate'!$B$20)),"n/a",ROUNDUP($I136,0)))))</f>
        <v/>
      </c>
      <c r="K136" s="21" t="str">
        <f>IF(COUNTA($A136:$E136)=0,"",IF(NOT(AND(ISNUMBER($C136),N($C136)&gt;=0)),"Check inputs",IF(NOT(OR($E136="",AND(ISNUMBER($E136),N($E136)&gt;=0))),"Check inputs",IF($D136="",IF(N($E136)&gt;0,"Check part","OK"),IF(SUMPRODUCT(--(Parts!$A$2:$A$101=$D136),--(Parts!$D$2:$D$101="OK"))=1,"OK","Check part")))))</f>
        <v/>
      </c>
    </row>
    <row r="137" ht="20" customHeight="1" spans="1:11" x14ac:dyDescent="0.25">
      <c r="A137" s="22"/>
      <c r="B137" s="23"/>
      <c r="C137" s="24"/>
      <c r="D137" s="22"/>
      <c r="E137" s="24"/>
      <c r="F137" s="25" t="str">
        <f>IF($K137&lt;&gt;"OK","",IF($D137="",0,N($E137)*SUMPRODUCT(--(Parts!$A$2:$A$101=$D137),Parts!$C$2:$C$101)))</f>
        <v/>
      </c>
      <c r="G137" s="25" t="str">
        <f>IF(OR($K137&lt;&gt;"OK",NOT('Labor Rate'!$B$24="OK"),NOT(ISNUMBER('Labor Rate'!$B$20))),"",$C137*'Labor Rate'!$B$20)</f>
        <v/>
      </c>
      <c r="H137" s="25" t="str">
        <f>IF(OR($K137&lt;&gt;"OK",NOT('Labor Rate'!$B$24="OK"),NOT(ISNUMBER('Labor Rate'!$B$20))),"",$F137*(1+'Labor Rate'!$B$11))</f>
        <v/>
      </c>
      <c r="I137" s="25" t="str">
        <f>IF(OR($K137&lt;&gt;"OK",NOT('Labor Rate'!$B$24="OK"),NOT(ISNUMBER('Labor Rate'!$B$20))),"",$G137+$H137)</f>
        <v/>
      </c>
      <c r="J137" s="26" t="str">
        <f>IF($K137="","",IF(NOT('Labor Rate'!$B$24="OK"),"Check data",IF($K137&lt;&gt;"OK","–",IF(NOT(ISNUMBER('Labor Rate'!$B$20)),"n/a",ROUNDUP($I137,0)))))</f>
        <v/>
      </c>
      <c r="K137" s="21" t="str">
        <f>IF(COUNTA($A137:$E137)=0,"",IF(NOT(AND(ISNUMBER($C137),N($C137)&gt;=0)),"Check inputs",IF(NOT(OR($E137="",AND(ISNUMBER($E137),N($E137)&gt;=0))),"Check inputs",IF($D137="",IF(N($E137)&gt;0,"Check part","OK"),IF(SUMPRODUCT(--(Parts!$A$2:$A$101=$D137),--(Parts!$D$2:$D$101="OK"))=1,"OK","Check part")))))</f>
        <v/>
      </c>
    </row>
    <row r="138" ht="20" customHeight="1" spans="1:11" x14ac:dyDescent="0.25">
      <c r="A138" s="22"/>
      <c r="B138" s="23"/>
      <c r="C138" s="24"/>
      <c r="D138" s="22"/>
      <c r="E138" s="24"/>
      <c r="F138" s="25" t="str">
        <f>IF($K138&lt;&gt;"OK","",IF($D138="",0,N($E138)*SUMPRODUCT(--(Parts!$A$2:$A$101=$D138),Parts!$C$2:$C$101)))</f>
        <v/>
      </c>
      <c r="G138" s="25" t="str">
        <f>IF(OR($K138&lt;&gt;"OK",NOT('Labor Rate'!$B$24="OK"),NOT(ISNUMBER('Labor Rate'!$B$20))),"",$C138*'Labor Rate'!$B$20)</f>
        <v/>
      </c>
      <c r="H138" s="25" t="str">
        <f>IF(OR($K138&lt;&gt;"OK",NOT('Labor Rate'!$B$24="OK"),NOT(ISNUMBER('Labor Rate'!$B$20))),"",$F138*(1+'Labor Rate'!$B$11))</f>
        <v/>
      </c>
      <c r="I138" s="25" t="str">
        <f>IF(OR($K138&lt;&gt;"OK",NOT('Labor Rate'!$B$24="OK"),NOT(ISNUMBER('Labor Rate'!$B$20))),"",$G138+$H138)</f>
        <v/>
      </c>
      <c r="J138" s="26" t="str">
        <f>IF($K138="","",IF(NOT('Labor Rate'!$B$24="OK"),"Check data",IF($K138&lt;&gt;"OK","–",IF(NOT(ISNUMBER('Labor Rate'!$B$20)),"n/a",ROUNDUP($I138,0)))))</f>
        <v/>
      </c>
      <c r="K138" s="21" t="str">
        <f>IF(COUNTA($A138:$E138)=0,"",IF(NOT(AND(ISNUMBER($C138),N($C138)&gt;=0)),"Check inputs",IF(NOT(OR($E138="",AND(ISNUMBER($E138),N($E138)&gt;=0))),"Check inputs",IF($D138="",IF(N($E138)&gt;0,"Check part","OK"),IF(SUMPRODUCT(--(Parts!$A$2:$A$101=$D138),--(Parts!$D$2:$D$101="OK"))=1,"OK","Check part")))))</f>
        <v/>
      </c>
    </row>
    <row r="139" ht="20" customHeight="1" spans="1:11" x14ac:dyDescent="0.25">
      <c r="A139" s="22"/>
      <c r="B139" s="23"/>
      <c r="C139" s="24"/>
      <c r="D139" s="22"/>
      <c r="E139" s="24"/>
      <c r="F139" s="25" t="str">
        <f>IF($K139&lt;&gt;"OK","",IF($D139="",0,N($E139)*SUMPRODUCT(--(Parts!$A$2:$A$101=$D139),Parts!$C$2:$C$101)))</f>
        <v/>
      </c>
      <c r="G139" s="25" t="str">
        <f>IF(OR($K139&lt;&gt;"OK",NOT('Labor Rate'!$B$24="OK"),NOT(ISNUMBER('Labor Rate'!$B$20))),"",$C139*'Labor Rate'!$B$20)</f>
        <v/>
      </c>
      <c r="H139" s="25" t="str">
        <f>IF(OR($K139&lt;&gt;"OK",NOT('Labor Rate'!$B$24="OK"),NOT(ISNUMBER('Labor Rate'!$B$20))),"",$F139*(1+'Labor Rate'!$B$11))</f>
        <v/>
      </c>
      <c r="I139" s="25" t="str">
        <f>IF(OR($K139&lt;&gt;"OK",NOT('Labor Rate'!$B$24="OK"),NOT(ISNUMBER('Labor Rate'!$B$20))),"",$G139+$H139)</f>
        <v/>
      </c>
      <c r="J139" s="26" t="str">
        <f>IF($K139="","",IF(NOT('Labor Rate'!$B$24="OK"),"Check data",IF($K139&lt;&gt;"OK","–",IF(NOT(ISNUMBER('Labor Rate'!$B$20)),"n/a",ROUNDUP($I139,0)))))</f>
        <v/>
      </c>
      <c r="K139" s="21" t="str">
        <f>IF(COUNTA($A139:$E139)=0,"",IF(NOT(AND(ISNUMBER($C139),N($C139)&gt;=0)),"Check inputs",IF(NOT(OR($E139="",AND(ISNUMBER($E139),N($E139)&gt;=0))),"Check inputs",IF($D139="",IF(N($E139)&gt;0,"Check part","OK"),IF(SUMPRODUCT(--(Parts!$A$2:$A$101=$D139),--(Parts!$D$2:$D$101="OK"))=1,"OK","Check part")))))</f>
        <v/>
      </c>
    </row>
    <row r="140" ht="20" customHeight="1" spans="1:11" x14ac:dyDescent="0.25">
      <c r="A140" s="22"/>
      <c r="B140" s="23"/>
      <c r="C140" s="24"/>
      <c r="D140" s="22"/>
      <c r="E140" s="24"/>
      <c r="F140" s="25" t="str">
        <f>IF($K140&lt;&gt;"OK","",IF($D140="",0,N($E140)*SUMPRODUCT(--(Parts!$A$2:$A$101=$D140),Parts!$C$2:$C$101)))</f>
        <v/>
      </c>
      <c r="G140" s="25" t="str">
        <f>IF(OR($K140&lt;&gt;"OK",NOT('Labor Rate'!$B$24="OK"),NOT(ISNUMBER('Labor Rate'!$B$20))),"",$C140*'Labor Rate'!$B$20)</f>
        <v/>
      </c>
      <c r="H140" s="25" t="str">
        <f>IF(OR($K140&lt;&gt;"OK",NOT('Labor Rate'!$B$24="OK"),NOT(ISNUMBER('Labor Rate'!$B$20))),"",$F140*(1+'Labor Rate'!$B$11))</f>
        <v/>
      </c>
      <c r="I140" s="25" t="str">
        <f>IF(OR($K140&lt;&gt;"OK",NOT('Labor Rate'!$B$24="OK"),NOT(ISNUMBER('Labor Rate'!$B$20))),"",$G140+$H140)</f>
        <v/>
      </c>
      <c r="J140" s="26" t="str">
        <f>IF($K140="","",IF(NOT('Labor Rate'!$B$24="OK"),"Check data",IF($K140&lt;&gt;"OK","–",IF(NOT(ISNUMBER('Labor Rate'!$B$20)),"n/a",ROUNDUP($I140,0)))))</f>
        <v/>
      </c>
      <c r="K140" s="21" t="str">
        <f>IF(COUNTA($A140:$E140)=0,"",IF(NOT(AND(ISNUMBER($C140),N($C140)&gt;=0)),"Check inputs",IF(NOT(OR($E140="",AND(ISNUMBER($E140),N($E140)&gt;=0))),"Check inputs",IF($D140="",IF(N($E140)&gt;0,"Check part","OK"),IF(SUMPRODUCT(--(Parts!$A$2:$A$101=$D140),--(Parts!$D$2:$D$101="OK"))=1,"OK","Check part")))))</f>
        <v/>
      </c>
    </row>
    <row r="141" ht="20" customHeight="1" spans="1:11" x14ac:dyDescent="0.25">
      <c r="A141" s="22"/>
      <c r="B141" s="23"/>
      <c r="C141" s="24"/>
      <c r="D141" s="22"/>
      <c r="E141" s="24"/>
      <c r="F141" s="25" t="str">
        <f>IF($K141&lt;&gt;"OK","",IF($D141="",0,N($E141)*SUMPRODUCT(--(Parts!$A$2:$A$101=$D141),Parts!$C$2:$C$101)))</f>
        <v/>
      </c>
      <c r="G141" s="25" t="str">
        <f>IF(OR($K141&lt;&gt;"OK",NOT('Labor Rate'!$B$24="OK"),NOT(ISNUMBER('Labor Rate'!$B$20))),"",$C141*'Labor Rate'!$B$20)</f>
        <v/>
      </c>
      <c r="H141" s="25" t="str">
        <f>IF(OR($K141&lt;&gt;"OK",NOT('Labor Rate'!$B$24="OK"),NOT(ISNUMBER('Labor Rate'!$B$20))),"",$F141*(1+'Labor Rate'!$B$11))</f>
        <v/>
      </c>
      <c r="I141" s="25" t="str">
        <f>IF(OR($K141&lt;&gt;"OK",NOT('Labor Rate'!$B$24="OK"),NOT(ISNUMBER('Labor Rate'!$B$20))),"",$G141+$H141)</f>
        <v/>
      </c>
      <c r="J141" s="26" t="str">
        <f>IF($K141="","",IF(NOT('Labor Rate'!$B$24="OK"),"Check data",IF($K141&lt;&gt;"OK","–",IF(NOT(ISNUMBER('Labor Rate'!$B$20)),"n/a",ROUNDUP($I141,0)))))</f>
        <v/>
      </c>
      <c r="K141" s="21" t="str">
        <f>IF(COUNTA($A141:$E141)=0,"",IF(NOT(AND(ISNUMBER($C141),N($C141)&gt;=0)),"Check inputs",IF(NOT(OR($E141="",AND(ISNUMBER($E141),N($E141)&gt;=0))),"Check inputs",IF($D141="",IF(N($E141)&gt;0,"Check part","OK"),IF(SUMPRODUCT(--(Parts!$A$2:$A$101=$D141),--(Parts!$D$2:$D$101="OK"))=1,"OK","Check part")))))</f>
        <v/>
      </c>
    </row>
    <row r="142" ht="20" customHeight="1" spans="1:11" x14ac:dyDescent="0.25">
      <c r="A142" s="22"/>
      <c r="B142" s="23"/>
      <c r="C142" s="24"/>
      <c r="D142" s="22"/>
      <c r="E142" s="24"/>
      <c r="F142" s="25" t="str">
        <f>IF($K142&lt;&gt;"OK","",IF($D142="",0,N($E142)*SUMPRODUCT(--(Parts!$A$2:$A$101=$D142),Parts!$C$2:$C$101)))</f>
        <v/>
      </c>
      <c r="G142" s="25" t="str">
        <f>IF(OR($K142&lt;&gt;"OK",NOT('Labor Rate'!$B$24="OK"),NOT(ISNUMBER('Labor Rate'!$B$20))),"",$C142*'Labor Rate'!$B$20)</f>
        <v/>
      </c>
      <c r="H142" s="25" t="str">
        <f>IF(OR($K142&lt;&gt;"OK",NOT('Labor Rate'!$B$24="OK"),NOT(ISNUMBER('Labor Rate'!$B$20))),"",$F142*(1+'Labor Rate'!$B$11))</f>
        <v/>
      </c>
      <c r="I142" s="25" t="str">
        <f>IF(OR($K142&lt;&gt;"OK",NOT('Labor Rate'!$B$24="OK"),NOT(ISNUMBER('Labor Rate'!$B$20))),"",$G142+$H142)</f>
        <v/>
      </c>
      <c r="J142" s="26" t="str">
        <f>IF($K142="","",IF(NOT('Labor Rate'!$B$24="OK"),"Check data",IF($K142&lt;&gt;"OK","–",IF(NOT(ISNUMBER('Labor Rate'!$B$20)),"n/a",ROUNDUP($I142,0)))))</f>
        <v/>
      </c>
      <c r="K142" s="21" t="str">
        <f>IF(COUNTA($A142:$E142)=0,"",IF(NOT(AND(ISNUMBER($C142),N($C142)&gt;=0)),"Check inputs",IF(NOT(OR($E142="",AND(ISNUMBER($E142),N($E142)&gt;=0))),"Check inputs",IF($D142="",IF(N($E142)&gt;0,"Check part","OK"),IF(SUMPRODUCT(--(Parts!$A$2:$A$101=$D142),--(Parts!$D$2:$D$101="OK"))=1,"OK","Check part")))))</f>
        <v/>
      </c>
    </row>
    <row r="143" ht="20" customHeight="1" spans="1:11" x14ac:dyDescent="0.25">
      <c r="A143" s="22"/>
      <c r="B143" s="23"/>
      <c r="C143" s="24"/>
      <c r="D143" s="22"/>
      <c r="E143" s="24"/>
      <c r="F143" s="25" t="str">
        <f>IF($K143&lt;&gt;"OK","",IF($D143="",0,N($E143)*SUMPRODUCT(--(Parts!$A$2:$A$101=$D143),Parts!$C$2:$C$101)))</f>
        <v/>
      </c>
      <c r="G143" s="25" t="str">
        <f>IF(OR($K143&lt;&gt;"OK",NOT('Labor Rate'!$B$24="OK"),NOT(ISNUMBER('Labor Rate'!$B$20))),"",$C143*'Labor Rate'!$B$20)</f>
        <v/>
      </c>
      <c r="H143" s="25" t="str">
        <f>IF(OR($K143&lt;&gt;"OK",NOT('Labor Rate'!$B$24="OK"),NOT(ISNUMBER('Labor Rate'!$B$20))),"",$F143*(1+'Labor Rate'!$B$11))</f>
        <v/>
      </c>
      <c r="I143" s="25" t="str">
        <f>IF(OR($K143&lt;&gt;"OK",NOT('Labor Rate'!$B$24="OK"),NOT(ISNUMBER('Labor Rate'!$B$20))),"",$G143+$H143)</f>
        <v/>
      </c>
      <c r="J143" s="26" t="str">
        <f>IF($K143="","",IF(NOT('Labor Rate'!$B$24="OK"),"Check data",IF($K143&lt;&gt;"OK","–",IF(NOT(ISNUMBER('Labor Rate'!$B$20)),"n/a",ROUNDUP($I143,0)))))</f>
        <v/>
      </c>
      <c r="K143" s="21" t="str">
        <f>IF(COUNTA($A143:$E143)=0,"",IF(NOT(AND(ISNUMBER($C143),N($C143)&gt;=0)),"Check inputs",IF(NOT(OR($E143="",AND(ISNUMBER($E143),N($E143)&gt;=0))),"Check inputs",IF($D143="",IF(N($E143)&gt;0,"Check part","OK"),IF(SUMPRODUCT(--(Parts!$A$2:$A$101=$D143),--(Parts!$D$2:$D$101="OK"))=1,"OK","Check part")))))</f>
        <v/>
      </c>
    </row>
    <row r="144" ht="20" customHeight="1" spans="1:11" x14ac:dyDescent="0.25">
      <c r="A144" s="22"/>
      <c r="B144" s="23"/>
      <c r="C144" s="24"/>
      <c r="D144" s="22"/>
      <c r="E144" s="24"/>
      <c r="F144" s="25" t="str">
        <f>IF($K144&lt;&gt;"OK","",IF($D144="",0,N($E144)*SUMPRODUCT(--(Parts!$A$2:$A$101=$D144),Parts!$C$2:$C$101)))</f>
        <v/>
      </c>
      <c r="G144" s="25" t="str">
        <f>IF(OR($K144&lt;&gt;"OK",NOT('Labor Rate'!$B$24="OK"),NOT(ISNUMBER('Labor Rate'!$B$20))),"",$C144*'Labor Rate'!$B$20)</f>
        <v/>
      </c>
      <c r="H144" s="25" t="str">
        <f>IF(OR($K144&lt;&gt;"OK",NOT('Labor Rate'!$B$24="OK"),NOT(ISNUMBER('Labor Rate'!$B$20))),"",$F144*(1+'Labor Rate'!$B$11))</f>
        <v/>
      </c>
      <c r="I144" s="25" t="str">
        <f>IF(OR($K144&lt;&gt;"OK",NOT('Labor Rate'!$B$24="OK"),NOT(ISNUMBER('Labor Rate'!$B$20))),"",$G144+$H144)</f>
        <v/>
      </c>
      <c r="J144" s="26" t="str">
        <f>IF($K144="","",IF(NOT('Labor Rate'!$B$24="OK"),"Check data",IF($K144&lt;&gt;"OK","–",IF(NOT(ISNUMBER('Labor Rate'!$B$20)),"n/a",ROUNDUP($I144,0)))))</f>
        <v/>
      </c>
      <c r="K144" s="21" t="str">
        <f>IF(COUNTA($A144:$E144)=0,"",IF(NOT(AND(ISNUMBER($C144),N($C144)&gt;=0)),"Check inputs",IF(NOT(OR($E144="",AND(ISNUMBER($E144),N($E144)&gt;=0))),"Check inputs",IF($D144="",IF(N($E144)&gt;0,"Check part","OK"),IF(SUMPRODUCT(--(Parts!$A$2:$A$101=$D144),--(Parts!$D$2:$D$101="OK"))=1,"OK","Check part")))))</f>
        <v/>
      </c>
    </row>
    <row r="145" ht="20" customHeight="1" spans="1:11" x14ac:dyDescent="0.25">
      <c r="A145" s="22"/>
      <c r="B145" s="23"/>
      <c r="C145" s="24"/>
      <c r="D145" s="22"/>
      <c r="E145" s="24"/>
      <c r="F145" s="25" t="str">
        <f>IF($K145&lt;&gt;"OK","",IF($D145="",0,N($E145)*SUMPRODUCT(--(Parts!$A$2:$A$101=$D145),Parts!$C$2:$C$101)))</f>
        <v/>
      </c>
      <c r="G145" s="25" t="str">
        <f>IF(OR($K145&lt;&gt;"OK",NOT('Labor Rate'!$B$24="OK"),NOT(ISNUMBER('Labor Rate'!$B$20))),"",$C145*'Labor Rate'!$B$20)</f>
        <v/>
      </c>
      <c r="H145" s="25" t="str">
        <f>IF(OR($K145&lt;&gt;"OK",NOT('Labor Rate'!$B$24="OK"),NOT(ISNUMBER('Labor Rate'!$B$20))),"",$F145*(1+'Labor Rate'!$B$11))</f>
        <v/>
      </c>
      <c r="I145" s="25" t="str">
        <f>IF(OR($K145&lt;&gt;"OK",NOT('Labor Rate'!$B$24="OK"),NOT(ISNUMBER('Labor Rate'!$B$20))),"",$G145+$H145)</f>
        <v/>
      </c>
      <c r="J145" s="26" t="str">
        <f>IF($K145="","",IF(NOT('Labor Rate'!$B$24="OK"),"Check data",IF($K145&lt;&gt;"OK","–",IF(NOT(ISNUMBER('Labor Rate'!$B$20)),"n/a",ROUNDUP($I145,0)))))</f>
        <v/>
      </c>
      <c r="K145" s="21" t="str">
        <f>IF(COUNTA($A145:$E145)=0,"",IF(NOT(AND(ISNUMBER($C145),N($C145)&gt;=0)),"Check inputs",IF(NOT(OR($E145="",AND(ISNUMBER($E145),N($E145)&gt;=0))),"Check inputs",IF($D145="",IF(N($E145)&gt;0,"Check part","OK"),IF(SUMPRODUCT(--(Parts!$A$2:$A$101=$D145),--(Parts!$D$2:$D$101="OK"))=1,"OK","Check part")))))</f>
        <v/>
      </c>
    </row>
    <row r="146" ht="20" customHeight="1" spans="1:11" x14ac:dyDescent="0.25">
      <c r="A146" s="22"/>
      <c r="B146" s="23"/>
      <c r="C146" s="24"/>
      <c r="D146" s="22"/>
      <c r="E146" s="24"/>
      <c r="F146" s="25" t="str">
        <f>IF($K146&lt;&gt;"OK","",IF($D146="",0,N($E146)*SUMPRODUCT(--(Parts!$A$2:$A$101=$D146),Parts!$C$2:$C$101)))</f>
        <v/>
      </c>
      <c r="G146" s="25" t="str">
        <f>IF(OR($K146&lt;&gt;"OK",NOT('Labor Rate'!$B$24="OK"),NOT(ISNUMBER('Labor Rate'!$B$20))),"",$C146*'Labor Rate'!$B$20)</f>
        <v/>
      </c>
      <c r="H146" s="25" t="str">
        <f>IF(OR($K146&lt;&gt;"OK",NOT('Labor Rate'!$B$24="OK"),NOT(ISNUMBER('Labor Rate'!$B$20))),"",$F146*(1+'Labor Rate'!$B$11))</f>
        <v/>
      </c>
      <c r="I146" s="25" t="str">
        <f>IF(OR($K146&lt;&gt;"OK",NOT('Labor Rate'!$B$24="OK"),NOT(ISNUMBER('Labor Rate'!$B$20))),"",$G146+$H146)</f>
        <v/>
      </c>
      <c r="J146" s="26" t="str">
        <f>IF($K146="","",IF(NOT('Labor Rate'!$B$24="OK"),"Check data",IF($K146&lt;&gt;"OK","–",IF(NOT(ISNUMBER('Labor Rate'!$B$20)),"n/a",ROUNDUP($I146,0)))))</f>
        <v/>
      </c>
      <c r="K146" s="21" t="str">
        <f>IF(COUNTA($A146:$E146)=0,"",IF(NOT(AND(ISNUMBER($C146),N($C146)&gt;=0)),"Check inputs",IF(NOT(OR($E146="",AND(ISNUMBER($E146),N($E146)&gt;=0))),"Check inputs",IF($D146="",IF(N($E146)&gt;0,"Check part","OK"),IF(SUMPRODUCT(--(Parts!$A$2:$A$101=$D146),--(Parts!$D$2:$D$101="OK"))=1,"OK","Check part")))))</f>
        <v/>
      </c>
    </row>
    <row r="147" ht="20" customHeight="1" spans="1:11" x14ac:dyDescent="0.25">
      <c r="A147" s="22"/>
      <c r="B147" s="23"/>
      <c r="C147" s="24"/>
      <c r="D147" s="22"/>
      <c r="E147" s="24"/>
      <c r="F147" s="25" t="str">
        <f>IF($K147&lt;&gt;"OK","",IF($D147="",0,N($E147)*SUMPRODUCT(--(Parts!$A$2:$A$101=$D147),Parts!$C$2:$C$101)))</f>
        <v/>
      </c>
      <c r="G147" s="25" t="str">
        <f>IF(OR($K147&lt;&gt;"OK",NOT('Labor Rate'!$B$24="OK"),NOT(ISNUMBER('Labor Rate'!$B$20))),"",$C147*'Labor Rate'!$B$20)</f>
        <v/>
      </c>
      <c r="H147" s="25" t="str">
        <f>IF(OR($K147&lt;&gt;"OK",NOT('Labor Rate'!$B$24="OK"),NOT(ISNUMBER('Labor Rate'!$B$20))),"",$F147*(1+'Labor Rate'!$B$11))</f>
        <v/>
      </c>
      <c r="I147" s="25" t="str">
        <f>IF(OR($K147&lt;&gt;"OK",NOT('Labor Rate'!$B$24="OK"),NOT(ISNUMBER('Labor Rate'!$B$20))),"",$G147+$H147)</f>
        <v/>
      </c>
      <c r="J147" s="26" t="str">
        <f>IF($K147="","",IF(NOT('Labor Rate'!$B$24="OK"),"Check data",IF($K147&lt;&gt;"OK","–",IF(NOT(ISNUMBER('Labor Rate'!$B$20)),"n/a",ROUNDUP($I147,0)))))</f>
        <v/>
      </c>
      <c r="K147" s="21" t="str">
        <f>IF(COUNTA($A147:$E147)=0,"",IF(NOT(AND(ISNUMBER($C147),N($C147)&gt;=0)),"Check inputs",IF(NOT(OR($E147="",AND(ISNUMBER($E147),N($E147)&gt;=0))),"Check inputs",IF($D147="",IF(N($E147)&gt;0,"Check part","OK"),IF(SUMPRODUCT(--(Parts!$A$2:$A$101=$D147),--(Parts!$D$2:$D$101="OK"))=1,"OK","Check part")))))</f>
        <v/>
      </c>
    </row>
    <row r="148" ht="20" customHeight="1" spans="1:11" x14ac:dyDescent="0.25">
      <c r="A148" s="22"/>
      <c r="B148" s="23"/>
      <c r="C148" s="24"/>
      <c r="D148" s="22"/>
      <c r="E148" s="24"/>
      <c r="F148" s="25" t="str">
        <f>IF($K148&lt;&gt;"OK","",IF($D148="",0,N($E148)*SUMPRODUCT(--(Parts!$A$2:$A$101=$D148),Parts!$C$2:$C$101)))</f>
        <v/>
      </c>
      <c r="G148" s="25" t="str">
        <f>IF(OR($K148&lt;&gt;"OK",NOT('Labor Rate'!$B$24="OK"),NOT(ISNUMBER('Labor Rate'!$B$20))),"",$C148*'Labor Rate'!$B$20)</f>
        <v/>
      </c>
      <c r="H148" s="25" t="str">
        <f>IF(OR($K148&lt;&gt;"OK",NOT('Labor Rate'!$B$24="OK"),NOT(ISNUMBER('Labor Rate'!$B$20))),"",$F148*(1+'Labor Rate'!$B$11))</f>
        <v/>
      </c>
      <c r="I148" s="25" t="str">
        <f>IF(OR($K148&lt;&gt;"OK",NOT('Labor Rate'!$B$24="OK"),NOT(ISNUMBER('Labor Rate'!$B$20))),"",$G148+$H148)</f>
        <v/>
      </c>
      <c r="J148" s="26" t="str">
        <f>IF($K148="","",IF(NOT('Labor Rate'!$B$24="OK"),"Check data",IF($K148&lt;&gt;"OK","–",IF(NOT(ISNUMBER('Labor Rate'!$B$20)),"n/a",ROUNDUP($I148,0)))))</f>
        <v/>
      </c>
      <c r="K148" s="21" t="str">
        <f>IF(COUNTA($A148:$E148)=0,"",IF(NOT(AND(ISNUMBER($C148),N($C148)&gt;=0)),"Check inputs",IF(NOT(OR($E148="",AND(ISNUMBER($E148),N($E148)&gt;=0))),"Check inputs",IF($D148="",IF(N($E148)&gt;0,"Check part","OK"),IF(SUMPRODUCT(--(Parts!$A$2:$A$101=$D148),--(Parts!$D$2:$D$101="OK"))=1,"OK","Check part")))))</f>
        <v/>
      </c>
    </row>
    <row r="149" ht="20" customHeight="1" spans="1:11" x14ac:dyDescent="0.25">
      <c r="A149" s="22"/>
      <c r="B149" s="23"/>
      <c r="C149" s="24"/>
      <c r="D149" s="22"/>
      <c r="E149" s="24"/>
      <c r="F149" s="25" t="str">
        <f>IF($K149&lt;&gt;"OK","",IF($D149="",0,N($E149)*SUMPRODUCT(--(Parts!$A$2:$A$101=$D149),Parts!$C$2:$C$101)))</f>
        <v/>
      </c>
      <c r="G149" s="25" t="str">
        <f>IF(OR($K149&lt;&gt;"OK",NOT('Labor Rate'!$B$24="OK"),NOT(ISNUMBER('Labor Rate'!$B$20))),"",$C149*'Labor Rate'!$B$20)</f>
        <v/>
      </c>
      <c r="H149" s="25" t="str">
        <f>IF(OR($K149&lt;&gt;"OK",NOT('Labor Rate'!$B$24="OK"),NOT(ISNUMBER('Labor Rate'!$B$20))),"",$F149*(1+'Labor Rate'!$B$11))</f>
        <v/>
      </c>
      <c r="I149" s="25" t="str">
        <f>IF(OR($K149&lt;&gt;"OK",NOT('Labor Rate'!$B$24="OK"),NOT(ISNUMBER('Labor Rate'!$B$20))),"",$G149+$H149)</f>
        <v/>
      </c>
      <c r="J149" s="26" t="str">
        <f>IF($K149="","",IF(NOT('Labor Rate'!$B$24="OK"),"Check data",IF($K149&lt;&gt;"OK","–",IF(NOT(ISNUMBER('Labor Rate'!$B$20)),"n/a",ROUNDUP($I149,0)))))</f>
        <v/>
      </c>
      <c r="K149" s="21" t="str">
        <f>IF(COUNTA($A149:$E149)=0,"",IF(NOT(AND(ISNUMBER($C149),N($C149)&gt;=0)),"Check inputs",IF(NOT(OR($E149="",AND(ISNUMBER($E149),N($E149)&gt;=0))),"Check inputs",IF($D149="",IF(N($E149)&gt;0,"Check part","OK"),IF(SUMPRODUCT(--(Parts!$A$2:$A$101=$D149),--(Parts!$D$2:$D$101="OK"))=1,"OK","Check part")))))</f>
        <v/>
      </c>
    </row>
    <row r="150" ht="20" customHeight="1" spans="1:11" x14ac:dyDescent="0.25">
      <c r="A150" s="22"/>
      <c r="B150" s="23"/>
      <c r="C150" s="24"/>
      <c r="D150" s="22"/>
      <c r="E150" s="24"/>
      <c r="F150" s="25" t="str">
        <f>IF($K150&lt;&gt;"OK","",IF($D150="",0,N($E150)*SUMPRODUCT(--(Parts!$A$2:$A$101=$D150),Parts!$C$2:$C$101)))</f>
        <v/>
      </c>
      <c r="G150" s="25" t="str">
        <f>IF(OR($K150&lt;&gt;"OK",NOT('Labor Rate'!$B$24="OK"),NOT(ISNUMBER('Labor Rate'!$B$20))),"",$C150*'Labor Rate'!$B$20)</f>
        <v/>
      </c>
      <c r="H150" s="25" t="str">
        <f>IF(OR($K150&lt;&gt;"OK",NOT('Labor Rate'!$B$24="OK"),NOT(ISNUMBER('Labor Rate'!$B$20))),"",$F150*(1+'Labor Rate'!$B$11))</f>
        <v/>
      </c>
      <c r="I150" s="25" t="str">
        <f>IF(OR($K150&lt;&gt;"OK",NOT('Labor Rate'!$B$24="OK"),NOT(ISNUMBER('Labor Rate'!$B$20))),"",$G150+$H150)</f>
        <v/>
      </c>
      <c r="J150" s="26" t="str">
        <f>IF($K150="","",IF(NOT('Labor Rate'!$B$24="OK"),"Check data",IF($K150&lt;&gt;"OK","–",IF(NOT(ISNUMBER('Labor Rate'!$B$20)),"n/a",ROUNDUP($I150,0)))))</f>
        <v/>
      </c>
      <c r="K150" s="21" t="str">
        <f>IF(COUNTA($A150:$E150)=0,"",IF(NOT(AND(ISNUMBER($C150),N($C150)&gt;=0)),"Check inputs",IF(NOT(OR($E150="",AND(ISNUMBER($E150),N($E150)&gt;=0))),"Check inputs",IF($D150="",IF(N($E150)&gt;0,"Check part","OK"),IF(SUMPRODUCT(--(Parts!$A$2:$A$101=$D150),--(Parts!$D$2:$D$101="OK"))=1,"OK","Check part")))))</f>
        <v/>
      </c>
    </row>
    <row r="151" ht="20" customHeight="1" spans="1:11" x14ac:dyDescent="0.25">
      <c r="A151" s="22"/>
      <c r="B151" s="23"/>
      <c r="C151" s="24"/>
      <c r="D151" s="22"/>
      <c r="E151" s="24"/>
      <c r="F151" s="25" t="str">
        <f>IF($K151&lt;&gt;"OK","",IF($D151="",0,N($E151)*SUMPRODUCT(--(Parts!$A$2:$A$101=$D151),Parts!$C$2:$C$101)))</f>
        <v/>
      </c>
      <c r="G151" s="25" t="str">
        <f>IF(OR($K151&lt;&gt;"OK",NOT('Labor Rate'!$B$24="OK"),NOT(ISNUMBER('Labor Rate'!$B$20))),"",$C151*'Labor Rate'!$B$20)</f>
        <v/>
      </c>
      <c r="H151" s="25" t="str">
        <f>IF(OR($K151&lt;&gt;"OK",NOT('Labor Rate'!$B$24="OK"),NOT(ISNUMBER('Labor Rate'!$B$20))),"",$F151*(1+'Labor Rate'!$B$11))</f>
        <v/>
      </c>
      <c r="I151" s="25" t="str">
        <f>IF(OR($K151&lt;&gt;"OK",NOT('Labor Rate'!$B$24="OK"),NOT(ISNUMBER('Labor Rate'!$B$20))),"",$G151+$H151)</f>
        <v/>
      </c>
      <c r="J151" s="26" t="str">
        <f>IF($K151="","",IF(NOT('Labor Rate'!$B$24="OK"),"Check data",IF($K151&lt;&gt;"OK","–",IF(NOT(ISNUMBER('Labor Rate'!$B$20)),"n/a",ROUNDUP($I151,0)))))</f>
        <v/>
      </c>
      <c r="K151" s="21" t="str">
        <f>IF(COUNTA($A151:$E151)=0,"",IF(NOT(AND(ISNUMBER($C151),N($C151)&gt;=0)),"Check inputs",IF(NOT(OR($E151="",AND(ISNUMBER($E151),N($E151)&gt;=0))),"Check inputs",IF($D151="",IF(N($E151)&gt;0,"Check part","OK"),IF(SUMPRODUCT(--(Parts!$A$2:$A$101=$D151),--(Parts!$D$2:$D$101="OK"))=1,"OK","Check part")))))</f>
        <v/>
      </c>
    </row>
    <row r="152" ht="20" customHeight="1" spans="1:11" x14ac:dyDescent="0.25">
      <c r="A152" s="22"/>
      <c r="B152" s="23"/>
      <c r="C152" s="24"/>
      <c r="D152" s="22"/>
      <c r="E152" s="24"/>
      <c r="F152" s="25" t="str">
        <f>IF($K152&lt;&gt;"OK","",IF($D152="",0,N($E152)*SUMPRODUCT(--(Parts!$A$2:$A$101=$D152),Parts!$C$2:$C$101)))</f>
        <v/>
      </c>
      <c r="G152" s="25" t="str">
        <f>IF(OR($K152&lt;&gt;"OK",NOT('Labor Rate'!$B$24="OK"),NOT(ISNUMBER('Labor Rate'!$B$20))),"",$C152*'Labor Rate'!$B$20)</f>
        <v/>
      </c>
      <c r="H152" s="25" t="str">
        <f>IF(OR($K152&lt;&gt;"OK",NOT('Labor Rate'!$B$24="OK"),NOT(ISNUMBER('Labor Rate'!$B$20))),"",$F152*(1+'Labor Rate'!$B$11))</f>
        <v/>
      </c>
      <c r="I152" s="25" t="str">
        <f>IF(OR($K152&lt;&gt;"OK",NOT('Labor Rate'!$B$24="OK"),NOT(ISNUMBER('Labor Rate'!$B$20))),"",$G152+$H152)</f>
        <v/>
      </c>
      <c r="J152" s="26" t="str">
        <f>IF($K152="","",IF(NOT('Labor Rate'!$B$24="OK"),"Check data",IF($K152&lt;&gt;"OK","–",IF(NOT(ISNUMBER('Labor Rate'!$B$20)),"n/a",ROUNDUP($I152,0)))))</f>
        <v/>
      </c>
      <c r="K152" s="21" t="str">
        <f>IF(COUNTA($A152:$E152)=0,"",IF(NOT(AND(ISNUMBER($C152),N($C152)&gt;=0)),"Check inputs",IF(NOT(OR($E152="",AND(ISNUMBER($E152),N($E152)&gt;=0))),"Check inputs",IF($D152="",IF(N($E152)&gt;0,"Check part","OK"),IF(SUMPRODUCT(--(Parts!$A$2:$A$101=$D152),--(Parts!$D$2:$D$101="OK"))=1,"OK","Check part")))))</f>
        <v/>
      </c>
    </row>
    <row r="153" ht="20" customHeight="1" spans="1:11" x14ac:dyDescent="0.25">
      <c r="A153" s="22"/>
      <c r="B153" s="23"/>
      <c r="C153" s="24"/>
      <c r="D153" s="22"/>
      <c r="E153" s="24"/>
      <c r="F153" s="25" t="str">
        <f>IF($K153&lt;&gt;"OK","",IF($D153="",0,N($E153)*SUMPRODUCT(--(Parts!$A$2:$A$101=$D153),Parts!$C$2:$C$101)))</f>
        <v/>
      </c>
      <c r="G153" s="25" t="str">
        <f>IF(OR($K153&lt;&gt;"OK",NOT('Labor Rate'!$B$24="OK"),NOT(ISNUMBER('Labor Rate'!$B$20))),"",$C153*'Labor Rate'!$B$20)</f>
        <v/>
      </c>
      <c r="H153" s="25" t="str">
        <f>IF(OR($K153&lt;&gt;"OK",NOT('Labor Rate'!$B$24="OK"),NOT(ISNUMBER('Labor Rate'!$B$20))),"",$F153*(1+'Labor Rate'!$B$11))</f>
        <v/>
      </c>
      <c r="I153" s="25" t="str">
        <f>IF(OR($K153&lt;&gt;"OK",NOT('Labor Rate'!$B$24="OK"),NOT(ISNUMBER('Labor Rate'!$B$20))),"",$G153+$H153)</f>
        <v/>
      </c>
      <c r="J153" s="26" t="str">
        <f>IF($K153="","",IF(NOT('Labor Rate'!$B$24="OK"),"Check data",IF($K153&lt;&gt;"OK","–",IF(NOT(ISNUMBER('Labor Rate'!$B$20)),"n/a",ROUNDUP($I153,0)))))</f>
        <v/>
      </c>
      <c r="K153" s="21" t="str">
        <f>IF(COUNTA($A153:$E153)=0,"",IF(NOT(AND(ISNUMBER($C153),N($C153)&gt;=0)),"Check inputs",IF(NOT(OR($E153="",AND(ISNUMBER($E153),N($E153)&gt;=0))),"Check inputs",IF($D153="",IF(N($E153)&gt;0,"Check part","OK"),IF(SUMPRODUCT(--(Parts!$A$2:$A$101=$D153),--(Parts!$D$2:$D$101="OK"))=1,"OK","Check part")))))</f>
        <v/>
      </c>
    </row>
    <row r="154" ht="20" customHeight="1" spans="1:11" x14ac:dyDescent="0.25">
      <c r="A154" s="22"/>
      <c r="B154" s="23"/>
      <c r="C154" s="24"/>
      <c r="D154" s="22"/>
      <c r="E154" s="24"/>
      <c r="F154" s="25" t="str">
        <f>IF($K154&lt;&gt;"OK","",IF($D154="",0,N($E154)*SUMPRODUCT(--(Parts!$A$2:$A$101=$D154),Parts!$C$2:$C$101)))</f>
        <v/>
      </c>
      <c r="G154" s="25" t="str">
        <f>IF(OR($K154&lt;&gt;"OK",NOT('Labor Rate'!$B$24="OK"),NOT(ISNUMBER('Labor Rate'!$B$20))),"",$C154*'Labor Rate'!$B$20)</f>
        <v/>
      </c>
      <c r="H154" s="25" t="str">
        <f>IF(OR($K154&lt;&gt;"OK",NOT('Labor Rate'!$B$24="OK"),NOT(ISNUMBER('Labor Rate'!$B$20))),"",$F154*(1+'Labor Rate'!$B$11))</f>
        <v/>
      </c>
      <c r="I154" s="25" t="str">
        <f>IF(OR($K154&lt;&gt;"OK",NOT('Labor Rate'!$B$24="OK"),NOT(ISNUMBER('Labor Rate'!$B$20))),"",$G154+$H154)</f>
        <v/>
      </c>
      <c r="J154" s="26" t="str">
        <f>IF($K154="","",IF(NOT('Labor Rate'!$B$24="OK"),"Check data",IF($K154&lt;&gt;"OK","–",IF(NOT(ISNUMBER('Labor Rate'!$B$20)),"n/a",ROUNDUP($I154,0)))))</f>
        <v/>
      </c>
      <c r="K154" s="21" t="str">
        <f>IF(COUNTA($A154:$E154)=0,"",IF(NOT(AND(ISNUMBER($C154),N($C154)&gt;=0)),"Check inputs",IF(NOT(OR($E154="",AND(ISNUMBER($E154),N($E154)&gt;=0))),"Check inputs",IF($D154="",IF(N($E154)&gt;0,"Check part","OK"),IF(SUMPRODUCT(--(Parts!$A$2:$A$101=$D154),--(Parts!$D$2:$D$101="OK"))=1,"OK","Check part")))))</f>
        <v/>
      </c>
    </row>
    <row r="155" ht="20" customHeight="1" spans="1:11" x14ac:dyDescent="0.25">
      <c r="A155" s="22"/>
      <c r="B155" s="23"/>
      <c r="C155" s="24"/>
      <c r="D155" s="22"/>
      <c r="E155" s="24"/>
      <c r="F155" s="25" t="str">
        <f>IF($K155&lt;&gt;"OK","",IF($D155="",0,N($E155)*SUMPRODUCT(--(Parts!$A$2:$A$101=$D155),Parts!$C$2:$C$101)))</f>
        <v/>
      </c>
      <c r="G155" s="25" t="str">
        <f>IF(OR($K155&lt;&gt;"OK",NOT('Labor Rate'!$B$24="OK"),NOT(ISNUMBER('Labor Rate'!$B$20))),"",$C155*'Labor Rate'!$B$20)</f>
        <v/>
      </c>
      <c r="H155" s="25" t="str">
        <f>IF(OR($K155&lt;&gt;"OK",NOT('Labor Rate'!$B$24="OK"),NOT(ISNUMBER('Labor Rate'!$B$20))),"",$F155*(1+'Labor Rate'!$B$11))</f>
        <v/>
      </c>
      <c r="I155" s="25" t="str">
        <f>IF(OR($K155&lt;&gt;"OK",NOT('Labor Rate'!$B$24="OK"),NOT(ISNUMBER('Labor Rate'!$B$20))),"",$G155+$H155)</f>
        <v/>
      </c>
      <c r="J155" s="26" t="str">
        <f>IF($K155="","",IF(NOT('Labor Rate'!$B$24="OK"),"Check data",IF($K155&lt;&gt;"OK","–",IF(NOT(ISNUMBER('Labor Rate'!$B$20)),"n/a",ROUNDUP($I155,0)))))</f>
        <v/>
      </c>
      <c r="K155" s="21" t="str">
        <f>IF(COUNTA($A155:$E155)=0,"",IF(NOT(AND(ISNUMBER($C155),N($C155)&gt;=0)),"Check inputs",IF(NOT(OR($E155="",AND(ISNUMBER($E155),N($E155)&gt;=0))),"Check inputs",IF($D155="",IF(N($E155)&gt;0,"Check part","OK"),IF(SUMPRODUCT(--(Parts!$A$2:$A$101=$D155),--(Parts!$D$2:$D$101="OK"))=1,"OK","Check part")))))</f>
        <v/>
      </c>
    </row>
    <row r="156" ht="20" customHeight="1" spans="1:11" x14ac:dyDescent="0.25">
      <c r="A156" s="22"/>
      <c r="B156" s="23"/>
      <c r="C156" s="24"/>
      <c r="D156" s="22"/>
      <c r="E156" s="24"/>
      <c r="F156" s="25" t="str">
        <f>IF($K156&lt;&gt;"OK","",IF($D156="",0,N($E156)*SUMPRODUCT(--(Parts!$A$2:$A$101=$D156),Parts!$C$2:$C$101)))</f>
        <v/>
      </c>
      <c r="G156" s="25" t="str">
        <f>IF(OR($K156&lt;&gt;"OK",NOT('Labor Rate'!$B$24="OK"),NOT(ISNUMBER('Labor Rate'!$B$20))),"",$C156*'Labor Rate'!$B$20)</f>
        <v/>
      </c>
      <c r="H156" s="25" t="str">
        <f>IF(OR($K156&lt;&gt;"OK",NOT('Labor Rate'!$B$24="OK"),NOT(ISNUMBER('Labor Rate'!$B$20))),"",$F156*(1+'Labor Rate'!$B$11))</f>
        <v/>
      </c>
      <c r="I156" s="25" t="str">
        <f>IF(OR($K156&lt;&gt;"OK",NOT('Labor Rate'!$B$24="OK"),NOT(ISNUMBER('Labor Rate'!$B$20))),"",$G156+$H156)</f>
        <v/>
      </c>
      <c r="J156" s="26" t="str">
        <f>IF($K156="","",IF(NOT('Labor Rate'!$B$24="OK"),"Check data",IF($K156&lt;&gt;"OK","–",IF(NOT(ISNUMBER('Labor Rate'!$B$20)),"n/a",ROUNDUP($I156,0)))))</f>
        <v/>
      </c>
      <c r="K156" s="21" t="str">
        <f>IF(COUNTA($A156:$E156)=0,"",IF(NOT(AND(ISNUMBER($C156),N($C156)&gt;=0)),"Check inputs",IF(NOT(OR($E156="",AND(ISNUMBER($E156),N($E156)&gt;=0))),"Check inputs",IF($D156="",IF(N($E156)&gt;0,"Check part","OK"),IF(SUMPRODUCT(--(Parts!$A$2:$A$101=$D156),--(Parts!$D$2:$D$101="OK"))=1,"OK","Check part")))))</f>
        <v/>
      </c>
    </row>
    <row r="157" ht="20" customHeight="1" spans="1:11" x14ac:dyDescent="0.25">
      <c r="A157" s="22"/>
      <c r="B157" s="23"/>
      <c r="C157" s="24"/>
      <c r="D157" s="22"/>
      <c r="E157" s="24"/>
      <c r="F157" s="25" t="str">
        <f>IF($K157&lt;&gt;"OK","",IF($D157="",0,N($E157)*SUMPRODUCT(--(Parts!$A$2:$A$101=$D157),Parts!$C$2:$C$101)))</f>
        <v/>
      </c>
      <c r="G157" s="25" t="str">
        <f>IF(OR($K157&lt;&gt;"OK",NOT('Labor Rate'!$B$24="OK"),NOT(ISNUMBER('Labor Rate'!$B$20))),"",$C157*'Labor Rate'!$B$20)</f>
        <v/>
      </c>
      <c r="H157" s="25" t="str">
        <f>IF(OR($K157&lt;&gt;"OK",NOT('Labor Rate'!$B$24="OK"),NOT(ISNUMBER('Labor Rate'!$B$20))),"",$F157*(1+'Labor Rate'!$B$11))</f>
        <v/>
      </c>
      <c r="I157" s="25" t="str">
        <f>IF(OR($K157&lt;&gt;"OK",NOT('Labor Rate'!$B$24="OK"),NOT(ISNUMBER('Labor Rate'!$B$20))),"",$G157+$H157)</f>
        <v/>
      </c>
      <c r="J157" s="26" t="str">
        <f>IF($K157="","",IF(NOT('Labor Rate'!$B$24="OK"),"Check data",IF($K157&lt;&gt;"OK","–",IF(NOT(ISNUMBER('Labor Rate'!$B$20)),"n/a",ROUNDUP($I157,0)))))</f>
        <v/>
      </c>
      <c r="K157" s="21" t="str">
        <f>IF(COUNTA($A157:$E157)=0,"",IF(NOT(AND(ISNUMBER($C157),N($C157)&gt;=0)),"Check inputs",IF(NOT(OR($E157="",AND(ISNUMBER($E157),N($E157)&gt;=0))),"Check inputs",IF($D157="",IF(N($E157)&gt;0,"Check part","OK"),IF(SUMPRODUCT(--(Parts!$A$2:$A$101=$D157),--(Parts!$D$2:$D$101="OK"))=1,"OK","Check part")))))</f>
        <v/>
      </c>
    </row>
    <row r="158" ht="20" customHeight="1" spans="1:11" x14ac:dyDescent="0.25">
      <c r="A158" s="22"/>
      <c r="B158" s="23"/>
      <c r="C158" s="24"/>
      <c r="D158" s="22"/>
      <c r="E158" s="24"/>
      <c r="F158" s="25" t="str">
        <f>IF($K158&lt;&gt;"OK","",IF($D158="",0,N($E158)*SUMPRODUCT(--(Parts!$A$2:$A$101=$D158),Parts!$C$2:$C$101)))</f>
        <v/>
      </c>
      <c r="G158" s="25" t="str">
        <f>IF(OR($K158&lt;&gt;"OK",NOT('Labor Rate'!$B$24="OK"),NOT(ISNUMBER('Labor Rate'!$B$20))),"",$C158*'Labor Rate'!$B$20)</f>
        <v/>
      </c>
      <c r="H158" s="25" t="str">
        <f>IF(OR($K158&lt;&gt;"OK",NOT('Labor Rate'!$B$24="OK"),NOT(ISNUMBER('Labor Rate'!$B$20))),"",$F158*(1+'Labor Rate'!$B$11))</f>
        <v/>
      </c>
      <c r="I158" s="25" t="str">
        <f>IF(OR($K158&lt;&gt;"OK",NOT('Labor Rate'!$B$24="OK"),NOT(ISNUMBER('Labor Rate'!$B$20))),"",$G158+$H158)</f>
        <v/>
      </c>
      <c r="J158" s="26" t="str">
        <f>IF($K158="","",IF(NOT('Labor Rate'!$B$24="OK"),"Check data",IF($K158&lt;&gt;"OK","–",IF(NOT(ISNUMBER('Labor Rate'!$B$20)),"n/a",ROUNDUP($I158,0)))))</f>
        <v/>
      </c>
      <c r="K158" s="21" t="str">
        <f>IF(COUNTA($A158:$E158)=0,"",IF(NOT(AND(ISNUMBER($C158),N($C158)&gt;=0)),"Check inputs",IF(NOT(OR($E158="",AND(ISNUMBER($E158),N($E158)&gt;=0))),"Check inputs",IF($D158="",IF(N($E158)&gt;0,"Check part","OK"),IF(SUMPRODUCT(--(Parts!$A$2:$A$101=$D158),--(Parts!$D$2:$D$101="OK"))=1,"OK","Check part")))))</f>
        <v/>
      </c>
    </row>
    <row r="159" ht="20" customHeight="1" spans="1:11" x14ac:dyDescent="0.25">
      <c r="A159" s="22"/>
      <c r="B159" s="23"/>
      <c r="C159" s="24"/>
      <c r="D159" s="22"/>
      <c r="E159" s="24"/>
      <c r="F159" s="25" t="str">
        <f>IF($K159&lt;&gt;"OK","",IF($D159="",0,N($E159)*SUMPRODUCT(--(Parts!$A$2:$A$101=$D159),Parts!$C$2:$C$101)))</f>
        <v/>
      </c>
      <c r="G159" s="25" t="str">
        <f>IF(OR($K159&lt;&gt;"OK",NOT('Labor Rate'!$B$24="OK"),NOT(ISNUMBER('Labor Rate'!$B$20))),"",$C159*'Labor Rate'!$B$20)</f>
        <v/>
      </c>
      <c r="H159" s="25" t="str">
        <f>IF(OR($K159&lt;&gt;"OK",NOT('Labor Rate'!$B$24="OK"),NOT(ISNUMBER('Labor Rate'!$B$20))),"",$F159*(1+'Labor Rate'!$B$11))</f>
        <v/>
      </c>
      <c r="I159" s="25" t="str">
        <f>IF(OR($K159&lt;&gt;"OK",NOT('Labor Rate'!$B$24="OK"),NOT(ISNUMBER('Labor Rate'!$B$20))),"",$G159+$H159)</f>
        <v/>
      </c>
      <c r="J159" s="26" t="str">
        <f>IF($K159="","",IF(NOT('Labor Rate'!$B$24="OK"),"Check data",IF($K159&lt;&gt;"OK","–",IF(NOT(ISNUMBER('Labor Rate'!$B$20)),"n/a",ROUNDUP($I159,0)))))</f>
        <v/>
      </c>
      <c r="K159" s="21" t="str">
        <f>IF(COUNTA($A159:$E159)=0,"",IF(NOT(AND(ISNUMBER($C159),N($C159)&gt;=0)),"Check inputs",IF(NOT(OR($E159="",AND(ISNUMBER($E159),N($E159)&gt;=0))),"Check inputs",IF($D159="",IF(N($E159)&gt;0,"Check part","OK"),IF(SUMPRODUCT(--(Parts!$A$2:$A$101=$D159),--(Parts!$D$2:$D$101="OK"))=1,"OK","Check part")))))</f>
        <v/>
      </c>
    </row>
    <row r="160" ht="20" customHeight="1" spans="1:11" x14ac:dyDescent="0.25">
      <c r="A160" s="22"/>
      <c r="B160" s="23"/>
      <c r="C160" s="24"/>
      <c r="D160" s="22"/>
      <c r="E160" s="24"/>
      <c r="F160" s="25" t="str">
        <f>IF($K160&lt;&gt;"OK","",IF($D160="",0,N($E160)*SUMPRODUCT(--(Parts!$A$2:$A$101=$D160),Parts!$C$2:$C$101)))</f>
        <v/>
      </c>
      <c r="G160" s="25" t="str">
        <f>IF(OR($K160&lt;&gt;"OK",NOT('Labor Rate'!$B$24="OK"),NOT(ISNUMBER('Labor Rate'!$B$20))),"",$C160*'Labor Rate'!$B$20)</f>
        <v/>
      </c>
      <c r="H160" s="25" t="str">
        <f>IF(OR($K160&lt;&gt;"OK",NOT('Labor Rate'!$B$24="OK"),NOT(ISNUMBER('Labor Rate'!$B$20))),"",$F160*(1+'Labor Rate'!$B$11))</f>
        <v/>
      </c>
      <c r="I160" s="25" t="str">
        <f>IF(OR($K160&lt;&gt;"OK",NOT('Labor Rate'!$B$24="OK"),NOT(ISNUMBER('Labor Rate'!$B$20))),"",$G160+$H160)</f>
        <v/>
      </c>
      <c r="J160" s="26" t="str">
        <f>IF($K160="","",IF(NOT('Labor Rate'!$B$24="OK"),"Check data",IF($K160&lt;&gt;"OK","–",IF(NOT(ISNUMBER('Labor Rate'!$B$20)),"n/a",ROUNDUP($I160,0)))))</f>
        <v/>
      </c>
      <c r="K160" s="21" t="str">
        <f>IF(COUNTA($A160:$E160)=0,"",IF(NOT(AND(ISNUMBER($C160),N($C160)&gt;=0)),"Check inputs",IF(NOT(OR($E160="",AND(ISNUMBER($E160),N($E160)&gt;=0))),"Check inputs",IF($D160="",IF(N($E160)&gt;0,"Check part","OK"),IF(SUMPRODUCT(--(Parts!$A$2:$A$101=$D160),--(Parts!$D$2:$D$101="OK"))=1,"OK","Check part")))))</f>
        <v/>
      </c>
    </row>
    <row r="161" ht="20" customHeight="1" spans="1:11" x14ac:dyDescent="0.25">
      <c r="A161" s="22"/>
      <c r="B161" s="23"/>
      <c r="C161" s="24"/>
      <c r="D161" s="22"/>
      <c r="E161" s="24"/>
      <c r="F161" s="25" t="str">
        <f>IF($K161&lt;&gt;"OK","",IF($D161="",0,N($E161)*SUMPRODUCT(--(Parts!$A$2:$A$101=$D161),Parts!$C$2:$C$101)))</f>
        <v/>
      </c>
      <c r="G161" s="25" t="str">
        <f>IF(OR($K161&lt;&gt;"OK",NOT('Labor Rate'!$B$24="OK"),NOT(ISNUMBER('Labor Rate'!$B$20))),"",$C161*'Labor Rate'!$B$20)</f>
        <v/>
      </c>
      <c r="H161" s="25" t="str">
        <f>IF(OR($K161&lt;&gt;"OK",NOT('Labor Rate'!$B$24="OK"),NOT(ISNUMBER('Labor Rate'!$B$20))),"",$F161*(1+'Labor Rate'!$B$11))</f>
        <v/>
      </c>
      <c r="I161" s="25" t="str">
        <f>IF(OR($K161&lt;&gt;"OK",NOT('Labor Rate'!$B$24="OK"),NOT(ISNUMBER('Labor Rate'!$B$20))),"",$G161+$H161)</f>
        <v/>
      </c>
      <c r="J161" s="26" t="str">
        <f>IF($K161="","",IF(NOT('Labor Rate'!$B$24="OK"),"Check data",IF($K161&lt;&gt;"OK","–",IF(NOT(ISNUMBER('Labor Rate'!$B$20)),"n/a",ROUNDUP($I161,0)))))</f>
        <v/>
      </c>
      <c r="K161" s="21" t="str">
        <f>IF(COUNTA($A161:$E161)=0,"",IF(NOT(AND(ISNUMBER($C161),N($C161)&gt;=0)),"Check inputs",IF(NOT(OR($E161="",AND(ISNUMBER($E161),N($E161)&gt;=0))),"Check inputs",IF($D161="",IF(N($E161)&gt;0,"Check part","OK"),IF(SUMPRODUCT(--(Parts!$A$2:$A$101=$D161),--(Parts!$D$2:$D$101="OK"))=1,"OK","Check part")))))</f>
        <v/>
      </c>
    </row>
    <row r="162" ht="20" customHeight="1" spans="1:11" x14ac:dyDescent="0.25">
      <c r="A162" s="22"/>
      <c r="B162" s="23"/>
      <c r="C162" s="24"/>
      <c r="D162" s="22"/>
      <c r="E162" s="24"/>
      <c r="F162" s="25" t="str">
        <f>IF($K162&lt;&gt;"OK","",IF($D162="",0,N($E162)*SUMPRODUCT(--(Parts!$A$2:$A$101=$D162),Parts!$C$2:$C$101)))</f>
        <v/>
      </c>
      <c r="G162" s="25" t="str">
        <f>IF(OR($K162&lt;&gt;"OK",NOT('Labor Rate'!$B$24="OK"),NOT(ISNUMBER('Labor Rate'!$B$20))),"",$C162*'Labor Rate'!$B$20)</f>
        <v/>
      </c>
      <c r="H162" s="25" t="str">
        <f>IF(OR($K162&lt;&gt;"OK",NOT('Labor Rate'!$B$24="OK"),NOT(ISNUMBER('Labor Rate'!$B$20))),"",$F162*(1+'Labor Rate'!$B$11))</f>
        <v/>
      </c>
      <c r="I162" s="25" t="str">
        <f>IF(OR($K162&lt;&gt;"OK",NOT('Labor Rate'!$B$24="OK"),NOT(ISNUMBER('Labor Rate'!$B$20))),"",$G162+$H162)</f>
        <v/>
      </c>
      <c r="J162" s="26" t="str">
        <f>IF($K162="","",IF(NOT('Labor Rate'!$B$24="OK"),"Check data",IF($K162&lt;&gt;"OK","–",IF(NOT(ISNUMBER('Labor Rate'!$B$20)),"n/a",ROUNDUP($I162,0)))))</f>
        <v/>
      </c>
      <c r="K162" s="21" t="str">
        <f>IF(COUNTA($A162:$E162)=0,"",IF(NOT(AND(ISNUMBER($C162),N($C162)&gt;=0)),"Check inputs",IF(NOT(OR($E162="",AND(ISNUMBER($E162),N($E162)&gt;=0))),"Check inputs",IF($D162="",IF(N($E162)&gt;0,"Check part","OK"),IF(SUMPRODUCT(--(Parts!$A$2:$A$101=$D162),--(Parts!$D$2:$D$101="OK"))=1,"OK","Check part")))))</f>
        <v/>
      </c>
    </row>
    <row r="163" ht="20" customHeight="1" spans="1:11" x14ac:dyDescent="0.25">
      <c r="A163" s="22"/>
      <c r="B163" s="23"/>
      <c r="C163" s="24"/>
      <c r="D163" s="22"/>
      <c r="E163" s="24"/>
      <c r="F163" s="25" t="str">
        <f>IF($K163&lt;&gt;"OK","",IF($D163="",0,N($E163)*SUMPRODUCT(--(Parts!$A$2:$A$101=$D163),Parts!$C$2:$C$101)))</f>
        <v/>
      </c>
      <c r="G163" s="25" t="str">
        <f>IF(OR($K163&lt;&gt;"OK",NOT('Labor Rate'!$B$24="OK"),NOT(ISNUMBER('Labor Rate'!$B$20))),"",$C163*'Labor Rate'!$B$20)</f>
        <v/>
      </c>
      <c r="H163" s="25" t="str">
        <f>IF(OR($K163&lt;&gt;"OK",NOT('Labor Rate'!$B$24="OK"),NOT(ISNUMBER('Labor Rate'!$B$20))),"",$F163*(1+'Labor Rate'!$B$11))</f>
        <v/>
      </c>
      <c r="I163" s="25" t="str">
        <f>IF(OR($K163&lt;&gt;"OK",NOT('Labor Rate'!$B$24="OK"),NOT(ISNUMBER('Labor Rate'!$B$20))),"",$G163+$H163)</f>
        <v/>
      </c>
      <c r="J163" s="26" t="str">
        <f>IF($K163="","",IF(NOT('Labor Rate'!$B$24="OK"),"Check data",IF($K163&lt;&gt;"OK","–",IF(NOT(ISNUMBER('Labor Rate'!$B$20)),"n/a",ROUNDUP($I163,0)))))</f>
        <v/>
      </c>
      <c r="K163" s="21" t="str">
        <f>IF(COUNTA($A163:$E163)=0,"",IF(NOT(AND(ISNUMBER($C163),N($C163)&gt;=0)),"Check inputs",IF(NOT(OR($E163="",AND(ISNUMBER($E163),N($E163)&gt;=0))),"Check inputs",IF($D163="",IF(N($E163)&gt;0,"Check part","OK"),IF(SUMPRODUCT(--(Parts!$A$2:$A$101=$D163),--(Parts!$D$2:$D$101="OK"))=1,"OK","Check part")))))</f>
        <v/>
      </c>
    </row>
    <row r="164" ht="20" customHeight="1" spans="1:11" x14ac:dyDescent="0.25">
      <c r="A164" s="22"/>
      <c r="B164" s="23"/>
      <c r="C164" s="24"/>
      <c r="D164" s="22"/>
      <c r="E164" s="24"/>
      <c r="F164" s="25" t="str">
        <f>IF($K164&lt;&gt;"OK","",IF($D164="",0,N($E164)*SUMPRODUCT(--(Parts!$A$2:$A$101=$D164),Parts!$C$2:$C$101)))</f>
        <v/>
      </c>
      <c r="G164" s="25" t="str">
        <f>IF(OR($K164&lt;&gt;"OK",NOT('Labor Rate'!$B$24="OK"),NOT(ISNUMBER('Labor Rate'!$B$20))),"",$C164*'Labor Rate'!$B$20)</f>
        <v/>
      </c>
      <c r="H164" s="25" t="str">
        <f>IF(OR($K164&lt;&gt;"OK",NOT('Labor Rate'!$B$24="OK"),NOT(ISNUMBER('Labor Rate'!$B$20))),"",$F164*(1+'Labor Rate'!$B$11))</f>
        <v/>
      </c>
      <c r="I164" s="25" t="str">
        <f>IF(OR($K164&lt;&gt;"OK",NOT('Labor Rate'!$B$24="OK"),NOT(ISNUMBER('Labor Rate'!$B$20))),"",$G164+$H164)</f>
        <v/>
      </c>
      <c r="J164" s="26" t="str">
        <f>IF($K164="","",IF(NOT('Labor Rate'!$B$24="OK"),"Check data",IF($K164&lt;&gt;"OK","–",IF(NOT(ISNUMBER('Labor Rate'!$B$20)),"n/a",ROUNDUP($I164,0)))))</f>
        <v/>
      </c>
      <c r="K164" s="21" t="str">
        <f>IF(COUNTA($A164:$E164)=0,"",IF(NOT(AND(ISNUMBER($C164),N($C164)&gt;=0)),"Check inputs",IF(NOT(OR($E164="",AND(ISNUMBER($E164),N($E164)&gt;=0))),"Check inputs",IF($D164="",IF(N($E164)&gt;0,"Check part","OK"),IF(SUMPRODUCT(--(Parts!$A$2:$A$101=$D164),--(Parts!$D$2:$D$101="OK"))=1,"OK","Check part")))))</f>
        <v/>
      </c>
    </row>
    <row r="165" ht="20" customHeight="1" spans="1:11" x14ac:dyDescent="0.25">
      <c r="A165" s="22"/>
      <c r="B165" s="23"/>
      <c r="C165" s="24"/>
      <c r="D165" s="22"/>
      <c r="E165" s="24"/>
      <c r="F165" s="25" t="str">
        <f>IF($K165&lt;&gt;"OK","",IF($D165="",0,N($E165)*SUMPRODUCT(--(Parts!$A$2:$A$101=$D165),Parts!$C$2:$C$101)))</f>
        <v/>
      </c>
      <c r="G165" s="25" t="str">
        <f>IF(OR($K165&lt;&gt;"OK",NOT('Labor Rate'!$B$24="OK"),NOT(ISNUMBER('Labor Rate'!$B$20))),"",$C165*'Labor Rate'!$B$20)</f>
        <v/>
      </c>
      <c r="H165" s="25" t="str">
        <f>IF(OR($K165&lt;&gt;"OK",NOT('Labor Rate'!$B$24="OK"),NOT(ISNUMBER('Labor Rate'!$B$20))),"",$F165*(1+'Labor Rate'!$B$11))</f>
        <v/>
      </c>
      <c r="I165" s="25" t="str">
        <f>IF(OR($K165&lt;&gt;"OK",NOT('Labor Rate'!$B$24="OK"),NOT(ISNUMBER('Labor Rate'!$B$20))),"",$G165+$H165)</f>
        <v/>
      </c>
      <c r="J165" s="26" t="str">
        <f>IF($K165="","",IF(NOT('Labor Rate'!$B$24="OK"),"Check data",IF($K165&lt;&gt;"OK","–",IF(NOT(ISNUMBER('Labor Rate'!$B$20)),"n/a",ROUNDUP($I165,0)))))</f>
        <v/>
      </c>
      <c r="K165" s="21" t="str">
        <f>IF(COUNTA($A165:$E165)=0,"",IF(NOT(AND(ISNUMBER($C165),N($C165)&gt;=0)),"Check inputs",IF(NOT(OR($E165="",AND(ISNUMBER($E165),N($E165)&gt;=0))),"Check inputs",IF($D165="",IF(N($E165)&gt;0,"Check part","OK"),IF(SUMPRODUCT(--(Parts!$A$2:$A$101=$D165),--(Parts!$D$2:$D$101="OK"))=1,"OK","Check part")))))</f>
        <v/>
      </c>
    </row>
    <row r="166" ht="20" customHeight="1" spans="1:11" x14ac:dyDescent="0.25">
      <c r="A166" s="22"/>
      <c r="B166" s="23"/>
      <c r="C166" s="24"/>
      <c r="D166" s="22"/>
      <c r="E166" s="24"/>
      <c r="F166" s="25" t="str">
        <f>IF($K166&lt;&gt;"OK","",IF($D166="",0,N($E166)*SUMPRODUCT(--(Parts!$A$2:$A$101=$D166),Parts!$C$2:$C$101)))</f>
        <v/>
      </c>
      <c r="G166" s="25" t="str">
        <f>IF(OR($K166&lt;&gt;"OK",NOT('Labor Rate'!$B$24="OK"),NOT(ISNUMBER('Labor Rate'!$B$20))),"",$C166*'Labor Rate'!$B$20)</f>
        <v/>
      </c>
      <c r="H166" s="25" t="str">
        <f>IF(OR($K166&lt;&gt;"OK",NOT('Labor Rate'!$B$24="OK"),NOT(ISNUMBER('Labor Rate'!$B$20))),"",$F166*(1+'Labor Rate'!$B$11))</f>
        <v/>
      </c>
      <c r="I166" s="25" t="str">
        <f>IF(OR($K166&lt;&gt;"OK",NOT('Labor Rate'!$B$24="OK"),NOT(ISNUMBER('Labor Rate'!$B$20))),"",$G166+$H166)</f>
        <v/>
      </c>
      <c r="J166" s="26" t="str">
        <f>IF($K166="","",IF(NOT('Labor Rate'!$B$24="OK"),"Check data",IF($K166&lt;&gt;"OK","–",IF(NOT(ISNUMBER('Labor Rate'!$B$20)),"n/a",ROUNDUP($I166,0)))))</f>
        <v/>
      </c>
      <c r="K166" s="21" t="str">
        <f>IF(COUNTA($A166:$E166)=0,"",IF(NOT(AND(ISNUMBER($C166),N($C166)&gt;=0)),"Check inputs",IF(NOT(OR($E166="",AND(ISNUMBER($E166),N($E166)&gt;=0))),"Check inputs",IF($D166="",IF(N($E166)&gt;0,"Check part","OK"),IF(SUMPRODUCT(--(Parts!$A$2:$A$101=$D166),--(Parts!$D$2:$D$101="OK"))=1,"OK","Check part")))))</f>
        <v/>
      </c>
    </row>
    <row r="167" ht="20" customHeight="1" spans="1:11" x14ac:dyDescent="0.25">
      <c r="A167" s="22"/>
      <c r="B167" s="23"/>
      <c r="C167" s="24"/>
      <c r="D167" s="22"/>
      <c r="E167" s="24"/>
      <c r="F167" s="25" t="str">
        <f>IF($K167&lt;&gt;"OK","",IF($D167="",0,N($E167)*SUMPRODUCT(--(Parts!$A$2:$A$101=$D167),Parts!$C$2:$C$101)))</f>
        <v/>
      </c>
      <c r="G167" s="25" t="str">
        <f>IF(OR($K167&lt;&gt;"OK",NOT('Labor Rate'!$B$24="OK"),NOT(ISNUMBER('Labor Rate'!$B$20))),"",$C167*'Labor Rate'!$B$20)</f>
        <v/>
      </c>
      <c r="H167" s="25" t="str">
        <f>IF(OR($K167&lt;&gt;"OK",NOT('Labor Rate'!$B$24="OK"),NOT(ISNUMBER('Labor Rate'!$B$20))),"",$F167*(1+'Labor Rate'!$B$11))</f>
        <v/>
      </c>
      <c r="I167" s="25" t="str">
        <f>IF(OR($K167&lt;&gt;"OK",NOT('Labor Rate'!$B$24="OK"),NOT(ISNUMBER('Labor Rate'!$B$20))),"",$G167+$H167)</f>
        <v/>
      </c>
      <c r="J167" s="26" t="str">
        <f>IF($K167="","",IF(NOT('Labor Rate'!$B$24="OK"),"Check data",IF($K167&lt;&gt;"OK","–",IF(NOT(ISNUMBER('Labor Rate'!$B$20)),"n/a",ROUNDUP($I167,0)))))</f>
        <v/>
      </c>
      <c r="K167" s="21" t="str">
        <f>IF(COUNTA($A167:$E167)=0,"",IF(NOT(AND(ISNUMBER($C167),N($C167)&gt;=0)),"Check inputs",IF(NOT(OR($E167="",AND(ISNUMBER($E167),N($E167)&gt;=0))),"Check inputs",IF($D167="",IF(N($E167)&gt;0,"Check part","OK"),IF(SUMPRODUCT(--(Parts!$A$2:$A$101=$D167),--(Parts!$D$2:$D$101="OK"))=1,"OK","Check part")))))</f>
        <v/>
      </c>
    </row>
    <row r="168" ht="20" customHeight="1" spans="1:11" x14ac:dyDescent="0.25">
      <c r="A168" s="22"/>
      <c r="B168" s="23"/>
      <c r="C168" s="24"/>
      <c r="D168" s="22"/>
      <c r="E168" s="24"/>
      <c r="F168" s="25" t="str">
        <f>IF($K168&lt;&gt;"OK","",IF($D168="",0,N($E168)*SUMPRODUCT(--(Parts!$A$2:$A$101=$D168),Parts!$C$2:$C$101)))</f>
        <v/>
      </c>
      <c r="G168" s="25" t="str">
        <f>IF(OR($K168&lt;&gt;"OK",NOT('Labor Rate'!$B$24="OK"),NOT(ISNUMBER('Labor Rate'!$B$20))),"",$C168*'Labor Rate'!$B$20)</f>
        <v/>
      </c>
      <c r="H168" s="25" t="str">
        <f>IF(OR($K168&lt;&gt;"OK",NOT('Labor Rate'!$B$24="OK"),NOT(ISNUMBER('Labor Rate'!$B$20))),"",$F168*(1+'Labor Rate'!$B$11))</f>
        <v/>
      </c>
      <c r="I168" s="25" t="str">
        <f>IF(OR($K168&lt;&gt;"OK",NOT('Labor Rate'!$B$24="OK"),NOT(ISNUMBER('Labor Rate'!$B$20))),"",$G168+$H168)</f>
        <v/>
      </c>
      <c r="J168" s="26" t="str">
        <f>IF($K168="","",IF(NOT('Labor Rate'!$B$24="OK"),"Check data",IF($K168&lt;&gt;"OK","–",IF(NOT(ISNUMBER('Labor Rate'!$B$20)),"n/a",ROUNDUP($I168,0)))))</f>
        <v/>
      </c>
      <c r="K168" s="21" t="str">
        <f>IF(COUNTA($A168:$E168)=0,"",IF(NOT(AND(ISNUMBER($C168),N($C168)&gt;=0)),"Check inputs",IF(NOT(OR($E168="",AND(ISNUMBER($E168),N($E168)&gt;=0))),"Check inputs",IF($D168="",IF(N($E168)&gt;0,"Check part","OK"),IF(SUMPRODUCT(--(Parts!$A$2:$A$101=$D168),--(Parts!$D$2:$D$101="OK"))=1,"OK","Check part")))))</f>
        <v/>
      </c>
    </row>
    <row r="169" ht="20" customHeight="1" spans="1:11" x14ac:dyDescent="0.25">
      <c r="A169" s="22"/>
      <c r="B169" s="23"/>
      <c r="C169" s="24"/>
      <c r="D169" s="22"/>
      <c r="E169" s="24"/>
      <c r="F169" s="25" t="str">
        <f>IF($K169&lt;&gt;"OK","",IF($D169="",0,N($E169)*SUMPRODUCT(--(Parts!$A$2:$A$101=$D169),Parts!$C$2:$C$101)))</f>
        <v/>
      </c>
      <c r="G169" s="25" t="str">
        <f>IF(OR($K169&lt;&gt;"OK",NOT('Labor Rate'!$B$24="OK"),NOT(ISNUMBER('Labor Rate'!$B$20))),"",$C169*'Labor Rate'!$B$20)</f>
        <v/>
      </c>
      <c r="H169" s="25" t="str">
        <f>IF(OR($K169&lt;&gt;"OK",NOT('Labor Rate'!$B$24="OK"),NOT(ISNUMBER('Labor Rate'!$B$20))),"",$F169*(1+'Labor Rate'!$B$11))</f>
        <v/>
      </c>
      <c r="I169" s="25" t="str">
        <f>IF(OR($K169&lt;&gt;"OK",NOT('Labor Rate'!$B$24="OK"),NOT(ISNUMBER('Labor Rate'!$B$20))),"",$G169+$H169)</f>
        <v/>
      </c>
      <c r="J169" s="26" t="str">
        <f>IF($K169="","",IF(NOT('Labor Rate'!$B$24="OK"),"Check data",IF($K169&lt;&gt;"OK","–",IF(NOT(ISNUMBER('Labor Rate'!$B$20)),"n/a",ROUNDUP($I169,0)))))</f>
        <v/>
      </c>
      <c r="K169" s="21" t="str">
        <f>IF(COUNTA($A169:$E169)=0,"",IF(NOT(AND(ISNUMBER($C169),N($C169)&gt;=0)),"Check inputs",IF(NOT(OR($E169="",AND(ISNUMBER($E169),N($E169)&gt;=0))),"Check inputs",IF($D169="",IF(N($E169)&gt;0,"Check part","OK"),IF(SUMPRODUCT(--(Parts!$A$2:$A$101=$D169),--(Parts!$D$2:$D$101="OK"))=1,"OK","Check part")))))</f>
        <v/>
      </c>
    </row>
    <row r="170" ht="20" customHeight="1" spans="1:11" x14ac:dyDescent="0.25">
      <c r="A170" s="22"/>
      <c r="B170" s="23"/>
      <c r="C170" s="24"/>
      <c r="D170" s="22"/>
      <c r="E170" s="24"/>
      <c r="F170" s="25" t="str">
        <f>IF($K170&lt;&gt;"OK","",IF($D170="",0,N($E170)*SUMPRODUCT(--(Parts!$A$2:$A$101=$D170),Parts!$C$2:$C$101)))</f>
        <v/>
      </c>
      <c r="G170" s="25" t="str">
        <f>IF(OR($K170&lt;&gt;"OK",NOT('Labor Rate'!$B$24="OK"),NOT(ISNUMBER('Labor Rate'!$B$20))),"",$C170*'Labor Rate'!$B$20)</f>
        <v/>
      </c>
      <c r="H170" s="25" t="str">
        <f>IF(OR($K170&lt;&gt;"OK",NOT('Labor Rate'!$B$24="OK"),NOT(ISNUMBER('Labor Rate'!$B$20))),"",$F170*(1+'Labor Rate'!$B$11))</f>
        <v/>
      </c>
      <c r="I170" s="25" t="str">
        <f>IF(OR($K170&lt;&gt;"OK",NOT('Labor Rate'!$B$24="OK"),NOT(ISNUMBER('Labor Rate'!$B$20))),"",$G170+$H170)</f>
        <v/>
      </c>
      <c r="J170" s="26" t="str">
        <f>IF($K170="","",IF(NOT('Labor Rate'!$B$24="OK"),"Check data",IF($K170&lt;&gt;"OK","–",IF(NOT(ISNUMBER('Labor Rate'!$B$20)),"n/a",ROUNDUP($I170,0)))))</f>
        <v/>
      </c>
      <c r="K170" s="21" t="str">
        <f>IF(COUNTA($A170:$E170)=0,"",IF(NOT(AND(ISNUMBER($C170),N($C170)&gt;=0)),"Check inputs",IF(NOT(OR($E170="",AND(ISNUMBER($E170),N($E170)&gt;=0))),"Check inputs",IF($D170="",IF(N($E170)&gt;0,"Check part","OK"),IF(SUMPRODUCT(--(Parts!$A$2:$A$101=$D170),--(Parts!$D$2:$D$101="OK"))=1,"OK","Check part")))))</f>
        <v/>
      </c>
    </row>
    <row r="171" ht="20" customHeight="1" spans="1:11" x14ac:dyDescent="0.25">
      <c r="A171" s="22"/>
      <c r="B171" s="23"/>
      <c r="C171" s="24"/>
      <c r="D171" s="22"/>
      <c r="E171" s="24"/>
      <c r="F171" s="25" t="str">
        <f>IF($K171&lt;&gt;"OK","",IF($D171="",0,N($E171)*SUMPRODUCT(--(Parts!$A$2:$A$101=$D171),Parts!$C$2:$C$101)))</f>
        <v/>
      </c>
      <c r="G171" s="25" t="str">
        <f>IF(OR($K171&lt;&gt;"OK",NOT('Labor Rate'!$B$24="OK"),NOT(ISNUMBER('Labor Rate'!$B$20))),"",$C171*'Labor Rate'!$B$20)</f>
        <v/>
      </c>
      <c r="H171" s="25" t="str">
        <f>IF(OR($K171&lt;&gt;"OK",NOT('Labor Rate'!$B$24="OK"),NOT(ISNUMBER('Labor Rate'!$B$20))),"",$F171*(1+'Labor Rate'!$B$11))</f>
        <v/>
      </c>
      <c r="I171" s="25" t="str">
        <f>IF(OR($K171&lt;&gt;"OK",NOT('Labor Rate'!$B$24="OK"),NOT(ISNUMBER('Labor Rate'!$B$20))),"",$G171+$H171)</f>
        <v/>
      </c>
      <c r="J171" s="26" t="str">
        <f>IF($K171="","",IF(NOT('Labor Rate'!$B$24="OK"),"Check data",IF($K171&lt;&gt;"OK","–",IF(NOT(ISNUMBER('Labor Rate'!$B$20)),"n/a",ROUNDUP($I171,0)))))</f>
        <v/>
      </c>
      <c r="K171" s="21" t="str">
        <f>IF(COUNTA($A171:$E171)=0,"",IF(NOT(AND(ISNUMBER($C171),N($C171)&gt;=0)),"Check inputs",IF(NOT(OR($E171="",AND(ISNUMBER($E171),N($E171)&gt;=0))),"Check inputs",IF($D171="",IF(N($E171)&gt;0,"Check part","OK"),IF(SUMPRODUCT(--(Parts!$A$2:$A$101=$D171),--(Parts!$D$2:$D$101="OK"))=1,"OK","Check part")))))</f>
        <v/>
      </c>
    </row>
    <row r="172" ht="20" customHeight="1" spans="1:11" x14ac:dyDescent="0.25">
      <c r="A172" s="22"/>
      <c r="B172" s="23"/>
      <c r="C172" s="24"/>
      <c r="D172" s="22"/>
      <c r="E172" s="24"/>
      <c r="F172" s="25" t="str">
        <f>IF($K172&lt;&gt;"OK","",IF($D172="",0,N($E172)*SUMPRODUCT(--(Parts!$A$2:$A$101=$D172),Parts!$C$2:$C$101)))</f>
        <v/>
      </c>
      <c r="G172" s="25" t="str">
        <f>IF(OR($K172&lt;&gt;"OK",NOT('Labor Rate'!$B$24="OK"),NOT(ISNUMBER('Labor Rate'!$B$20))),"",$C172*'Labor Rate'!$B$20)</f>
        <v/>
      </c>
      <c r="H172" s="25" t="str">
        <f>IF(OR($K172&lt;&gt;"OK",NOT('Labor Rate'!$B$24="OK"),NOT(ISNUMBER('Labor Rate'!$B$20))),"",$F172*(1+'Labor Rate'!$B$11))</f>
        <v/>
      </c>
      <c r="I172" s="25" t="str">
        <f>IF(OR($K172&lt;&gt;"OK",NOT('Labor Rate'!$B$24="OK"),NOT(ISNUMBER('Labor Rate'!$B$20))),"",$G172+$H172)</f>
        <v/>
      </c>
      <c r="J172" s="26" t="str">
        <f>IF($K172="","",IF(NOT('Labor Rate'!$B$24="OK"),"Check data",IF($K172&lt;&gt;"OK","–",IF(NOT(ISNUMBER('Labor Rate'!$B$20)),"n/a",ROUNDUP($I172,0)))))</f>
        <v/>
      </c>
      <c r="K172" s="21" t="str">
        <f>IF(COUNTA($A172:$E172)=0,"",IF(NOT(AND(ISNUMBER($C172),N($C172)&gt;=0)),"Check inputs",IF(NOT(OR($E172="",AND(ISNUMBER($E172),N($E172)&gt;=0))),"Check inputs",IF($D172="",IF(N($E172)&gt;0,"Check part","OK"),IF(SUMPRODUCT(--(Parts!$A$2:$A$101=$D172),--(Parts!$D$2:$D$101="OK"))=1,"OK","Check part")))))</f>
        <v/>
      </c>
    </row>
    <row r="173" ht="20" customHeight="1" spans="1:11" x14ac:dyDescent="0.25">
      <c r="A173" s="22"/>
      <c r="B173" s="23"/>
      <c r="C173" s="24"/>
      <c r="D173" s="22"/>
      <c r="E173" s="24"/>
      <c r="F173" s="25" t="str">
        <f>IF($K173&lt;&gt;"OK","",IF($D173="",0,N($E173)*SUMPRODUCT(--(Parts!$A$2:$A$101=$D173),Parts!$C$2:$C$101)))</f>
        <v/>
      </c>
      <c r="G173" s="25" t="str">
        <f>IF(OR($K173&lt;&gt;"OK",NOT('Labor Rate'!$B$24="OK"),NOT(ISNUMBER('Labor Rate'!$B$20))),"",$C173*'Labor Rate'!$B$20)</f>
        <v/>
      </c>
      <c r="H173" s="25" t="str">
        <f>IF(OR($K173&lt;&gt;"OK",NOT('Labor Rate'!$B$24="OK"),NOT(ISNUMBER('Labor Rate'!$B$20))),"",$F173*(1+'Labor Rate'!$B$11))</f>
        <v/>
      </c>
      <c r="I173" s="25" t="str">
        <f>IF(OR($K173&lt;&gt;"OK",NOT('Labor Rate'!$B$24="OK"),NOT(ISNUMBER('Labor Rate'!$B$20))),"",$G173+$H173)</f>
        <v/>
      </c>
      <c r="J173" s="26" t="str">
        <f>IF($K173="","",IF(NOT('Labor Rate'!$B$24="OK"),"Check data",IF($K173&lt;&gt;"OK","–",IF(NOT(ISNUMBER('Labor Rate'!$B$20)),"n/a",ROUNDUP($I173,0)))))</f>
        <v/>
      </c>
      <c r="K173" s="21" t="str">
        <f>IF(COUNTA($A173:$E173)=0,"",IF(NOT(AND(ISNUMBER($C173),N($C173)&gt;=0)),"Check inputs",IF(NOT(OR($E173="",AND(ISNUMBER($E173),N($E173)&gt;=0))),"Check inputs",IF($D173="",IF(N($E173)&gt;0,"Check part","OK"),IF(SUMPRODUCT(--(Parts!$A$2:$A$101=$D173),--(Parts!$D$2:$D$101="OK"))=1,"OK","Check part")))))</f>
        <v/>
      </c>
    </row>
    <row r="174" ht="20" customHeight="1" spans="1:11" x14ac:dyDescent="0.25">
      <c r="A174" s="22"/>
      <c r="B174" s="23"/>
      <c r="C174" s="24"/>
      <c r="D174" s="22"/>
      <c r="E174" s="24"/>
      <c r="F174" s="25" t="str">
        <f>IF($K174&lt;&gt;"OK","",IF($D174="",0,N($E174)*SUMPRODUCT(--(Parts!$A$2:$A$101=$D174),Parts!$C$2:$C$101)))</f>
        <v/>
      </c>
      <c r="G174" s="25" t="str">
        <f>IF(OR($K174&lt;&gt;"OK",NOT('Labor Rate'!$B$24="OK"),NOT(ISNUMBER('Labor Rate'!$B$20))),"",$C174*'Labor Rate'!$B$20)</f>
        <v/>
      </c>
      <c r="H174" s="25" t="str">
        <f>IF(OR($K174&lt;&gt;"OK",NOT('Labor Rate'!$B$24="OK"),NOT(ISNUMBER('Labor Rate'!$B$20))),"",$F174*(1+'Labor Rate'!$B$11))</f>
        <v/>
      </c>
      <c r="I174" s="25" t="str">
        <f>IF(OR($K174&lt;&gt;"OK",NOT('Labor Rate'!$B$24="OK"),NOT(ISNUMBER('Labor Rate'!$B$20))),"",$G174+$H174)</f>
        <v/>
      </c>
      <c r="J174" s="26" t="str">
        <f>IF($K174="","",IF(NOT('Labor Rate'!$B$24="OK"),"Check data",IF($K174&lt;&gt;"OK","–",IF(NOT(ISNUMBER('Labor Rate'!$B$20)),"n/a",ROUNDUP($I174,0)))))</f>
        <v/>
      </c>
      <c r="K174" s="21" t="str">
        <f>IF(COUNTA($A174:$E174)=0,"",IF(NOT(AND(ISNUMBER($C174),N($C174)&gt;=0)),"Check inputs",IF(NOT(OR($E174="",AND(ISNUMBER($E174),N($E174)&gt;=0))),"Check inputs",IF($D174="",IF(N($E174)&gt;0,"Check part","OK"),IF(SUMPRODUCT(--(Parts!$A$2:$A$101=$D174),--(Parts!$D$2:$D$101="OK"))=1,"OK","Check part")))))</f>
        <v/>
      </c>
    </row>
    <row r="175" ht="20" customHeight="1" spans="1:11" x14ac:dyDescent="0.25">
      <c r="A175" s="22"/>
      <c r="B175" s="23"/>
      <c r="C175" s="24"/>
      <c r="D175" s="22"/>
      <c r="E175" s="24"/>
      <c r="F175" s="25" t="str">
        <f>IF($K175&lt;&gt;"OK","",IF($D175="",0,N($E175)*SUMPRODUCT(--(Parts!$A$2:$A$101=$D175),Parts!$C$2:$C$101)))</f>
        <v/>
      </c>
      <c r="G175" s="25" t="str">
        <f>IF(OR($K175&lt;&gt;"OK",NOT('Labor Rate'!$B$24="OK"),NOT(ISNUMBER('Labor Rate'!$B$20))),"",$C175*'Labor Rate'!$B$20)</f>
        <v/>
      </c>
      <c r="H175" s="25" t="str">
        <f>IF(OR($K175&lt;&gt;"OK",NOT('Labor Rate'!$B$24="OK"),NOT(ISNUMBER('Labor Rate'!$B$20))),"",$F175*(1+'Labor Rate'!$B$11))</f>
        <v/>
      </c>
      <c r="I175" s="25" t="str">
        <f>IF(OR($K175&lt;&gt;"OK",NOT('Labor Rate'!$B$24="OK"),NOT(ISNUMBER('Labor Rate'!$B$20))),"",$G175+$H175)</f>
        <v/>
      </c>
      <c r="J175" s="26" t="str">
        <f>IF($K175="","",IF(NOT('Labor Rate'!$B$24="OK"),"Check data",IF($K175&lt;&gt;"OK","–",IF(NOT(ISNUMBER('Labor Rate'!$B$20)),"n/a",ROUNDUP($I175,0)))))</f>
        <v/>
      </c>
      <c r="K175" s="21" t="str">
        <f>IF(COUNTA($A175:$E175)=0,"",IF(NOT(AND(ISNUMBER($C175),N($C175)&gt;=0)),"Check inputs",IF(NOT(OR($E175="",AND(ISNUMBER($E175),N($E175)&gt;=0))),"Check inputs",IF($D175="",IF(N($E175)&gt;0,"Check part","OK"),IF(SUMPRODUCT(--(Parts!$A$2:$A$101=$D175),--(Parts!$D$2:$D$101="OK"))=1,"OK","Check part")))))</f>
        <v/>
      </c>
    </row>
    <row r="176" ht="20" customHeight="1" spans="1:11" x14ac:dyDescent="0.25">
      <c r="A176" s="22"/>
      <c r="B176" s="23"/>
      <c r="C176" s="24"/>
      <c r="D176" s="22"/>
      <c r="E176" s="24"/>
      <c r="F176" s="25" t="str">
        <f>IF($K176&lt;&gt;"OK","",IF($D176="",0,N($E176)*SUMPRODUCT(--(Parts!$A$2:$A$101=$D176),Parts!$C$2:$C$101)))</f>
        <v/>
      </c>
      <c r="G176" s="25" t="str">
        <f>IF(OR($K176&lt;&gt;"OK",NOT('Labor Rate'!$B$24="OK"),NOT(ISNUMBER('Labor Rate'!$B$20))),"",$C176*'Labor Rate'!$B$20)</f>
        <v/>
      </c>
      <c r="H176" s="25" t="str">
        <f>IF(OR($K176&lt;&gt;"OK",NOT('Labor Rate'!$B$24="OK"),NOT(ISNUMBER('Labor Rate'!$B$20))),"",$F176*(1+'Labor Rate'!$B$11))</f>
        <v/>
      </c>
      <c r="I176" s="25" t="str">
        <f>IF(OR($K176&lt;&gt;"OK",NOT('Labor Rate'!$B$24="OK"),NOT(ISNUMBER('Labor Rate'!$B$20))),"",$G176+$H176)</f>
        <v/>
      </c>
      <c r="J176" s="26" t="str">
        <f>IF($K176="","",IF(NOT('Labor Rate'!$B$24="OK"),"Check data",IF($K176&lt;&gt;"OK","–",IF(NOT(ISNUMBER('Labor Rate'!$B$20)),"n/a",ROUNDUP($I176,0)))))</f>
        <v/>
      </c>
      <c r="K176" s="21" t="str">
        <f>IF(COUNTA($A176:$E176)=0,"",IF(NOT(AND(ISNUMBER($C176),N($C176)&gt;=0)),"Check inputs",IF(NOT(OR($E176="",AND(ISNUMBER($E176),N($E176)&gt;=0))),"Check inputs",IF($D176="",IF(N($E176)&gt;0,"Check part","OK"),IF(SUMPRODUCT(--(Parts!$A$2:$A$101=$D176),--(Parts!$D$2:$D$101="OK"))=1,"OK","Check part")))))</f>
        <v/>
      </c>
    </row>
    <row r="177" ht="20" customHeight="1" spans="1:11" x14ac:dyDescent="0.25">
      <c r="A177" s="22"/>
      <c r="B177" s="23"/>
      <c r="C177" s="24"/>
      <c r="D177" s="22"/>
      <c r="E177" s="24"/>
      <c r="F177" s="25" t="str">
        <f>IF($K177&lt;&gt;"OK","",IF($D177="",0,N($E177)*SUMPRODUCT(--(Parts!$A$2:$A$101=$D177),Parts!$C$2:$C$101)))</f>
        <v/>
      </c>
      <c r="G177" s="25" t="str">
        <f>IF(OR($K177&lt;&gt;"OK",NOT('Labor Rate'!$B$24="OK"),NOT(ISNUMBER('Labor Rate'!$B$20))),"",$C177*'Labor Rate'!$B$20)</f>
        <v/>
      </c>
      <c r="H177" s="25" t="str">
        <f>IF(OR($K177&lt;&gt;"OK",NOT('Labor Rate'!$B$24="OK"),NOT(ISNUMBER('Labor Rate'!$B$20))),"",$F177*(1+'Labor Rate'!$B$11))</f>
        <v/>
      </c>
      <c r="I177" s="25" t="str">
        <f>IF(OR($K177&lt;&gt;"OK",NOT('Labor Rate'!$B$24="OK"),NOT(ISNUMBER('Labor Rate'!$B$20))),"",$G177+$H177)</f>
        <v/>
      </c>
      <c r="J177" s="26" t="str">
        <f>IF($K177="","",IF(NOT('Labor Rate'!$B$24="OK"),"Check data",IF($K177&lt;&gt;"OK","–",IF(NOT(ISNUMBER('Labor Rate'!$B$20)),"n/a",ROUNDUP($I177,0)))))</f>
        <v/>
      </c>
      <c r="K177" s="21" t="str">
        <f>IF(COUNTA($A177:$E177)=0,"",IF(NOT(AND(ISNUMBER($C177),N($C177)&gt;=0)),"Check inputs",IF(NOT(OR($E177="",AND(ISNUMBER($E177),N($E177)&gt;=0))),"Check inputs",IF($D177="",IF(N($E177)&gt;0,"Check part","OK"),IF(SUMPRODUCT(--(Parts!$A$2:$A$101=$D177),--(Parts!$D$2:$D$101="OK"))=1,"OK","Check part")))))</f>
        <v/>
      </c>
    </row>
    <row r="178" ht="20" customHeight="1" spans="1:11" x14ac:dyDescent="0.25">
      <c r="A178" s="22"/>
      <c r="B178" s="23"/>
      <c r="C178" s="24"/>
      <c r="D178" s="22"/>
      <c r="E178" s="24"/>
      <c r="F178" s="25" t="str">
        <f>IF($K178&lt;&gt;"OK","",IF($D178="",0,N($E178)*SUMPRODUCT(--(Parts!$A$2:$A$101=$D178),Parts!$C$2:$C$101)))</f>
        <v/>
      </c>
      <c r="G178" s="25" t="str">
        <f>IF(OR($K178&lt;&gt;"OK",NOT('Labor Rate'!$B$24="OK"),NOT(ISNUMBER('Labor Rate'!$B$20))),"",$C178*'Labor Rate'!$B$20)</f>
        <v/>
      </c>
      <c r="H178" s="25" t="str">
        <f>IF(OR($K178&lt;&gt;"OK",NOT('Labor Rate'!$B$24="OK"),NOT(ISNUMBER('Labor Rate'!$B$20))),"",$F178*(1+'Labor Rate'!$B$11))</f>
        <v/>
      </c>
      <c r="I178" s="25" t="str">
        <f>IF(OR($K178&lt;&gt;"OK",NOT('Labor Rate'!$B$24="OK"),NOT(ISNUMBER('Labor Rate'!$B$20))),"",$G178+$H178)</f>
        <v/>
      </c>
      <c r="J178" s="26" t="str">
        <f>IF($K178="","",IF(NOT('Labor Rate'!$B$24="OK"),"Check data",IF($K178&lt;&gt;"OK","–",IF(NOT(ISNUMBER('Labor Rate'!$B$20)),"n/a",ROUNDUP($I178,0)))))</f>
        <v/>
      </c>
      <c r="K178" s="21" t="str">
        <f>IF(COUNTA($A178:$E178)=0,"",IF(NOT(AND(ISNUMBER($C178),N($C178)&gt;=0)),"Check inputs",IF(NOT(OR($E178="",AND(ISNUMBER($E178),N($E178)&gt;=0))),"Check inputs",IF($D178="",IF(N($E178)&gt;0,"Check part","OK"),IF(SUMPRODUCT(--(Parts!$A$2:$A$101=$D178),--(Parts!$D$2:$D$101="OK"))=1,"OK","Check part")))))</f>
        <v/>
      </c>
    </row>
    <row r="179" ht="20" customHeight="1" spans="1:11" x14ac:dyDescent="0.25">
      <c r="A179" s="22"/>
      <c r="B179" s="23"/>
      <c r="C179" s="24"/>
      <c r="D179" s="22"/>
      <c r="E179" s="24"/>
      <c r="F179" s="25" t="str">
        <f>IF($K179&lt;&gt;"OK","",IF($D179="",0,N($E179)*SUMPRODUCT(--(Parts!$A$2:$A$101=$D179),Parts!$C$2:$C$101)))</f>
        <v/>
      </c>
      <c r="G179" s="25" t="str">
        <f>IF(OR($K179&lt;&gt;"OK",NOT('Labor Rate'!$B$24="OK"),NOT(ISNUMBER('Labor Rate'!$B$20))),"",$C179*'Labor Rate'!$B$20)</f>
        <v/>
      </c>
      <c r="H179" s="25" t="str">
        <f>IF(OR($K179&lt;&gt;"OK",NOT('Labor Rate'!$B$24="OK"),NOT(ISNUMBER('Labor Rate'!$B$20))),"",$F179*(1+'Labor Rate'!$B$11))</f>
        <v/>
      </c>
      <c r="I179" s="25" t="str">
        <f>IF(OR($K179&lt;&gt;"OK",NOT('Labor Rate'!$B$24="OK"),NOT(ISNUMBER('Labor Rate'!$B$20))),"",$G179+$H179)</f>
        <v/>
      </c>
      <c r="J179" s="26" t="str">
        <f>IF($K179="","",IF(NOT('Labor Rate'!$B$24="OK"),"Check data",IF($K179&lt;&gt;"OK","–",IF(NOT(ISNUMBER('Labor Rate'!$B$20)),"n/a",ROUNDUP($I179,0)))))</f>
        <v/>
      </c>
      <c r="K179" s="21" t="str">
        <f>IF(COUNTA($A179:$E179)=0,"",IF(NOT(AND(ISNUMBER($C179),N($C179)&gt;=0)),"Check inputs",IF(NOT(OR($E179="",AND(ISNUMBER($E179),N($E179)&gt;=0))),"Check inputs",IF($D179="",IF(N($E179)&gt;0,"Check part","OK"),IF(SUMPRODUCT(--(Parts!$A$2:$A$101=$D179),--(Parts!$D$2:$D$101="OK"))=1,"OK","Check part")))))</f>
        <v/>
      </c>
    </row>
    <row r="180" ht="20" customHeight="1" spans="1:11" x14ac:dyDescent="0.25">
      <c r="A180" s="22"/>
      <c r="B180" s="23"/>
      <c r="C180" s="24"/>
      <c r="D180" s="22"/>
      <c r="E180" s="24"/>
      <c r="F180" s="25" t="str">
        <f>IF($K180&lt;&gt;"OK","",IF($D180="",0,N($E180)*SUMPRODUCT(--(Parts!$A$2:$A$101=$D180),Parts!$C$2:$C$101)))</f>
        <v/>
      </c>
      <c r="G180" s="25" t="str">
        <f>IF(OR($K180&lt;&gt;"OK",NOT('Labor Rate'!$B$24="OK"),NOT(ISNUMBER('Labor Rate'!$B$20))),"",$C180*'Labor Rate'!$B$20)</f>
        <v/>
      </c>
      <c r="H180" s="25" t="str">
        <f>IF(OR($K180&lt;&gt;"OK",NOT('Labor Rate'!$B$24="OK"),NOT(ISNUMBER('Labor Rate'!$B$20))),"",$F180*(1+'Labor Rate'!$B$11))</f>
        <v/>
      </c>
      <c r="I180" s="25" t="str">
        <f>IF(OR($K180&lt;&gt;"OK",NOT('Labor Rate'!$B$24="OK"),NOT(ISNUMBER('Labor Rate'!$B$20))),"",$G180+$H180)</f>
        <v/>
      </c>
      <c r="J180" s="26" t="str">
        <f>IF($K180="","",IF(NOT('Labor Rate'!$B$24="OK"),"Check data",IF($K180&lt;&gt;"OK","–",IF(NOT(ISNUMBER('Labor Rate'!$B$20)),"n/a",ROUNDUP($I180,0)))))</f>
        <v/>
      </c>
      <c r="K180" s="21" t="str">
        <f>IF(COUNTA($A180:$E180)=0,"",IF(NOT(AND(ISNUMBER($C180),N($C180)&gt;=0)),"Check inputs",IF(NOT(OR($E180="",AND(ISNUMBER($E180),N($E180)&gt;=0))),"Check inputs",IF($D180="",IF(N($E180)&gt;0,"Check part","OK"),IF(SUMPRODUCT(--(Parts!$A$2:$A$101=$D180),--(Parts!$D$2:$D$101="OK"))=1,"OK","Check part")))))</f>
        <v/>
      </c>
    </row>
    <row r="181" ht="20" customHeight="1" spans="1:11" x14ac:dyDescent="0.25">
      <c r="A181" s="22"/>
      <c r="B181" s="23"/>
      <c r="C181" s="24"/>
      <c r="D181" s="22"/>
      <c r="E181" s="24"/>
      <c r="F181" s="25" t="str">
        <f>IF($K181&lt;&gt;"OK","",IF($D181="",0,N($E181)*SUMPRODUCT(--(Parts!$A$2:$A$101=$D181),Parts!$C$2:$C$101)))</f>
        <v/>
      </c>
      <c r="G181" s="25" t="str">
        <f>IF(OR($K181&lt;&gt;"OK",NOT('Labor Rate'!$B$24="OK"),NOT(ISNUMBER('Labor Rate'!$B$20))),"",$C181*'Labor Rate'!$B$20)</f>
        <v/>
      </c>
      <c r="H181" s="25" t="str">
        <f>IF(OR($K181&lt;&gt;"OK",NOT('Labor Rate'!$B$24="OK"),NOT(ISNUMBER('Labor Rate'!$B$20))),"",$F181*(1+'Labor Rate'!$B$11))</f>
        <v/>
      </c>
      <c r="I181" s="25" t="str">
        <f>IF(OR($K181&lt;&gt;"OK",NOT('Labor Rate'!$B$24="OK"),NOT(ISNUMBER('Labor Rate'!$B$20))),"",$G181+$H181)</f>
        <v/>
      </c>
      <c r="J181" s="26" t="str">
        <f>IF($K181="","",IF(NOT('Labor Rate'!$B$24="OK"),"Check data",IF($K181&lt;&gt;"OK","–",IF(NOT(ISNUMBER('Labor Rate'!$B$20)),"n/a",ROUNDUP($I181,0)))))</f>
        <v/>
      </c>
      <c r="K181" s="21" t="str">
        <f>IF(COUNTA($A181:$E181)=0,"",IF(NOT(AND(ISNUMBER($C181),N($C181)&gt;=0)),"Check inputs",IF(NOT(OR($E181="",AND(ISNUMBER($E181),N($E181)&gt;=0))),"Check inputs",IF($D181="",IF(N($E181)&gt;0,"Check part","OK"),IF(SUMPRODUCT(--(Parts!$A$2:$A$101=$D181),--(Parts!$D$2:$D$101="OK"))=1,"OK","Check part")))))</f>
        <v/>
      </c>
    </row>
    <row r="182" ht="20" customHeight="1" spans="1:11" x14ac:dyDescent="0.25">
      <c r="A182" s="22"/>
      <c r="B182" s="23"/>
      <c r="C182" s="24"/>
      <c r="D182" s="22"/>
      <c r="E182" s="24"/>
      <c r="F182" s="25" t="str">
        <f>IF($K182&lt;&gt;"OK","",IF($D182="",0,N($E182)*SUMPRODUCT(--(Parts!$A$2:$A$101=$D182),Parts!$C$2:$C$101)))</f>
        <v/>
      </c>
      <c r="G182" s="25" t="str">
        <f>IF(OR($K182&lt;&gt;"OK",NOT('Labor Rate'!$B$24="OK"),NOT(ISNUMBER('Labor Rate'!$B$20))),"",$C182*'Labor Rate'!$B$20)</f>
        <v/>
      </c>
      <c r="H182" s="25" t="str">
        <f>IF(OR($K182&lt;&gt;"OK",NOT('Labor Rate'!$B$24="OK"),NOT(ISNUMBER('Labor Rate'!$B$20))),"",$F182*(1+'Labor Rate'!$B$11))</f>
        <v/>
      </c>
      <c r="I182" s="25" t="str">
        <f>IF(OR($K182&lt;&gt;"OK",NOT('Labor Rate'!$B$24="OK"),NOT(ISNUMBER('Labor Rate'!$B$20))),"",$G182+$H182)</f>
        <v/>
      </c>
      <c r="J182" s="26" t="str">
        <f>IF($K182="","",IF(NOT('Labor Rate'!$B$24="OK"),"Check data",IF($K182&lt;&gt;"OK","–",IF(NOT(ISNUMBER('Labor Rate'!$B$20)),"n/a",ROUNDUP($I182,0)))))</f>
        <v/>
      </c>
      <c r="K182" s="21" t="str">
        <f>IF(COUNTA($A182:$E182)=0,"",IF(NOT(AND(ISNUMBER($C182),N($C182)&gt;=0)),"Check inputs",IF(NOT(OR($E182="",AND(ISNUMBER($E182),N($E182)&gt;=0))),"Check inputs",IF($D182="",IF(N($E182)&gt;0,"Check part","OK"),IF(SUMPRODUCT(--(Parts!$A$2:$A$101=$D182),--(Parts!$D$2:$D$101="OK"))=1,"OK","Check part")))))</f>
        <v/>
      </c>
    </row>
    <row r="183" ht="20" customHeight="1" spans="1:11" x14ac:dyDescent="0.25">
      <c r="A183" s="22"/>
      <c r="B183" s="23"/>
      <c r="C183" s="24"/>
      <c r="D183" s="22"/>
      <c r="E183" s="24"/>
      <c r="F183" s="25" t="str">
        <f>IF($K183&lt;&gt;"OK","",IF($D183="",0,N($E183)*SUMPRODUCT(--(Parts!$A$2:$A$101=$D183),Parts!$C$2:$C$101)))</f>
        <v/>
      </c>
      <c r="G183" s="25" t="str">
        <f>IF(OR($K183&lt;&gt;"OK",NOT('Labor Rate'!$B$24="OK"),NOT(ISNUMBER('Labor Rate'!$B$20))),"",$C183*'Labor Rate'!$B$20)</f>
        <v/>
      </c>
      <c r="H183" s="25" t="str">
        <f>IF(OR($K183&lt;&gt;"OK",NOT('Labor Rate'!$B$24="OK"),NOT(ISNUMBER('Labor Rate'!$B$20))),"",$F183*(1+'Labor Rate'!$B$11))</f>
        <v/>
      </c>
      <c r="I183" s="25" t="str">
        <f>IF(OR($K183&lt;&gt;"OK",NOT('Labor Rate'!$B$24="OK"),NOT(ISNUMBER('Labor Rate'!$B$20))),"",$G183+$H183)</f>
        <v/>
      </c>
      <c r="J183" s="26" t="str">
        <f>IF($K183="","",IF(NOT('Labor Rate'!$B$24="OK"),"Check data",IF($K183&lt;&gt;"OK","–",IF(NOT(ISNUMBER('Labor Rate'!$B$20)),"n/a",ROUNDUP($I183,0)))))</f>
        <v/>
      </c>
      <c r="K183" s="21" t="str">
        <f>IF(COUNTA($A183:$E183)=0,"",IF(NOT(AND(ISNUMBER($C183),N($C183)&gt;=0)),"Check inputs",IF(NOT(OR($E183="",AND(ISNUMBER($E183),N($E183)&gt;=0))),"Check inputs",IF($D183="",IF(N($E183)&gt;0,"Check part","OK"),IF(SUMPRODUCT(--(Parts!$A$2:$A$101=$D183),--(Parts!$D$2:$D$101="OK"))=1,"OK","Check part")))))</f>
        <v/>
      </c>
    </row>
    <row r="184" ht="20" customHeight="1" spans="1:11" x14ac:dyDescent="0.25">
      <c r="A184" s="22"/>
      <c r="B184" s="23"/>
      <c r="C184" s="24"/>
      <c r="D184" s="22"/>
      <c r="E184" s="24"/>
      <c r="F184" s="25" t="str">
        <f>IF($K184&lt;&gt;"OK","",IF($D184="",0,N($E184)*SUMPRODUCT(--(Parts!$A$2:$A$101=$D184),Parts!$C$2:$C$101)))</f>
        <v/>
      </c>
      <c r="G184" s="25" t="str">
        <f>IF(OR($K184&lt;&gt;"OK",NOT('Labor Rate'!$B$24="OK"),NOT(ISNUMBER('Labor Rate'!$B$20))),"",$C184*'Labor Rate'!$B$20)</f>
        <v/>
      </c>
      <c r="H184" s="25" t="str">
        <f>IF(OR($K184&lt;&gt;"OK",NOT('Labor Rate'!$B$24="OK"),NOT(ISNUMBER('Labor Rate'!$B$20))),"",$F184*(1+'Labor Rate'!$B$11))</f>
        <v/>
      </c>
      <c r="I184" s="25" t="str">
        <f>IF(OR($K184&lt;&gt;"OK",NOT('Labor Rate'!$B$24="OK"),NOT(ISNUMBER('Labor Rate'!$B$20))),"",$G184+$H184)</f>
        <v/>
      </c>
      <c r="J184" s="26" t="str">
        <f>IF($K184="","",IF(NOT('Labor Rate'!$B$24="OK"),"Check data",IF($K184&lt;&gt;"OK","–",IF(NOT(ISNUMBER('Labor Rate'!$B$20)),"n/a",ROUNDUP($I184,0)))))</f>
        <v/>
      </c>
      <c r="K184" s="21" t="str">
        <f>IF(COUNTA($A184:$E184)=0,"",IF(NOT(AND(ISNUMBER($C184),N($C184)&gt;=0)),"Check inputs",IF(NOT(OR($E184="",AND(ISNUMBER($E184),N($E184)&gt;=0))),"Check inputs",IF($D184="",IF(N($E184)&gt;0,"Check part","OK"),IF(SUMPRODUCT(--(Parts!$A$2:$A$101=$D184),--(Parts!$D$2:$D$101="OK"))=1,"OK","Check part")))))</f>
        <v/>
      </c>
    </row>
    <row r="185" ht="20" customHeight="1" spans="1:11" x14ac:dyDescent="0.25">
      <c r="A185" s="22"/>
      <c r="B185" s="23"/>
      <c r="C185" s="24"/>
      <c r="D185" s="22"/>
      <c r="E185" s="24"/>
      <c r="F185" s="25" t="str">
        <f>IF($K185&lt;&gt;"OK","",IF($D185="",0,N($E185)*SUMPRODUCT(--(Parts!$A$2:$A$101=$D185),Parts!$C$2:$C$101)))</f>
        <v/>
      </c>
      <c r="G185" s="25" t="str">
        <f>IF(OR($K185&lt;&gt;"OK",NOT('Labor Rate'!$B$24="OK"),NOT(ISNUMBER('Labor Rate'!$B$20))),"",$C185*'Labor Rate'!$B$20)</f>
        <v/>
      </c>
      <c r="H185" s="25" t="str">
        <f>IF(OR($K185&lt;&gt;"OK",NOT('Labor Rate'!$B$24="OK"),NOT(ISNUMBER('Labor Rate'!$B$20))),"",$F185*(1+'Labor Rate'!$B$11))</f>
        <v/>
      </c>
      <c r="I185" s="25" t="str">
        <f>IF(OR($K185&lt;&gt;"OK",NOT('Labor Rate'!$B$24="OK"),NOT(ISNUMBER('Labor Rate'!$B$20))),"",$G185+$H185)</f>
        <v/>
      </c>
      <c r="J185" s="26" t="str">
        <f>IF($K185="","",IF(NOT('Labor Rate'!$B$24="OK"),"Check data",IF($K185&lt;&gt;"OK","–",IF(NOT(ISNUMBER('Labor Rate'!$B$20)),"n/a",ROUNDUP($I185,0)))))</f>
        <v/>
      </c>
      <c r="K185" s="21" t="str">
        <f>IF(COUNTA($A185:$E185)=0,"",IF(NOT(AND(ISNUMBER($C185),N($C185)&gt;=0)),"Check inputs",IF(NOT(OR($E185="",AND(ISNUMBER($E185),N($E185)&gt;=0))),"Check inputs",IF($D185="",IF(N($E185)&gt;0,"Check part","OK"),IF(SUMPRODUCT(--(Parts!$A$2:$A$101=$D185),--(Parts!$D$2:$D$101="OK"))=1,"OK","Check part")))))</f>
        <v/>
      </c>
    </row>
    <row r="186" ht="20" customHeight="1" spans="1:11" x14ac:dyDescent="0.25">
      <c r="A186" s="22"/>
      <c r="B186" s="23"/>
      <c r="C186" s="24"/>
      <c r="D186" s="22"/>
      <c r="E186" s="24"/>
      <c r="F186" s="25" t="str">
        <f>IF($K186&lt;&gt;"OK","",IF($D186="",0,N($E186)*SUMPRODUCT(--(Parts!$A$2:$A$101=$D186),Parts!$C$2:$C$101)))</f>
        <v/>
      </c>
      <c r="G186" s="25" t="str">
        <f>IF(OR($K186&lt;&gt;"OK",NOT('Labor Rate'!$B$24="OK"),NOT(ISNUMBER('Labor Rate'!$B$20))),"",$C186*'Labor Rate'!$B$20)</f>
        <v/>
      </c>
      <c r="H186" s="25" t="str">
        <f>IF(OR($K186&lt;&gt;"OK",NOT('Labor Rate'!$B$24="OK"),NOT(ISNUMBER('Labor Rate'!$B$20))),"",$F186*(1+'Labor Rate'!$B$11))</f>
        <v/>
      </c>
      <c r="I186" s="25" t="str">
        <f>IF(OR($K186&lt;&gt;"OK",NOT('Labor Rate'!$B$24="OK"),NOT(ISNUMBER('Labor Rate'!$B$20))),"",$G186+$H186)</f>
        <v/>
      </c>
      <c r="J186" s="26" t="str">
        <f>IF($K186="","",IF(NOT('Labor Rate'!$B$24="OK"),"Check data",IF($K186&lt;&gt;"OK","–",IF(NOT(ISNUMBER('Labor Rate'!$B$20)),"n/a",ROUNDUP($I186,0)))))</f>
        <v/>
      </c>
      <c r="K186" s="21" t="str">
        <f>IF(COUNTA($A186:$E186)=0,"",IF(NOT(AND(ISNUMBER($C186),N($C186)&gt;=0)),"Check inputs",IF(NOT(OR($E186="",AND(ISNUMBER($E186),N($E186)&gt;=0))),"Check inputs",IF($D186="",IF(N($E186)&gt;0,"Check part","OK"),IF(SUMPRODUCT(--(Parts!$A$2:$A$101=$D186),--(Parts!$D$2:$D$101="OK"))=1,"OK","Check part")))))</f>
        <v/>
      </c>
    </row>
    <row r="187" ht="20" customHeight="1" spans="1:11" x14ac:dyDescent="0.25">
      <c r="A187" s="22"/>
      <c r="B187" s="23"/>
      <c r="C187" s="24"/>
      <c r="D187" s="22"/>
      <c r="E187" s="24"/>
      <c r="F187" s="25" t="str">
        <f>IF($K187&lt;&gt;"OK","",IF($D187="",0,N($E187)*SUMPRODUCT(--(Parts!$A$2:$A$101=$D187),Parts!$C$2:$C$101)))</f>
        <v/>
      </c>
      <c r="G187" s="25" t="str">
        <f>IF(OR($K187&lt;&gt;"OK",NOT('Labor Rate'!$B$24="OK"),NOT(ISNUMBER('Labor Rate'!$B$20))),"",$C187*'Labor Rate'!$B$20)</f>
        <v/>
      </c>
      <c r="H187" s="25" t="str">
        <f>IF(OR($K187&lt;&gt;"OK",NOT('Labor Rate'!$B$24="OK"),NOT(ISNUMBER('Labor Rate'!$B$20))),"",$F187*(1+'Labor Rate'!$B$11))</f>
        <v/>
      </c>
      <c r="I187" s="25" t="str">
        <f>IF(OR($K187&lt;&gt;"OK",NOT('Labor Rate'!$B$24="OK"),NOT(ISNUMBER('Labor Rate'!$B$20))),"",$G187+$H187)</f>
        <v/>
      </c>
      <c r="J187" s="26" t="str">
        <f>IF($K187="","",IF(NOT('Labor Rate'!$B$24="OK"),"Check data",IF($K187&lt;&gt;"OK","–",IF(NOT(ISNUMBER('Labor Rate'!$B$20)),"n/a",ROUNDUP($I187,0)))))</f>
        <v/>
      </c>
      <c r="K187" s="21" t="str">
        <f>IF(COUNTA($A187:$E187)=0,"",IF(NOT(AND(ISNUMBER($C187),N($C187)&gt;=0)),"Check inputs",IF(NOT(OR($E187="",AND(ISNUMBER($E187),N($E187)&gt;=0))),"Check inputs",IF($D187="",IF(N($E187)&gt;0,"Check part","OK"),IF(SUMPRODUCT(--(Parts!$A$2:$A$101=$D187),--(Parts!$D$2:$D$101="OK"))=1,"OK","Check part")))))</f>
        <v/>
      </c>
    </row>
    <row r="188" ht="20" customHeight="1" spans="1:11" x14ac:dyDescent="0.25">
      <c r="A188" s="22"/>
      <c r="B188" s="23"/>
      <c r="C188" s="24"/>
      <c r="D188" s="22"/>
      <c r="E188" s="24"/>
      <c r="F188" s="25" t="str">
        <f>IF($K188&lt;&gt;"OK","",IF($D188="",0,N($E188)*SUMPRODUCT(--(Parts!$A$2:$A$101=$D188),Parts!$C$2:$C$101)))</f>
        <v/>
      </c>
      <c r="G188" s="25" t="str">
        <f>IF(OR($K188&lt;&gt;"OK",NOT('Labor Rate'!$B$24="OK"),NOT(ISNUMBER('Labor Rate'!$B$20))),"",$C188*'Labor Rate'!$B$20)</f>
        <v/>
      </c>
      <c r="H188" s="25" t="str">
        <f>IF(OR($K188&lt;&gt;"OK",NOT('Labor Rate'!$B$24="OK"),NOT(ISNUMBER('Labor Rate'!$B$20))),"",$F188*(1+'Labor Rate'!$B$11))</f>
        <v/>
      </c>
      <c r="I188" s="25" t="str">
        <f>IF(OR($K188&lt;&gt;"OK",NOT('Labor Rate'!$B$24="OK"),NOT(ISNUMBER('Labor Rate'!$B$20))),"",$G188+$H188)</f>
        <v/>
      </c>
      <c r="J188" s="26" t="str">
        <f>IF($K188="","",IF(NOT('Labor Rate'!$B$24="OK"),"Check data",IF($K188&lt;&gt;"OK","–",IF(NOT(ISNUMBER('Labor Rate'!$B$20)),"n/a",ROUNDUP($I188,0)))))</f>
        <v/>
      </c>
      <c r="K188" s="21" t="str">
        <f>IF(COUNTA($A188:$E188)=0,"",IF(NOT(AND(ISNUMBER($C188),N($C188)&gt;=0)),"Check inputs",IF(NOT(OR($E188="",AND(ISNUMBER($E188),N($E188)&gt;=0))),"Check inputs",IF($D188="",IF(N($E188)&gt;0,"Check part","OK"),IF(SUMPRODUCT(--(Parts!$A$2:$A$101=$D188),--(Parts!$D$2:$D$101="OK"))=1,"OK","Check part")))))</f>
        <v/>
      </c>
    </row>
    <row r="189" ht="20" customHeight="1" spans="1:11" x14ac:dyDescent="0.25">
      <c r="A189" s="22"/>
      <c r="B189" s="23"/>
      <c r="C189" s="24"/>
      <c r="D189" s="22"/>
      <c r="E189" s="24"/>
      <c r="F189" s="25" t="str">
        <f>IF($K189&lt;&gt;"OK","",IF($D189="",0,N($E189)*SUMPRODUCT(--(Parts!$A$2:$A$101=$D189),Parts!$C$2:$C$101)))</f>
        <v/>
      </c>
      <c r="G189" s="25" t="str">
        <f>IF(OR($K189&lt;&gt;"OK",NOT('Labor Rate'!$B$24="OK"),NOT(ISNUMBER('Labor Rate'!$B$20))),"",$C189*'Labor Rate'!$B$20)</f>
        <v/>
      </c>
      <c r="H189" s="25" t="str">
        <f>IF(OR($K189&lt;&gt;"OK",NOT('Labor Rate'!$B$24="OK"),NOT(ISNUMBER('Labor Rate'!$B$20))),"",$F189*(1+'Labor Rate'!$B$11))</f>
        <v/>
      </c>
      <c r="I189" s="25" t="str">
        <f>IF(OR($K189&lt;&gt;"OK",NOT('Labor Rate'!$B$24="OK"),NOT(ISNUMBER('Labor Rate'!$B$20))),"",$G189+$H189)</f>
        <v/>
      </c>
      <c r="J189" s="26" t="str">
        <f>IF($K189="","",IF(NOT('Labor Rate'!$B$24="OK"),"Check data",IF($K189&lt;&gt;"OK","–",IF(NOT(ISNUMBER('Labor Rate'!$B$20)),"n/a",ROUNDUP($I189,0)))))</f>
        <v/>
      </c>
      <c r="K189" s="21" t="str">
        <f>IF(COUNTA($A189:$E189)=0,"",IF(NOT(AND(ISNUMBER($C189),N($C189)&gt;=0)),"Check inputs",IF(NOT(OR($E189="",AND(ISNUMBER($E189),N($E189)&gt;=0))),"Check inputs",IF($D189="",IF(N($E189)&gt;0,"Check part","OK"),IF(SUMPRODUCT(--(Parts!$A$2:$A$101=$D189),--(Parts!$D$2:$D$101="OK"))=1,"OK","Check part")))))</f>
        <v/>
      </c>
    </row>
    <row r="190" ht="20" customHeight="1" spans="1:11" x14ac:dyDescent="0.25">
      <c r="A190" s="22"/>
      <c r="B190" s="23"/>
      <c r="C190" s="24"/>
      <c r="D190" s="22"/>
      <c r="E190" s="24"/>
      <c r="F190" s="25" t="str">
        <f>IF($K190&lt;&gt;"OK","",IF($D190="",0,N($E190)*SUMPRODUCT(--(Parts!$A$2:$A$101=$D190),Parts!$C$2:$C$101)))</f>
        <v/>
      </c>
      <c r="G190" s="25" t="str">
        <f>IF(OR($K190&lt;&gt;"OK",NOT('Labor Rate'!$B$24="OK"),NOT(ISNUMBER('Labor Rate'!$B$20))),"",$C190*'Labor Rate'!$B$20)</f>
        <v/>
      </c>
      <c r="H190" s="25" t="str">
        <f>IF(OR($K190&lt;&gt;"OK",NOT('Labor Rate'!$B$24="OK"),NOT(ISNUMBER('Labor Rate'!$B$20))),"",$F190*(1+'Labor Rate'!$B$11))</f>
        <v/>
      </c>
      <c r="I190" s="25" t="str">
        <f>IF(OR($K190&lt;&gt;"OK",NOT('Labor Rate'!$B$24="OK"),NOT(ISNUMBER('Labor Rate'!$B$20))),"",$G190+$H190)</f>
        <v/>
      </c>
      <c r="J190" s="26" t="str">
        <f>IF($K190="","",IF(NOT('Labor Rate'!$B$24="OK"),"Check data",IF($K190&lt;&gt;"OK","–",IF(NOT(ISNUMBER('Labor Rate'!$B$20)),"n/a",ROUNDUP($I190,0)))))</f>
        <v/>
      </c>
      <c r="K190" s="21" t="str">
        <f>IF(COUNTA($A190:$E190)=0,"",IF(NOT(AND(ISNUMBER($C190),N($C190)&gt;=0)),"Check inputs",IF(NOT(OR($E190="",AND(ISNUMBER($E190),N($E190)&gt;=0))),"Check inputs",IF($D190="",IF(N($E190)&gt;0,"Check part","OK"),IF(SUMPRODUCT(--(Parts!$A$2:$A$101=$D190),--(Parts!$D$2:$D$101="OK"))=1,"OK","Check part")))))</f>
        <v/>
      </c>
    </row>
    <row r="191" ht="20" customHeight="1" spans="1:11" x14ac:dyDescent="0.25">
      <c r="A191" s="22"/>
      <c r="B191" s="23"/>
      <c r="C191" s="24"/>
      <c r="D191" s="22"/>
      <c r="E191" s="24"/>
      <c r="F191" s="25" t="str">
        <f>IF($K191&lt;&gt;"OK","",IF($D191="",0,N($E191)*SUMPRODUCT(--(Parts!$A$2:$A$101=$D191),Parts!$C$2:$C$101)))</f>
        <v/>
      </c>
      <c r="G191" s="25" t="str">
        <f>IF(OR($K191&lt;&gt;"OK",NOT('Labor Rate'!$B$24="OK"),NOT(ISNUMBER('Labor Rate'!$B$20))),"",$C191*'Labor Rate'!$B$20)</f>
        <v/>
      </c>
      <c r="H191" s="25" t="str">
        <f>IF(OR($K191&lt;&gt;"OK",NOT('Labor Rate'!$B$24="OK"),NOT(ISNUMBER('Labor Rate'!$B$20))),"",$F191*(1+'Labor Rate'!$B$11))</f>
        <v/>
      </c>
      <c r="I191" s="25" t="str">
        <f>IF(OR($K191&lt;&gt;"OK",NOT('Labor Rate'!$B$24="OK"),NOT(ISNUMBER('Labor Rate'!$B$20))),"",$G191+$H191)</f>
        <v/>
      </c>
      <c r="J191" s="26" t="str">
        <f>IF($K191="","",IF(NOT('Labor Rate'!$B$24="OK"),"Check data",IF($K191&lt;&gt;"OK","–",IF(NOT(ISNUMBER('Labor Rate'!$B$20)),"n/a",ROUNDUP($I191,0)))))</f>
        <v/>
      </c>
      <c r="K191" s="21" t="str">
        <f>IF(COUNTA($A191:$E191)=0,"",IF(NOT(AND(ISNUMBER($C191),N($C191)&gt;=0)),"Check inputs",IF(NOT(OR($E191="",AND(ISNUMBER($E191),N($E191)&gt;=0))),"Check inputs",IF($D191="",IF(N($E191)&gt;0,"Check part","OK"),IF(SUMPRODUCT(--(Parts!$A$2:$A$101=$D191),--(Parts!$D$2:$D$101="OK"))=1,"OK","Check part")))))</f>
        <v/>
      </c>
    </row>
    <row r="192" ht="20" customHeight="1" spans="1:11" x14ac:dyDescent="0.25">
      <c r="A192" s="22"/>
      <c r="B192" s="23"/>
      <c r="C192" s="24"/>
      <c r="D192" s="22"/>
      <c r="E192" s="24"/>
      <c r="F192" s="25" t="str">
        <f>IF($K192&lt;&gt;"OK","",IF($D192="",0,N($E192)*SUMPRODUCT(--(Parts!$A$2:$A$101=$D192),Parts!$C$2:$C$101)))</f>
        <v/>
      </c>
      <c r="G192" s="25" t="str">
        <f>IF(OR($K192&lt;&gt;"OK",NOT('Labor Rate'!$B$24="OK"),NOT(ISNUMBER('Labor Rate'!$B$20))),"",$C192*'Labor Rate'!$B$20)</f>
        <v/>
      </c>
      <c r="H192" s="25" t="str">
        <f>IF(OR($K192&lt;&gt;"OK",NOT('Labor Rate'!$B$24="OK"),NOT(ISNUMBER('Labor Rate'!$B$20))),"",$F192*(1+'Labor Rate'!$B$11))</f>
        <v/>
      </c>
      <c r="I192" s="25" t="str">
        <f>IF(OR($K192&lt;&gt;"OK",NOT('Labor Rate'!$B$24="OK"),NOT(ISNUMBER('Labor Rate'!$B$20))),"",$G192+$H192)</f>
        <v/>
      </c>
      <c r="J192" s="26" t="str">
        <f>IF($K192="","",IF(NOT('Labor Rate'!$B$24="OK"),"Check data",IF($K192&lt;&gt;"OK","–",IF(NOT(ISNUMBER('Labor Rate'!$B$20)),"n/a",ROUNDUP($I192,0)))))</f>
        <v/>
      </c>
      <c r="K192" s="21" t="str">
        <f>IF(COUNTA($A192:$E192)=0,"",IF(NOT(AND(ISNUMBER($C192),N($C192)&gt;=0)),"Check inputs",IF(NOT(OR($E192="",AND(ISNUMBER($E192),N($E192)&gt;=0))),"Check inputs",IF($D192="",IF(N($E192)&gt;0,"Check part","OK"),IF(SUMPRODUCT(--(Parts!$A$2:$A$101=$D192),--(Parts!$D$2:$D$101="OK"))=1,"OK","Check part")))))</f>
        <v/>
      </c>
    </row>
    <row r="193" ht="20" customHeight="1" spans="1:11" x14ac:dyDescent="0.25">
      <c r="A193" s="22"/>
      <c r="B193" s="23"/>
      <c r="C193" s="24"/>
      <c r="D193" s="22"/>
      <c r="E193" s="24"/>
      <c r="F193" s="25" t="str">
        <f>IF($K193&lt;&gt;"OK","",IF($D193="",0,N($E193)*SUMPRODUCT(--(Parts!$A$2:$A$101=$D193),Parts!$C$2:$C$101)))</f>
        <v/>
      </c>
      <c r="G193" s="25" t="str">
        <f>IF(OR($K193&lt;&gt;"OK",NOT('Labor Rate'!$B$24="OK"),NOT(ISNUMBER('Labor Rate'!$B$20))),"",$C193*'Labor Rate'!$B$20)</f>
        <v/>
      </c>
      <c r="H193" s="25" t="str">
        <f>IF(OR($K193&lt;&gt;"OK",NOT('Labor Rate'!$B$24="OK"),NOT(ISNUMBER('Labor Rate'!$B$20))),"",$F193*(1+'Labor Rate'!$B$11))</f>
        <v/>
      </c>
      <c r="I193" s="25" t="str">
        <f>IF(OR($K193&lt;&gt;"OK",NOT('Labor Rate'!$B$24="OK"),NOT(ISNUMBER('Labor Rate'!$B$20))),"",$G193+$H193)</f>
        <v/>
      </c>
      <c r="J193" s="26" t="str">
        <f>IF($K193="","",IF(NOT('Labor Rate'!$B$24="OK"),"Check data",IF($K193&lt;&gt;"OK","–",IF(NOT(ISNUMBER('Labor Rate'!$B$20)),"n/a",ROUNDUP($I193,0)))))</f>
        <v/>
      </c>
      <c r="K193" s="21" t="str">
        <f>IF(COUNTA($A193:$E193)=0,"",IF(NOT(AND(ISNUMBER($C193),N($C193)&gt;=0)),"Check inputs",IF(NOT(OR($E193="",AND(ISNUMBER($E193),N($E193)&gt;=0))),"Check inputs",IF($D193="",IF(N($E193)&gt;0,"Check part","OK"),IF(SUMPRODUCT(--(Parts!$A$2:$A$101=$D193),--(Parts!$D$2:$D$101="OK"))=1,"OK","Check part")))))</f>
        <v/>
      </c>
    </row>
    <row r="194" ht="20" customHeight="1" spans="1:11" x14ac:dyDescent="0.25">
      <c r="A194" s="22"/>
      <c r="B194" s="23"/>
      <c r="C194" s="24"/>
      <c r="D194" s="22"/>
      <c r="E194" s="24"/>
      <c r="F194" s="25" t="str">
        <f>IF($K194&lt;&gt;"OK","",IF($D194="",0,N($E194)*SUMPRODUCT(--(Parts!$A$2:$A$101=$D194),Parts!$C$2:$C$101)))</f>
        <v/>
      </c>
      <c r="G194" s="25" t="str">
        <f>IF(OR($K194&lt;&gt;"OK",NOT('Labor Rate'!$B$24="OK"),NOT(ISNUMBER('Labor Rate'!$B$20))),"",$C194*'Labor Rate'!$B$20)</f>
        <v/>
      </c>
      <c r="H194" s="25" t="str">
        <f>IF(OR($K194&lt;&gt;"OK",NOT('Labor Rate'!$B$24="OK"),NOT(ISNUMBER('Labor Rate'!$B$20))),"",$F194*(1+'Labor Rate'!$B$11))</f>
        <v/>
      </c>
      <c r="I194" s="25" t="str">
        <f>IF(OR($K194&lt;&gt;"OK",NOT('Labor Rate'!$B$24="OK"),NOT(ISNUMBER('Labor Rate'!$B$20))),"",$G194+$H194)</f>
        <v/>
      </c>
      <c r="J194" s="26" t="str">
        <f>IF($K194="","",IF(NOT('Labor Rate'!$B$24="OK"),"Check data",IF($K194&lt;&gt;"OK","–",IF(NOT(ISNUMBER('Labor Rate'!$B$20)),"n/a",ROUNDUP($I194,0)))))</f>
        <v/>
      </c>
      <c r="K194" s="21" t="str">
        <f>IF(COUNTA($A194:$E194)=0,"",IF(NOT(AND(ISNUMBER($C194),N($C194)&gt;=0)),"Check inputs",IF(NOT(OR($E194="",AND(ISNUMBER($E194),N($E194)&gt;=0))),"Check inputs",IF($D194="",IF(N($E194)&gt;0,"Check part","OK"),IF(SUMPRODUCT(--(Parts!$A$2:$A$101=$D194),--(Parts!$D$2:$D$101="OK"))=1,"OK","Check part")))))</f>
        <v/>
      </c>
    </row>
    <row r="195" ht="20" customHeight="1" spans="1:11" x14ac:dyDescent="0.25">
      <c r="A195" s="22"/>
      <c r="B195" s="23"/>
      <c r="C195" s="24"/>
      <c r="D195" s="22"/>
      <c r="E195" s="24"/>
      <c r="F195" s="25" t="str">
        <f>IF($K195&lt;&gt;"OK","",IF($D195="",0,N($E195)*SUMPRODUCT(--(Parts!$A$2:$A$101=$D195),Parts!$C$2:$C$101)))</f>
        <v/>
      </c>
      <c r="G195" s="25" t="str">
        <f>IF(OR($K195&lt;&gt;"OK",NOT('Labor Rate'!$B$24="OK"),NOT(ISNUMBER('Labor Rate'!$B$20))),"",$C195*'Labor Rate'!$B$20)</f>
        <v/>
      </c>
      <c r="H195" s="25" t="str">
        <f>IF(OR($K195&lt;&gt;"OK",NOT('Labor Rate'!$B$24="OK"),NOT(ISNUMBER('Labor Rate'!$B$20))),"",$F195*(1+'Labor Rate'!$B$11))</f>
        <v/>
      </c>
      <c r="I195" s="25" t="str">
        <f>IF(OR($K195&lt;&gt;"OK",NOT('Labor Rate'!$B$24="OK"),NOT(ISNUMBER('Labor Rate'!$B$20))),"",$G195+$H195)</f>
        <v/>
      </c>
      <c r="J195" s="26" t="str">
        <f>IF($K195="","",IF(NOT('Labor Rate'!$B$24="OK"),"Check data",IF($K195&lt;&gt;"OK","–",IF(NOT(ISNUMBER('Labor Rate'!$B$20)),"n/a",ROUNDUP($I195,0)))))</f>
        <v/>
      </c>
      <c r="K195" s="21" t="str">
        <f>IF(COUNTA($A195:$E195)=0,"",IF(NOT(AND(ISNUMBER($C195),N($C195)&gt;=0)),"Check inputs",IF(NOT(OR($E195="",AND(ISNUMBER($E195),N($E195)&gt;=0))),"Check inputs",IF($D195="",IF(N($E195)&gt;0,"Check part","OK"),IF(SUMPRODUCT(--(Parts!$A$2:$A$101=$D195),--(Parts!$D$2:$D$101="OK"))=1,"OK","Check part")))))</f>
        <v/>
      </c>
    </row>
    <row r="196" ht="20" customHeight="1" spans="1:11" x14ac:dyDescent="0.25">
      <c r="A196" s="22"/>
      <c r="B196" s="23"/>
      <c r="C196" s="24"/>
      <c r="D196" s="22"/>
      <c r="E196" s="24"/>
      <c r="F196" s="25" t="str">
        <f>IF($K196&lt;&gt;"OK","",IF($D196="",0,N($E196)*SUMPRODUCT(--(Parts!$A$2:$A$101=$D196),Parts!$C$2:$C$101)))</f>
        <v/>
      </c>
      <c r="G196" s="25" t="str">
        <f>IF(OR($K196&lt;&gt;"OK",NOT('Labor Rate'!$B$24="OK"),NOT(ISNUMBER('Labor Rate'!$B$20))),"",$C196*'Labor Rate'!$B$20)</f>
        <v/>
      </c>
      <c r="H196" s="25" t="str">
        <f>IF(OR($K196&lt;&gt;"OK",NOT('Labor Rate'!$B$24="OK"),NOT(ISNUMBER('Labor Rate'!$B$20))),"",$F196*(1+'Labor Rate'!$B$11))</f>
        <v/>
      </c>
      <c r="I196" s="25" t="str">
        <f>IF(OR($K196&lt;&gt;"OK",NOT('Labor Rate'!$B$24="OK"),NOT(ISNUMBER('Labor Rate'!$B$20))),"",$G196+$H196)</f>
        <v/>
      </c>
      <c r="J196" s="26" t="str">
        <f>IF($K196="","",IF(NOT('Labor Rate'!$B$24="OK"),"Check data",IF($K196&lt;&gt;"OK","–",IF(NOT(ISNUMBER('Labor Rate'!$B$20)),"n/a",ROUNDUP($I196,0)))))</f>
        <v/>
      </c>
      <c r="K196" s="21" t="str">
        <f>IF(COUNTA($A196:$E196)=0,"",IF(NOT(AND(ISNUMBER($C196),N($C196)&gt;=0)),"Check inputs",IF(NOT(OR($E196="",AND(ISNUMBER($E196),N($E196)&gt;=0))),"Check inputs",IF($D196="",IF(N($E196)&gt;0,"Check part","OK"),IF(SUMPRODUCT(--(Parts!$A$2:$A$101=$D196),--(Parts!$D$2:$D$101="OK"))=1,"OK","Check part")))))</f>
        <v/>
      </c>
    </row>
    <row r="197" ht="20" customHeight="1" spans="1:11" x14ac:dyDescent="0.25">
      <c r="A197" s="22"/>
      <c r="B197" s="23"/>
      <c r="C197" s="24"/>
      <c r="D197" s="22"/>
      <c r="E197" s="24"/>
      <c r="F197" s="25" t="str">
        <f>IF($K197&lt;&gt;"OK","",IF($D197="",0,N($E197)*SUMPRODUCT(--(Parts!$A$2:$A$101=$D197),Parts!$C$2:$C$101)))</f>
        <v/>
      </c>
      <c r="G197" s="25" t="str">
        <f>IF(OR($K197&lt;&gt;"OK",NOT('Labor Rate'!$B$24="OK"),NOT(ISNUMBER('Labor Rate'!$B$20))),"",$C197*'Labor Rate'!$B$20)</f>
        <v/>
      </c>
      <c r="H197" s="25" t="str">
        <f>IF(OR($K197&lt;&gt;"OK",NOT('Labor Rate'!$B$24="OK"),NOT(ISNUMBER('Labor Rate'!$B$20))),"",$F197*(1+'Labor Rate'!$B$11))</f>
        <v/>
      </c>
      <c r="I197" s="25" t="str">
        <f>IF(OR($K197&lt;&gt;"OK",NOT('Labor Rate'!$B$24="OK"),NOT(ISNUMBER('Labor Rate'!$B$20))),"",$G197+$H197)</f>
        <v/>
      </c>
      <c r="J197" s="26" t="str">
        <f>IF($K197="","",IF(NOT('Labor Rate'!$B$24="OK"),"Check data",IF($K197&lt;&gt;"OK","–",IF(NOT(ISNUMBER('Labor Rate'!$B$20)),"n/a",ROUNDUP($I197,0)))))</f>
        <v/>
      </c>
      <c r="K197" s="21" t="str">
        <f>IF(COUNTA($A197:$E197)=0,"",IF(NOT(AND(ISNUMBER($C197),N($C197)&gt;=0)),"Check inputs",IF(NOT(OR($E197="",AND(ISNUMBER($E197),N($E197)&gt;=0))),"Check inputs",IF($D197="",IF(N($E197)&gt;0,"Check part","OK"),IF(SUMPRODUCT(--(Parts!$A$2:$A$101=$D197),--(Parts!$D$2:$D$101="OK"))=1,"OK","Check part")))))</f>
        <v/>
      </c>
    </row>
    <row r="198" ht="20" customHeight="1" spans="1:11" x14ac:dyDescent="0.25">
      <c r="A198" s="22"/>
      <c r="B198" s="23"/>
      <c r="C198" s="24"/>
      <c r="D198" s="22"/>
      <c r="E198" s="24"/>
      <c r="F198" s="25" t="str">
        <f>IF($K198&lt;&gt;"OK","",IF($D198="",0,N($E198)*SUMPRODUCT(--(Parts!$A$2:$A$101=$D198),Parts!$C$2:$C$101)))</f>
        <v/>
      </c>
      <c r="G198" s="25" t="str">
        <f>IF(OR($K198&lt;&gt;"OK",NOT('Labor Rate'!$B$24="OK"),NOT(ISNUMBER('Labor Rate'!$B$20))),"",$C198*'Labor Rate'!$B$20)</f>
        <v/>
      </c>
      <c r="H198" s="25" t="str">
        <f>IF(OR($K198&lt;&gt;"OK",NOT('Labor Rate'!$B$24="OK"),NOT(ISNUMBER('Labor Rate'!$B$20))),"",$F198*(1+'Labor Rate'!$B$11))</f>
        <v/>
      </c>
      <c r="I198" s="25" t="str">
        <f>IF(OR($K198&lt;&gt;"OK",NOT('Labor Rate'!$B$24="OK"),NOT(ISNUMBER('Labor Rate'!$B$20))),"",$G198+$H198)</f>
        <v/>
      </c>
      <c r="J198" s="26" t="str">
        <f>IF($K198="","",IF(NOT('Labor Rate'!$B$24="OK"),"Check data",IF($K198&lt;&gt;"OK","–",IF(NOT(ISNUMBER('Labor Rate'!$B$20)),"n/a",ROUNDUP($I198,0)))))</f>
        <v/>
      </c>
      <c r="K198" s="21" t="str">
        <f>IF(COUNTA($A198:$E198)=0,"",IF(NOT(AND(ISNUMBER($C198),N($C198)&gt;=0)),"Check inputs",IF(NOT(OR($E198="",AND(ISNUMBER($E198),N($E198)&gt;=0))),"Check inputs",IF($D198="",IF(N($E198)&gt;0,"Check part","OK"),IF(SUMPRODUCT(--(Parts!$A$2:$A$101=$D198),--(Parts!$D$2:$D$101="OK"))=1,"OK","Check part")))))</f>
        <v/>
      </c>
    </row>
    <row r="199" ht="20" customHeight="1" spans="1:11" x14ac:dyDescent="0.25">
      <c r="A199" s="22"/>
      <c r="B199" s="23"/>
      <c r="C199" s="24"/>
      <c r="D199" s="22"/>
      <c r="E199" s="24"/>
      <c r="F199" s="25" t="str">
        <f>IF($K199&lt;&gt;"OK","",IF($D199="",0,N($E199)*SUMPRODUCT(--(Parts!$A$2:$A$101=$D199),Parts!$C$2:$C$101)))</f>
        <v/>
      </c>
      <c r="G199" s="25" t="str">
        <f>IF(OR($K199&lt;&gt;"OK",NOT('Labor Rate'!$B$24="OK"),NOT(ISNUMBER('Labor Rate'!$B$20))),"",$C199*'Labor Rate'!$B$20)</f>
        <v/>
      </c>
      <c r="H199" s="25" t="str">
        <f>IF(OR($K199&lt;&gt;"OK",NOT('Labor Rate'!$B$24="OK"),NOT(ISNUMBER('Labor Rate'!$B$20))),"",$F199*(1+'Labor Rate'!$B$11))</f>
        <v/>
      </c>
      <c r="I199" s="25" t="str">
        <f>IF(OR($K199&lt;&gt;"OK",NOT('Labor Rate'!$B$24="OK"),NOT(ISNUMBER('Labor Rate'!$B$20))),"",$G199+$H199)</f>
        <v/>
      </c>
      <c r="J199" s="26" t="str">
        <f>IF($K199="","",IF(NOT('Labor Rate'!$B$24="OK"),"Check data",IF($K199&lt;&gt;"OK","–",IF(NOT(ISNUMBER('Labor Rate'!$B$20)),"n/a",ROUNDUP($I199,0)))))</f>
        <v/>
      </c>
      <c r="K199" s="21" t="str">
        <f>IF(COUNTA($A199:$E199)=0,"",IF(NOT(AND(ISNUMBER($C199),N($C199)&gt;=0)),"Check inputs",IF(NOT(OR($E199="",AND(ISNUMBER($E199),N($E199)&gt;=0))),"Check inputs",IF($D199="",IF(N($E199)&gt;0,"Check part","OK"),IF(SUMPRODUCT(--(Parts!$A$2:$A$101=$D199),--(Parts!$D$2:$D$101="OK"))=1,"OK","Check part")))))</f>
        <v/>
      </c>
    </row>
    <row r="200" ht="20" customHeight="1" spans="1:11" x14ac:dyDescent="0.25">
      <c r="A200" s="22"/>
      <c r="B200" s="23"/>
      <c r="C200" s="24"/>
      <c r="D200" s="22"/>
      <c r="E200" s="24"/>
      <c r="F200" s="25" t="str">
        <f>IF($K200&lt;&gt;"OK","",IF($D200="",0,N($E200)*SUMPRODUCT(--(Parts!$A$2:$A$101=$D200),Parts!$C$2:$C$101)))</f>
        <v/>
      </c>
      <c r="G200" s="25" t="str">
        <f>IF(OR($K200&lt;&gt;"OK",NOT('Labor Rate'!$B$24="OK"),NOT(ISNUMBER('Labor Rate'!$B$20))),"",$C200*'Labor Rate'!$B$20)</f>
        <v/>
      </c>
      <c r="H200" s="25" t="str">
        <f>IF(OR($K200&lt;&gt;"OK",NOT('Labor Rate'!$B$24="OK"),NOT(ISNUMBER('Labor Rate'!$B$20))),"",$F200*(1+'Labor Rate'!$B$11))</f>
        <v/>
      </c>
      <c r="I200" s="25" t="str">
        <f>IF(OR($K200&lt;&gt;"OK",NOT('Labor Rate'!$B$24="OK"),NOT(ISNUMBER('Labor Rate'!$B$20))),"",$G200+$H200)</f>
        <v/>
      </c>
      <c r="J200" s="26" t="str">
        <f>IF($K200="","",IF(NOT('Labor Rate'!$B$24="OK"),"Check data",IF($K200&lt;&gt;"OK","–",IF(NOT(ISNUMBER('Labor Rate'!$B$20)),"n/a",ROUNDUP($I200,0)))))</f>
        <v/>
      </c>
      <c r="K200" s="21" t="str">
        <f>IF(COUNTA($A200:$E200)=0,"",IF(NOT(AND(ISNUMBER($C200),N($C200)&gt;=0)),"Check inputs",IF(NOT(OR($E200="",AND(ISNUMBER($E200),N($E200)&gt;=0))),"Check inputs",IF($D200="",IF(N($E200)&gt;0,"Check part","OK"),IF(SUMPRODUCT(--(Parts!$A$2:$A$101=$D200),--(Parts!$D$2:$D$101="OK"))=1,"OK","Check part")))))</f>
        <v/>
      </c>
    </row>
    <row r="201" ht="20" customHeight="1" spans="1:11" x14ac:dyDescent="0.25">
      <c r="A201" s="22"/>
      <c r="B201" s="23"/>
      <c r="C201" s="24"/>
      <c r="D201" s="22"/>
      <c r="E201" s="24"/>
      <c r="F201" s="25" t="str">
        <f>IF($K201&lt;&gt;"OK","",IF($D201="",0,N($E201)*SUMPRODUCT(--(Parts!$A$2:$A$101=$D201),Parts!$C$2:$C$101)))</f>
        <v/>
      </c>
      <c r="G201" s="25" t="str">
        <f>IF(OR($K201&lt;&gt;"OK",NOT('Labor Rate'!$B$24="OK"),NOT(ISNUMBER('Labor Rate'!$B$20))),"",$C201*'Labor Rate'!$B$20)</f>
        <v/>
      </c>
      <c r="H201" s="25" t="str">
        <f>IF(OR($K201&lt;&gt;"OK",NOT('Labor Rate'!$B$24="OK"),NOT(ISNUMBER('Labor Rate'!$B$20))),"",$F201*(1+'Labor Rate'!$B$11))</f>
        <v/>
      </c>
      <c r="I201" s="25" t="str">
        <f>IF(OR($K201&lt;&gt;"OK",NOT('Labor Rate'!$B$24="OK"),NOT(ISNUMBER('Labor Rate'!$B$20))),"",$G201+$H201)</f>
        <v/>
      </c>
      <c r="J201" s="26" t="str">
        <f>IF($K201="","",IF(NOT('Labor Rate'!$B$24="OK"),"Check data",IF($K201&lt;&gt;"OK","–",IF(NOT(ISNUMBER('Labor Rate'!$B$20)),"n/a",ROUNDUP($I201,0)))))</f>
        <v/>
      </c>
      <c r="K201" s="21" t="str">
        <f>IF(COUNTA($A201:$E201)=0,"",IF(NOT(AND(ISNUMBER($C201),N($C201)&gt;=0)),"Check inputs",IF(NOT(OR($E201="",AND(ISNUMBER($E201),N($E201)&gt;=0))),"Check inputs",IF($D201="",IF(N($E201)&gt;0,"Check part","OK"),IF(SUMPRODUCT(--(Parts!$A$2:$A$101=$D201),--(Parts!$D$2:$D$101="OK"))=1,"OK","Check part")))))</f>
        <v/>
      </c>
    </row>
  </sheetData>
  <conditionalFormatting sqref="K2:K201">
    <cfRule type="expression" dxfId="19" priority="50">
      <formula>$K2="Check inputs"</formula>
    </cfRule>
    <cfRule type="expression" dxfId="20" priority="51">
      <formula>$K2="Check part"</formula>
    </cfRule>
  </conditionalFormatting>
  <conditionalFormatting sqref="J2:J201">
    <cfRule type="expression" dxfId="21" priority="55">
      <formula>$J2="Check data"</formula>
    </cfRule>
    <cfRule type="expression" dxfId="22" priority="56">
      <formula>$J2="n/a"</formula>
    </cfRule>
  </conditionalFormatting>
  <dataValidations count="5">
    <dataValidation type="decimal" allowBlank="1" showErrorMessage="1" errorTitle="Invalid hours" error="Enter labor hours, 0 or more." sqref="C10:C201">
      <formula1>0</formula1>
      <formula2>10000</formula2>
    </dataValidation>
    <dataValidation type="decimal" allowBlank="1" showErrorMessage="1" errorTitle="Invalid hours" error="Enter labor hours, 0 or more." sqref="C2:C201">
      <formula1>0</formula1>
      <formula2>10000</formula2>
    </dataValidation>
    <dataValidation type="list" allowBlank="1" showErrorMessage="1" errorTitle="Unknown part" error="Pick a part number listed on the Parts sheet, add the part there first, or leave it blank for a labor-only task." sqref="D2:D201">
      <formula1>Parts!$A$2:$A$101</formula1>
    </dataValidation>
    <dataValidation type="decimal" allowBlank="1" showErrorMessage="1" errorTitle="Invalid quantity" error="Enter a parts quantity, 0 or more, or leave it blank." sqref="E10:E201">
      <formula1>0</formula1>
      <formula2>100000</formula2>
    </dataValidation>
    <dataValidation type="decimal" allowBlank="1" showErrorMessage="1" errorTitle="Invalid quantity" error="Enter a parts quantity, 0 or more, or leave it blank." sqref="E2:E201">
      <formula1>0</formula1>
      <formula2>100000</formula2>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1"/>
  <sheetViews>
    <sheetView workbookViewId="0">
      <pane ySplit="1" topLeftCell="A2" activePane="bottomLeft" state="frozen"/>
      <selection pane="bottomLeft"/>
    </sheetView>
  </sheetViews>
  <sheetFormatPr defaultRowHeight="15" outlineLevelRow="0" outlineLevelCol="0" x14ac:dyDescent="55"/>
  <cols>
    <col min="1" max="1" width="11" customWidth="1"/>
    <col min="2" max="2" width="36" customWidth="1"/>
    <col min="3" max="3" width="12" customWidth="1"/>
    <col min="4" max="4" width="14" customWidth="1"/>
    <col min="5" max="5" width="3" customWidth="1"/>
    <col min="6" max="7" width="22" customWidth="1"/>
  </cols>
  <sheetData>
    <row r="1" ht="24" customHeight="1" spans="1:4" x14ac:dyDescent="0.25">
      <c r="A1" s="11" t="s">
        <v>81</v>
      </c>
      <c r="B1" s="11" t="s">
        <v>106</v>
      </c>
      <c r="C1" s="11" t="s">
        <v>107</v>
      </c>
      <c r="D1" s="11" t="s">
        <v>88</v>
      </c>
    </row>
    <row r="2" spans="1:7" x14ac:dyDescent="0.25">
      <c r="A2" s="22" t="s">
        <v>91</v>
      </c>
      <c r="B2" s="23" t="s">
        <v>108</v>
      </c>
      <c r="C2" s="27">
        <v>14.2</v>
      </c>
      <c r="D2" s="21" t="str">
        <f>IF(COUNTA($A2:$C2)=0,"",IF($A2="","Check ID",IF(SUMPRODUCT(--(Parts!$A$2:$A$101=$A2))&gt;1,"Duplicate ID",IF(AND(ISNUMBER($C2),N($C2)&gt;=0),"OK","Check inputs"))))</f>
        <v>OK</v>
      </c>
      <c r="F2" s="28" t="s">
        <v>29</v>
      </c>
      <c r="G2" s="28"/>
    </row>
    <row r="3" spans="1:7" x14ac:dyDescent="0.25">
      <c r="A3" s="22" t="s">
        <v>94</v>
      </c>
      <c r="B3" s="23" t="s">
        <v>109</v>
      </c>
      <c r="C3" s="27">
        <v>18.6</v>
      </c>
      <c r="D3" s="21" t="str">
        <f>IF(COUNTA($A3:$C3)=0,"",IF($A3="","Check ID",IF(SUMPRODUCT(--(Parts!$A$2:$A$101=$A3))&gt;1,"Duplicate ID",IF(AND(ISNUMBER($C3),N($C3)&gt;=0),"OK","Check inputs"))))</f>
        <v>OK</v>
      </c>
      <c r="F3" s="28"/>
      <c r="G3" s="28"/>
    </row>
    <row r="4" spans="1:7" x14ac:dyDescent="0.25">
      <c r="A4" s="22" t="s">
        <v>97</v>
      </c>
      <c r="B4" s="23" t="s">
        <v>110</v>
      </c>
      <c r="C4" s="27">
        <v>96</v>
      </c>
      <c r="D4" s="21" t="str">
        <f>IF(COUNTA($A4:$C4)=0,"",IF($A4="","Check ID",IF(SUMPRODUCT(--(Parts!$A$2:$A$101=$A4))&gt;1,"Duplicate ID",IF(AND(ISNUMBER($C4),N($C4)&gt;=0),"OK","Check inputs"))))</f>
        <v>OK</v>
      </c>
      <c r="F4" s="28"/>
      <c r="G4" s="28"/>
    </row>
    <row r="5" spans="1:4" x14ac:dyDescent="0.25">
      <c r="A5" s="22" t="s">
        <v>105</v>
      </c>
      <c r="B5" s="23" t="s">
        <v>111</v>
      </c>
      <c r="C5" s="27">
        <v>54</v>
      </c>
      <c r="D5" s="21" t="str">
        <f>IF(COUNTA($A5:$C5)=0,"",IF($A5="","Check ID",IF(SUMPRODUCT(--(Parts!$A$2:$A$101=$A5))&gt;1,"Duplicate ID",IF(AND(ISNUMBER($C5),N($C5)&gt;=0),"OK","Check inputs"))))</f>
        <v>OK</v>
      </c>
    </row>
    <row r="6" spans="1:4" x14ac:dyDescent="0.25">
      <c r="A6" s="22" t="s">
        <v>102</v>
      </c>
      <c r="B6" s="23" t="s">
        <v>112</v>
      </c>
      <c r="C6" s="27">
        <v>32.5</v>
      </c>
      <c r="D6" s="21" t="str">
        <f>IF(COUNTA($A6:$C6)=0,"",IF($A6="","Check ID",IF(SUMPRODUCT(--(Parts!$A$2:$A$101=$A6))&gt;1,"Duplicate ID",IF(AND(ISNUMBER($C6),N($C6)&gt;=0),"OK","Check inputs"))))</f>
        <v>OK</v>
      </c>
    </row>
    <row r="7" spans="1:4" x14ac:dyDescent="0.25">
      <c r="A7" s="22"/>
      <c r="B7" s="23"/>
      <c r="C7" s="27"/>
      <c r="D7" s="21" t="str">
        <f>IF(COUNTA($A7:$C7)=0,"",IF($A7="","Check ID",IF(SUMPRODUCT(--(Parts!$A$2:$A$101=$A7))&gt;1,"Duplicate ID",IF(AND(ISNUMBER($C7),N($C7)&gt;=0),"OK","Check inputs"))))</f>
        <v/>
      </c>
    </row>
    <row r="8" spans="1:4" x14ac:dyDescent="0.25">
      <c r="A8" s="22"/>
      <c r="B8" s="23"/>
      <c r="C8" s="27"/>
      <c r="D8" s="21" t="str">
        <f>IF(COUNTA($A8:$C8)=0,"",IF($A8="","Check ID",IF(SUMPRODUCT(--(Parts!$A$2:$A$101=$A8))&gt;1,"Duplicate ID",IF(AND(ISNUMBER($C8),N($C8)&gt;=0),"OK","Check inputs"))))</f>
        <v/>
      </c>
    </row>
    <row r="9" spans="1:4" x14ac:dyDescent="0.25">
      <c r="A9" s="22"/>
      <c r="B9" s="23"/>
      <c r="C9" s="27"/>
      <c r="D9" s="21" t="str">
        <f>IF(COUNTA($A9:$C9)=0,"",IF($A9="","Check ID",IF(SUMPRODUCT(--(Parts!$A$2:$A$101=$A9))&gt;1,"Duplicate ID",IF(AND(ISNUMBER($C9),N($C9)&gt;=0),"OK","Check inputs"))))</f>
        <v/>
      </c>
    </row>
    <row r="10" spans="1:4" x14ac:dyDescent="0.25">
      <c r="A10" s="22"/>
      <c r="B10" s="23"/>
      <c r="C10" s="27"/>
      <c r="D10" s="21" t="str">
        <f>IF(COUNTA($A10:$C10)=0,"",IF($A10="","Check ID",IF(SUMPRODUCT(--(Parts!$A$2:$A$101=$A10))&gt;1,"Duplicate ID",IF(AND(ISNUMBER($C10),N($C10)&gt;=0),"OK","Check inputs"))))</f>
        <v/>
      </c>
    </row>
    <row r="11" spans="1:4" x14ac:dyDescent="0.25">
      <c r="A11" s="22"/>
      <c r="B11" s="23"/>
      <c r="C11" s="27"/>
      <c r="D11" s="21" t="str">
        <f>IF(COUNTA($A11:$C11)=0,"",IF($A11="","Check ID",IF(SUMPRODUCT(--(Parts!$A$2:$A$101=$A11))&gt;1,"Duplicate ID",IF(AND(ISNUMBER($C11),N($C11)&gt;=0),"OK","Check inputs"))))</f>
        <v/>
      </c>
    </row>
    <row r="12" spans="1:4" x14ac:dyDescent="0.25">
      <c r="A12" s="22"/>
      <c r="B12" s="23"/>
      <c r="C12" s="27"/>
      <c r="D12" s="21" t="str">
        <f>IF(COUNTA($A12:$C12)=0,"",IF($A12="","Check ID",IF(SUMPRODUCT(--(Parts!$A$2:$A$101=$A12))&gt;1,"Duplicate ID",IF(AND(ISNUMBER($C12),N($C12)&gt;=0),"OK","Check inputs"))))</f>
        <v/>
      </c>
    </row>
    <row r="13" spans="1:4" x14ac:dyDescent="0.25">
      <c r="A13" s="22"/>
      <c r="B13" s="23"/>
      <c r="C13" s="27"/>
      <c r="D13" s="21" t="str">
        <f>IF(COUNTA($A13:$C13)=0,"",IF($A13="","Check ID",IF(SUMPRODUCT(--(Parts!$A$2:$A$101=$A13))&gt;1,"Duplicate ID",IF(AND(ISNUMBER($C13),N($C13)&gt;=0),"OK","Check inputs"))))</f>
        <v/>
      </c>
    </row>
    <row r="14" spans="1:4" x14ac:dyDescent="0.25">
      <c r="A14" s="22"/>
      <c r="B14" s="23"/>
      <c r="C14" s="27"/>
      <c r="D14" s="21" t="str">
        <f>IF(COUNTA($A14:$C14)=0,"",IF($A14="","Check ID",IF(SUMPRODUCT(--(Parts!$A$2:$A$101=$A14))&gt;1,"Duplicate ID",IF(AND(ISNUMBER($C14),N($C14)&gt;=0),"OK","Check inputs"))))</f>
        <v/>
      </c>
    </row>
    <row r="15" spans="1:4" x14ac:dyDescent="0.25">
      <c r="A15" s="22"/>
      <c r="B15" s="23"/>
      <c r="C15" s="27"/>
      <c r="D15" s="21" t="str">
        <f>IF(COUNTA($A15:$C15)=0,"",IF($A15="","Check ID",IF(SUMPRODUCT(--(Parts!$A$2:$A$101=$A15))&gt;1,"Duplicate ID",IF(AND(ISNUMBER($C15),N($C15)&gt;=0),"OK","Check inputs"))))</f>
        <v/>
      </c>
    </row>
    <row r="16" spans="1:4" x14ac:dyDescent="0.25">
      <c r="A16" s="22"/>
      <c r="B16" s="23"/>
      <c r="C16" s="27"/>
      <c r="D16" s="21" t="str">
        <f>IF(COUNTA($A16:$C16)=0,"",IF($A16="","Check ID",IF(SUMPRODUCT(--(Parts!$A$2:$A$101=$A16))&gt;1,"Duplicate ID",IF(AND(ISNUMBER($C16),N($C16)&gt;=0),"OK","Check inputs"))))</f>
        <v/>
      </c>
    </row>
    <row r="17" spans="1:4" x14ac:dyDescent="0.25">
      <c r="A17" s="22"/>
      <c r="B17" s="23"/>
      <c r="C17" s="27"/>
      <c r="D17" s="21" t="str">
        <f>IF(COUNTA($A17:$C17)=0,"",IF($A17="","Check ID",IF(SUMPRODUCT(--(Parts!$A$2:$A$101=$A17))&gt;1,"Duplicate ID",IF(AND(ISNUMBER($C17),N($C17)&gt;=0),"OK","Check inputs"))))</f>
        <v/>
      </c>
    </row>
    <row r="18" spans="1:4" x14ac:dyDescent="0.25">
      <c r="A18" s="22"/>
      <c r="B18" s="23"/>
      <c r="C18" s="27"/>
      <c r="D18" s="21" t="str">
        <f>IF(COUNTA($A18:$C18)=0,"",IF($A18="","Check ID",IF(SUMPRODUCT(--(Parts!$A$2:$A$101=$A18))&gt;1,"Duplicate ID",IF(AND(ISNUMBER($C18),N($C18)&gt;=0),"OK","Check inputs"))))</f>
        <v/>
      </c>
    </row>
    <row r="19" spans="1:4" x14ac:dyDescent="0.25">
      <c r="A19" s="22"/>
      <c r="B19" s="23"/>
      <c r="C19" s="27"/>
      <c r="D19" s="21" t="str">
        <f>IF(COUNTA($A19:$C19)=0,"",IF($A19="","Check ID",IF(SUMPRODUCT(--(Parts!$A$2:$A$101=$A19))&gt;1,"Duplicate ID",IF(AND(ISNUMBER($C19),N($C19)&gt;=0),"OK","Check inputs"))))</f>
        <v/>
      </c>
    </row>
    <row r="20" spans="1:4" x14ac:dyDescent="0.25">
      <c r="A20" s="22"/>
      <c r="B20" s="23"/>
      <c r="C20" s="27"/>
      <c r="D20" s="21" t="str">
        <f>IF(COUNTA($A20:$C20)=0,"",IF($A20="","Check ID",IF(SUMPRODUCT(--(Parts!$A$2:$A$101=$A20))&gt;1,"Duplicate ID",IF(AND(ISNUMBER($C20),N($C20)&gt;=0),"OK","Check inputs"))))</f>
        <v/>
      </c>
    </row>
    <row r="21" spans="1:4" x14ac:dyDescent="0.25">
      <c r="A21" s="22"/>
      <c r="B21" s="23"/>
      <c r="C21" s="27"/>
      <c r="D21" s="21" t="str">
        <f>IF(COUNTA($A21:$C21)=0,"",IF($A21="","Check ID",IF(SUMPRODUCT(--(Parts!$A$2:$A$101=$A21))&gt;1,"Duplicate ID",IF(AND(ISNUMBER($C21),N($C21)&gt;=0),"OK","Check inputs"))))</f>
        <v/>
      </c>
    </row>
    <row r="22" spans="1:4" x14ac:dyDescent="0.25">
      <c r="A22" s="22"/>
      <c r="B22" s="23"/>
      <c r="C22" s="27"/>
      <c r="D22" s="21" t="str">
        <f>IF(COUNTA($A22:$C22)=0,"",IF($A22="","Check ID",IF(SUMPRODUCT(--(Parts!$A$2:$A$101=$A22))&gt;1,"Duplicate ID",IF(AND(ISNUMBER($C22),N($C22)&gt;=0),"OK","Check inputs"))))</f>
        <v/>
      </c>
    </row>
    <row r="23" spans="1:4" x14ac:dyDescent="0.25">
      <c r="A23" s="22"/>
      <c r="B23" s="23"/>
      <c r="C23" s="27"/>
      <c r="D23" s="21" t="str">
        <f>IF(COUNTA($A23:$C23)=0,"",IF($A23="","Check ID",IF(SUMPRODUCT(--(Parts!$A$2:$A$101=$A23))&gt;1,"Duplicate ID",IF(AND(ISNUMBER($C23),N($C23)&gt;=0),"OK","Check inputs"))))</f>
        <v/>
      </c>
    </row>
    <row r="24" spans="1:4" x14ac:dyDescent="0.25">
      <c r="A24" s="22"/>
      <c r="B24" s="23"/>
      <c r="C24" s="27"/>
      <c r="D24" s="21" t="str">
        <f>IF(COUNTA($A24:$C24)=0,"",IF($A24="","Check ID",IF(SUMPRODUCT(--(Parts!$A$2:$A$101=$A24))&gt;1,"Duplicate ID",IF(AND(ISNUMBER($C24),N($C24)&gt;=0),"OK","Check inputs"))))</f>
        <v/>
      </c>
    </row>
    <row r="25" spans="1:4" x14ac:dyDescent="0.25">
      <c r="A25" s="22"/>
      <c r="B25" s="23"/>
      <c r="C25" s="27"/>
      <c r="D25" s="21" t="str">
        <f>IF(COUNTA($A25:$C25)=0,"",IF($A25="","Check ID",IF(SUMPRODUCT(--(Parts!$A$2:$A$101=$A25))&gt;1,"Duplicate ID",IF(AND(ISNUMBER($C25),N($C25)&gt;=0),"OK","Check inputs"))))</f>
        <v/>
      </c>
    </row>
    <row r="26" spans="1:4" x14ac:dyDescent="0.25">
      <c r="A26" s="22"/>
      <c r="B26" s="23"/>
      <c r="C26" s="27"/>
      <c r="D26" s="21" t="str">
        <f>IF(COUNTA($A26:$C26)=0,"",IF($A26="","Check ID",IF(SUMPRODUCT(--(Parts!$A$2:$A$101=$A26))&gt;1,"Duplicate ID",IF(AND(ISNUMBER($C26),N($C26)&gt;=0),"OK","Check inputs"))))</f>
        <v/>
      </c>
    </row>
    <row r="27" spans="1:4" x14ac:dyDescent="0.25">
      <c r="A27" s="22"/>
      <c r="B27" s="23"/>
      <c r="C27" s="27"/>
      <c r="D27" s="21" t="str">
        <f>IF(COUNTA($A27:$C27)=0,"",IF($A27="","Check ID",IF(SUMPRODUCT(--(Parts!$A$2:$A$101=$A27))&gt;1,"Duplicate ID",IF(AND(ISNUMBER($C27),N($C27)&gt;=0),"OK","Check inputs"))))</f>
        <v/>
      </c>
    </row>
    <row r="28" spans="1:4" x14ac:dyDescent="0.25">
      <c r="A28" s="22"/>
      <c r="B28" s="23"/>
      <c r="C28" s="27"/>
      <c r="D28" s="21" t="str">
        <f>IF(COUNTA($A28:$C28)=0,"",IF($A28="","Check ID",IF(SUMPRODUCT(--(Parts!$A$2:$A$101=$A28))&gt;1,"Duplicate ID",IF(AND(ISNUMBER($C28),N($C28)&gt;=0),"OK","Check inputs"))))</f>
        <v/>
      </c>
    </row>
    <row r="29" spans="1:4" x14ac:dyDescent="0.25">
      <c r="A29" s="22"/>
      <c r="B29" s="23"/>
      <c r="C29" s="27"/>
      <c r="D29" s="21" t="str">
        <f>IF(COUNTA($A29:$C29)=0,"",IF($A29="","Check ID",IF(SUMPRODUCT(--(Parts!$A$2:$A$101=$A29))&gt;1,"Duplicate ID",IF(AND(ISNUMBER($C29),N($C29)&gt;=0),"OK","Check inputs"))))</f>
        <v/>
      </c>
    </row>
    <row r="30" spans="1:4" x14ac:dyDescent="0.25">
      <c r="A30" s="22"/>
      <c r="B30" s="23"/>
      <c r="C30" s="27"/>
      <c r="D30" s="21" t="str">
        <f>IF(COUNTA($A30:$C30)=0,"",IF($A30="","Check ID",IF(SUMPRODUCT(--(Parts!$A$2:$A$101=$A30))&gt;1,"Duplicate ID",IF(AND(ISNUMBER($C30),N($C30)&gt;=0),"OK","Check inputs"))))</f>
        <v/>
      </c>
    </row>
    <row r="31" spans="1:4" x14ac:dyDescent="0.25">
      <c r="A31" s="22"/>
      <c r="B31" s="23"/>
      <c r="C31" s="27"/>
      <c r="D31" s="21" t="str">
        <f>IF(COUNTA($A31:$C31)=0,"",IF($A31="","Check ID",IF(SUMPRODUCT(--(Parts!$A$2:$A$101=$A31))&gt;1,"Duplicate ID",IF(AND(ISNUMBER($C31),N($C31)&gt;=0),"OK","Check inputs"))))</f>
        <v/>
      </c>
    </row>
    <row r="32" spans="1:4" x14ac:dyDescent="0.25">
      <c r="A32" s="22"/>
      <c r="B32" s="23"/>
      <c r="C32" s="27"/>
      <c r="D32" s="21" t="str">
        <f>IF(COUNTA($A32:$C32)=0,"",IF($A32="","Check ID",IF(SUMPRODUCT(--(Parts!$A$2:$A$101=$A32))&gt;1,"Duplicate ID",IF(AND(ISNUMBER($C32),N($C32)&gt;=0),"OK","Check inputs"))))</f>
        <v/>
      </c>
    </row>
    <row r="33" spans="1:4" x14ac:dyDescent="0.25">
      <c r="A33" s="22"/>
      <c r="B33" s="23"/>
      <c r="C33" s="27"/>
      <c r="D33" s="21" t="str">
        <f>IF(COUNTA($A33:$C33)=0,"",IF($A33="","Check ID",IF(SUMPRODUCT(--(Parts!$A$2:$A$101=$A33))&gt;1,"Duplicate ID",IF(AND(ISNUMBER($C33),N($C33)&gt;=0),"OK","Check inputs"))))</f>
        <v/>
      </c>
    </row>
    <row r="34" spans="1:4" x14ac:dyDescent="0.25">
      <c r="A34" s="22"/>
      <c r="B34" s="23"/>
      <c r="C34" s="27"/>
      <c r="D34" s="21" t="str">
        <f>IF(COUNTA($A34:$C34)=0,"",IF($A34="","Check ID",IF(SUMPRODUCT(--(Parts!$A$2:$A$101=$A34))&gt;1,"Duplicate ID",IF(AND(ISNUMBER($C34),N($C34)&gt;=0),"OK","Check inputs"))))</f>
        <v/>
      </c>
    </row>
    <row r="35" spans="1:4" x14ac:dyDescent="0.25">
      <c r="A35" s="22"/>
      <c r="B35" s="23"/>
      <c r="C35" s="27"/>
      <c r="D35" s="21" t="str">
        <f>IF(COUNTA($A35:$C35)=0,"",IF($A35="","Check ID",IF(SUMPRODUCT(--(Parts!$A$2:$A$101=$A35))&gt;1,"Duplicate ID",IF(AND(ISNUMBER($C35),N($C35)&gt;=0),"OK","Check inputs"))))</f>
        <v/>
      </c>
    </row>
    <row r="36" spans="1:4" x14ac:dyDescent="0.25">
      <c r="A36" s="22"/>
      <c r="B36" s="23"/>
      <c r="C36" s="27"/>
      <c r="D36" s="21" t="str">
        <f>IF(COUNTA($A36:$C36)=0,"",IF($A36="","Check ID",IF(SUMPRODUCT(--(Parts!$A$2:$A$101=$A36))&gt;1,"Duplicate ID",IF(AND(ISNUMBER($C36),N($C36)&gt;=0),"OK","Check inputs"))))</f>
        <v/>
      </c>
    </row>
    <row r="37" spans="1:4" x14ac:dyDescent="0.25">
      <c r="A37" s="22"/>
      <c r="B37" s="23"/>
      <c r="C37" s="27"/>
      <c r="D37" s="21" t="str">
        <f>IF(COUNTA($A37:$C37)=0,"",IF($A37="","Check ID",IF(SUMPRODUCT(--(Parts!$A$2:$A$101=$A37))&gt;1,"Duplicate ID",IF(AND(ISNUMBER($C37),N($C37)&gt;=0),"OK","Check inputs"))))</f>
        <v/>
      </c>
    </row>
    <row r="38" spans="1:4" x14ac:dyDescent="0.25">
      <c r="A38" s="22"/>
      <c r="B38" s="23"/>
      <c r="C38" s="27"/>
      <c r="D38" s="21" t="str">
        <f>IF(COUNTA($A38:$C38)=0,"",IF($A38="","Check ID",IF(SUMPRODUCT(--(Parts!$A$2:$A$101=$A38))&gt;1,"Duplicate ID",IF(AND(ISNUMBER($C38),N($C38)&gt;=0),"OK","Check inputs"))))</f>
        <v/>
      </c>
    </row>
    <row r="39" spans="1:4" x14ac:dyDescent="0.25">
      <c r="A39" s="22"/>
      <c r="B39" s="23"/>
      <c r="C39" s="27"/>
      <c r="D39" s="21" t="str">
        <f>IF(COUNTA($A39:$C39)=0,"",IF($A39="","Check ID",IF(SUMPRODUCT(--(Parts!$A$2:$A$101=$A39))&gt;1,"Duplicate ID",IF(AND(ISNUMBER($C39),N($C39)&gt;=0),"OK","Check inputs"))))</f>
        <v/>
      </c>
    </row>
    <row r="40" spans="1:4" x14ac:dyDescent="0.25">
      <c r="A40" s="22"/>
      <c r="B40" s="23"/>
      <c r="C40" s="27"/>
      <c r="D40" s="21" t="str">
        <f>IF(COUNTA($A40:$C40)=0,"",IF($A40="","Check ID",IF(SUMPRODUCT(--(Parts!$A$2:$A$101=$A40))&gt;1,"Duplicate ID",IF(AND(ISNUMBER($C40),N($C40)&gt;=0),"OK","Check inputs"))))</f>
        <v/>
      </c>
    </row>
    <row r="41" spans="1:4" x14ac:dyDescent="0.25">
      <c r="A41" s="22"/>
      <c r="B41" s="23"/>
      <c r="C41" s="27"/>
      <c r="D41" s="21" t="str">
        <f>IF(COUNTA($A41:$C41)=0,"",IF($A41="","Check ID",IF(SUMPRODUCT(--(Parts!$A$2:$A$101=$A41))&gt;1,"Duplicate ID",IF(AND(ISNUMBER($C41),N($C41)&gt;=0),"OK","Check inputs"))))</f>
        <v/>
      </c>
    </row>
    <row r="42" spans="1:4" x14ac:dyDescent="0.25">
      <c r="A42" s="22"/>
      <c r="B42" s="23"/>
      <c r="C42" s="27"/>
      <c r="D42" s="21" t="str">
        <f>IF(COUNTA($A42:$C42)=0,"",IF($A42="","Check ID",IF(SUMPRODUCT(--(Parts!$A$2:$A$101=$A42))&gt;1,"Duplicate ID",IF(AND(ISNUMBER($C42),N($C42)&gt;=0),"OK","Check inputs"))))</f>
        <v/>
      </c>
    </row>
    <row r="43" spans="1:4" x14ac:dyDescent="0.25">
      <c r="A43" s="22"/>
      <c r="B43" s="23"/>
      <c r="C43" s="27"/>
      <c r="D43" s="21" t="str">
        <f>IF(COUNTA($A43:$C43)=0,"",IF($A43="","Check ID",IF(SUMPRODUCT(--(Parts!$A$2:$A$101=$A43))&gt;1,"Duplicate ID",IF(AND(ISNUMBER($C43),N($C43)&gt;=0),"OK","Check inputs"))))</f>
        <v/>
      </c>
    </row>
    <row r="44" spans="1:4" x14ac:dyDescent="0.25">
      <c r="A44" s="22"/>
      <c r="B44" s="23"/>
      <c r="C44" s="27"/>
      <c r="D44" s="21" t="str">
        <f>IF(COUNTA($A44:$C44)=0,"",IF($A44="","Check ID",IF(SUMPRODUCT(--(Parts!$A$2:$A$101=$A44))&gt;1,"Duplicate ID",IF(AND(ISNUMBER($C44),N($C44)&gt;=0),"OK","Check inputs"))))</f>
        <v/>
      </c>
    </row>
    <row r="45" spans="1:4" x14ac:dyDescent="0.25">
      <c r="A45" s="22"/>
      <c r="B45" s="23"/>
      <c r="C45" s="27"/>
      <c r="D45" s="21" t="str">
        <f>IF(COUNTA($A45:$C45)=0,"",IF($A45="","Check ID",IF(SUMPRODUCT(--(Parts!$A$2:$A$101=$A45))&gt;1,"Duplicate ID",IF(AND(ISNUMBER($C45),N($C45)&gt;=0),"OK","Check inputs"))))</f>
        <v/>
      </c>
    </row>
    <row r="46" spans="1:4" x14ac:dyDescent="0.25">
      <c r="A46" s="22"/>
      <c r="B46" s="23"/>
      <c r="C46" s="27"/>
      <c r="D46" s="21" t="str">
        <f>IF(COUNTA($A46:$C46)=0,"",IF($A46="","Check ID",IF(SUMPRODUCT(--(Parts!$A$2:$A$101=$A46))&gt;1,"Duplicate ID",IF(AND(ISNUMBER($C46),N($C46)&gt;=0),"OK","Check inputs"))))</f>
        <v/>
      </c>
    </row>
    <row r="47" spans="1:4" x14ac:dyDescent="0.25">
      <c r="A47" s="22"/>
      <c r="B47" s="23"/>
      <c r="C47" s="27"/>
      <c r="D47" s="21" t="str">
        <f>IF(COUNTA($A47:$C47)=0,"",IF($A47="","Check ID",IF(SUMPRODUCT(--(Parts!$A$2:$A$101=$A47))&gt;1,"Duplicate ID",IF(AND(ISNUMBER($C47),N($C47)&gt;=0),"OK","Check inputs"))))</f>
        <v/>
      </c>
    </row>
    <row r="48" spans="1:4" x14ac:dyDescent="0.25">
      <c r="A48" s="22"/>
      <c r="B48" s="23"/>
      <c r="C48" s="27"/>
      <c r="D48" s="21" t="str">
        <f>IF(COUNTA($A48:$C48)=0,"",IF($A48="","Check ID",IF(SUMPRODUCT(--(Parts!$A$2:$A$101=$A48))&gt;1,"Duplicate ID",IF(AND(ISNUMBER($C48),N($C48)&gt;=0),"OK","Check inputs"))))</f>
        <v/>
      </c>
    </row>
    <row r="49" spans="1:4" x14ac:dyDescent="0.25">
      <c r="A49" s="22"/>
      <c r="B49" s="23"/>
      <c r="C49" s="27"/>
      <c r="D49" s="21" t="str">
        <f>IF(COUNTA($A49:$C49)=0,"",IF($A49="","Check ID",IF(SUMPRODUCT(--(Parts!$A$2:$A$101=$A49))&gt;1,"Duplicate ID",IF(AND(ISNUMBER($C49),N($C49)&gt;=0),"OK","Check inputs"))))</f>
        <v/>
      </c>
    </row>
    <row r="50" spans="1:4" x14ac:dyDescent="0.25">
      <c r="A50" s="22"/>
      <c r="B50" s="23"/>
      <c r="C50" s="27"/>
      <c r="D50" s="21" t="str">
        <f>IF(COUNTA($A50:$C50)=0,"",IF($A50="","Check ID",IF(SUMPRODUCT(--(Parts!$A$2:$A$101=$A50))&gt;1,"Duplicate ID",IF(AND(ISNUMBER($C50),N($C50)&gt;=0),"OK","Check inputs"))))</f>
        <v/>
      </c>
    </row>
    <row r="51" spans="1:4" x14ac:dyDescent="0.25">
      <c r="A51" s="22"/>
      <c r="B51" s="23"/>
      <c r="C51" s="27"/>
      <c r="D51" s="21" t="str">
        <f>IF(COUNTA($A51:$C51)=0,"",IF($A51="","Check ID",IF(SUMPRODUCT(--(Parts!$A$2:$A$101=$A51))&gt;1,"Duplicate ID",IF(AND(ISNUMBER($C51),N($C51)&gt;=0),"OK","Check inputs"))))</f>
        <v/>
      </c>
    </row>
    <row r="52" spans="1:4" x14ac:dyDescent="0.25">
      <c r="A52" s="22"/>
      <c r="B52" s="23"/>
      <c r="C52" s="27"/>
      <c r="D52" s="21" t="str">
        <f>IF(COUNTA($A52:$C52)=0,"",IF($A52="","Check ID",IF(SUMPRODUCT(--(Parts!$A$2:$A$101=$A52))&gt;1,"Duplicate ID",IF(AND(ISNUMBER($C52),N($C52)&gt;=0),"OK","Check inputs"))))</f>
        <v/>
      </c>
    </row>
    <row r="53" spans="1:4" x14ac:dyDescent="0.25">
      <c r="A53" s="22"/>
      <c r="B53" s="23"/>
      <c r="C53" s="27"/>
      <c r="D53" s="21" t="str">
        <f>IF(COUNTA($A53:$C53)=0,"",IF($A53="","Check ID",IF(SUMPRODUCT(--(Parts!$A$2:$A$101=$A53))&gt;1,"Duplicate ID",IF(AND(ISNUMBER($C53),N($C53)&gt;=0),"OK","Check inputs"))))</f>
        <v/>
      </c>
    </row>
    <row r="54" spans="1:4" x14ac:dyDescent="0.25">
      <c r="A54" s="22"/>
      <c r="B54" s="23"/>
      <c r="C54" s="27"/>
      <c r="D54" s="21" t="str">
        <f>IF(COUNTA($A54:$C54)=0,"",IF($A54="","Check ID",IF(SUMPRODUCT(--(Parts!$A$2:$A$101=$A54))&gt;1,"Duplicate ID",IF(AND(ISNUMBER($C54),N($C54)&gt;=0),"OK","Check inputs"))))</f>
        <v/>
      </c>
    </row>
    <row r="55" spans="1:4" x14ac:dyDescent="0.25">
      <c r="A55" s="22"/>
      <c r="B55" s="23"/>
      <c r="C55" s="27"/>
      <c r="D55" s="21" t="str">
        <f>IF(COUNTA($A55:$C55)=0,"",IF($A55="","Check ID",IF(SUMPRODUCT(--(Parts!$A$2:$A$101=$A55))&gt;1,"Duplicate ID",IF(AND(ISNUMBER($C55),N($C55)&gt;=0),"OK","Check inputs"))))</f>
        <v/>
      </c>
    </row>
    <row r="56" spans="1:4" x14ac:dyDescent="0.25">
      <c r="A56" s="22"/>
      <c r="B56" s="23"/>
      <c r="C56" s="27"/>
      <c r="D56" s="21" t="str">
        <f>IF(COUNTA($A56:$C56)=0,"",IF($A56="","Check ID",IF(SUMPRODUCT(--(Parts!$A$2:$A$101=$A56))&gt;1,"Duplicate ID",IF(AND(ISNUMBER($C56),N($C56)&gt;=0),"OK","Check inputs"))))</f>
        <v/>
      </c>
    </row>
    <row r="57" spans="1:4" x14ac:dyDescent="0.25">
      <c r="A57" s="22"/>
      <c r="B57" s="23"/>
      <c r="C57" s="27"/>
      <c r="D57" s="21" t="str">
        <f>IF(COUNTA($A57:$C57)=0,"",IF($A57="","Check ID",IF(SUMPRODUCT(--(Parts!$A$2:$A$101=$A57))&gt;1,"Duplicate ID",IF(AND(ISNUMBER($C57),N($C57)&gt;=0),"OK","Check inputs"))))</f>
        <v/>
      </c>
    </row>
    <row r="58" spans="1:4" x14ac:dyDescent="0.25">
      <c r="A58" s="22"/>
      <c r="B58" s="23"/>
      <c r="C58" s="27"/>
      <c r="D58" s="21" t="str">
        <f>IF(COUNTA($A58:$C58)=0,"",IF($A58="","Check ID",IF(SUMPRODUCT(--(Parts!$A$2:$A$101=$A58))&gt;1,"Duplicate ID",IF(AND(ISNUMBER($C58),N($C58)&gt;=0),"OK","Check inputs"))))</f>
        <v/>
      </c>
    </row>
    <row r="59" spans="1:4" x14ac:dyDescent="0.25">
      <c r="A59" s="22"/>
      <c r="B59" s="23"/>
      <c r="C59" s="27"/>
      <c r="D59" s="21" t="str">
        <f>IF(COUNTA($A59:$C59)=0,"",IF($A59="","Check ID",IF(SUMPRODUCT(--(Parts!$A$2:$A$101=$A59))&gt;1,"Duplicate ID",IF(AND(ISNUMBER($C59),N($C59)&gt;=0),"OK","Check inputs"))))</f>
        <v/>
      </c>
    </row>
    <row r="60" spans="1:4" x14ac:dyDescent="0.25">
      <c r="A60" s="22"/>
      <c r="B60" s="23"/>
      <c r="C60" s="27"/>
      <c r="D60" s="21" t="str">
        <f>IF(COUNTA($A60:$C60)=0,"",IF($A60="","Check ID",IF(SUMPRODUCT(--(Parts!$A$2:$A$101=$A60))&gt;1,"Duplicate ID",IF(AND(ISNUMBER($C60),N($C60)&gt;=0),"OK","Check inputs"))))</f>
        <v/>
      </c>
    </row>
    <row r="61" spans="1:4" x14ac:dyDescent="0.25">
      <c r="A61" s="22"/>
      <c r="B61" s="23"/>
      <c r="C61" s="27"/>
      <c r="D61" s="21" t="str">
        <f>IF(COUNTA($A61:$C61)=0,"",IF($A61="","Check ID",IF(SUMPRODUCT(--(Parts!$A$2:$A$101=$A61))&gt;1,"Duplicate ID",IF(AND(ISNUMBER($C61),N($C61)&gt;=0),"OK","Check inputs"))))</f>
        <v/>
      </c>
    </row>
    <row r="62" spans="1:4" x14ac:dyDescent="0.25">
      <c r="A62" s="22"/>
      <c r="B62" s="23"/>
      <c r="C62" s="27"/>
      <c r="D62" s="21" t="str">
        <f>IF(COUNTA($A62:$C62)=0,"",IF($A62="","Check ID",IF(SUMPRODUCT(--(Parts!$A$2:$A$101=$A62))&gt;1,"Duplicate ID",IF(AND(ISNUMBER($C62),N($C62)&gt;=0),"OK","Check inputs"))))</f>
        <v/>
      </c>
    </row>
    <row r="63" spans="1:4" x14ac:dyDescent="0.25">
      <c r="A63" s="22"/>
      <c r="B63" s="23"/>
      <c r="C63" s="27"/>
      <c r="D63" s="21" t="str">
        <f>IF(COUNTA($A63:$C63)=0,"",IF($A63="","Check ID",IF(SUMPRODUCT(--(Parts!$A$2:$A$101=$A63))&gt;1,"Duplicate ID",IF(AND(ISNUMBER($C63),N($C63)&gt;=0),"OK","Check inputs"))))</f>
        <v/>
      </c>
    </row>
    <row r="64" spans="1:4" x14ac:dyDescent="0.25">
      <c r="A64" s="22"/>
      <c r="B64" s="23"/>
      <c r="C64" s="27"/>
      <c r="D64" s="21" t="str">
        <f>IF(COUNTA($A64:$C64)=0,"",IF($A64="","Check ID",IF(SUMPRODUCT(--(Parts!$A$2:$A$101=$A64))&gt;1,"Duplicate ID",IF(AND(ISNUMBER($C64),N($C64)&gt;=0),"OK","Check inputs"))))</f>
        <v/>
      </c>
    </row>
    <row r="65" spans="1:4" x14ac:dyDescent="0.25">
      <c r="A65" s="22"/>
      <c r="B65" s="23"/>
      <c r="C65" s="27"/>
      <c r="D65" s="21" t="str">
        <f>IF(COUNTA($A65:$C65)=0,"",IF($A65="","Check ID",IF(SUMPRODUCT(--(Parts!$A$2:$A$101=$A65))&gt;1,"Duplicate ID",IF(AND(ISNUMBER($C65),N($C65)&gt;=0),"OK","Check inputs"))))</f>
        <v/>
      </c>
    </row>
    <row r="66" spans="1:4" x14ac:dyDescent="0.25">
      <c r="A66" s="22"/>
      <c r="B66" s="23"/>
      <c r="C66" s="27"/>
      <c r="D66" s="21" t="str">
        <f>IF(COUNTA($A66:$C66)=0,"",IF($A66="","Check ID",IF(SUMPRODUCT(--(Parts!$A$2:$A$101=$A66))&gt;1,"Duplicate ID",IF(AND(ISNUMBER($C66),N($C66)&gt;=0),"OK","Check inputs"))))</f>
        <v/>
      </c>
    </row>
    <row r="67" spans="1:4" x14ac:dyDescent="0.25">
      <c r="A67" s="22"/>
      <c r="B67" s="23"/>
      <c r="C67" s="27"/>
      <c r="D67" s="21" t="str">
        <f>IF(COUNTA($A67:$C67)=0,"",IF($A67="","Check ID",IF(SUMPRODUCT(--(Parts!$A$2:$A$101=$A67))&gt;1,"Duplicate ID",IF(AND(ISNUMBER($C67),N($C67)&gt;=0),"OK","Check inputs"))))</f>
        <v/>
      </c>
    </row>
    <row r="68" spans="1:4" x14ac:dyDescent="0.25">
      <c r="A68" s="22"/>
      <c r="B68" s="23"/>
      <c r="C68" s="27"/>
      <c r="D68" s="21" t="str">
        <f>IF(COUNTA($A68:$C68)=0,"",IF($A68="","Check ID",IF(SUMPRODUCT(--(Parts!$A$2:$A$101=$A68))&gt;1,"Duplicate ID",IF(AND(ISNUMBER($C68),N($C68)&gt;=0),"OK","Check inputs"))))</f>
        <v/>
      </c>
    </row>
    <row r="69" spans="1:4" x14ac:dyDescent="0.25">
      <c r="A69" s="22"/>
      <c r="B69" s="23"/>
      <c r="C69" s="27"/>
      <c r="D69" s="21" t="str">
        <f>IF(COUNTA($A69:$C69)=0,"",IF($A69="","Check ID",IF(SUMPRODUCT(--(Parts!$A$2:$A$101=$A69))&gt;1,"Duplicate ID",IF(AND(ISNUMBER($C69),N($C69)&gt;=0),"OK","Check inputs"))))</f>
        <v/>
      </c>
    </row>
    <row r="70" spans="1:4" x14ac:dyDescent="0.25">
      <c r="A70" s="22"/>
      <c r="B70" s="23"/>
      <c r="C70" s="27"/>
      <c r="D70" s="21" t="str">
        <f>IF(COUNTA($A70:$C70)=0,"",IF($A70="","Check ID",IF(SUMPRODUCT(--(Parts!$A$2:$A$101=$A70))&gt;1,"Duplicate ID",IF(AND(ISNUMBER($C70),N($C70)&gt;=0),"OK","Check inputs"))))</f>
        <v/>
      </c>
    </row>
    <row r="71" spans="1:4" x14ac:dyDescent="0.25">
      <c r="A71" s="22"/>
      <c r="B71" s="23"/>
      <c r="C71" s="27"/>
      <c r="D71" s="21" t="str">
        <f>IF(COUNTA($A71:$C71)=0,"",IF($A71="","Check ID",IF(SUMPRODUCT(--(Parts!$A$2:$A$101=$A71))&gt;1,"Duplicate ID",IF(AND(ISNUMBER($C71),N($C71)&gt;=0),"OK","Check inputs"))))</f>
        <v/>
      </c>
    </row>
    <row r="72" spans="1:4" x14ac:dyDescent="0.25">
      <c r="A72" s="22"/>
      <c r="B72" s="23"/>
      <c r="C72" s="27"/>
      <c r="D72" s="21" t="str">
        <f>IF(COUNTA($A72:$C72)=0,"",IF($A72="","Check ID",IF(SUMPRODUCT(--(Parts!$A$2:$A$101=$A72))&gt;1,"Duplicate ID",IF(AND(ISNUMBER($C72),N($C72)&gt;=0),"OK","Check inputs"))))</f>
        <v/>
      </c>
    </row>
    <row r="73" spans="1:4" x14ac:dyDescent="0.25">
      <c r="A73" s="22"/>
      <c r="B73" s="23"/>
      <c r="C73" s="27"/>
      <c r="D73" s="21" t="str">
        <f>IF(COUNTA($A73:$C73)=0,"",IF($A73="","Check ID",IF(SUMPRODUCT(--(Parts!$A$2:$A$101=$A73))&gt;1,"Duplicate ID",IF(AND(ISNUMBER($C73),N($C73)&gt;=0),"OK","Check inputs"))))</f>
        <v/>
      </c>
    </row>
    <row r="74" spans="1:4" x14ac:dyDescent="0.25">
      <c r="A74" s="22"/>
      <c r="B74" s="23"/>
      <c r="C74" s="27"/>
      <c r="D74" s="21" t="str">
        <f>IF(COUNTA($A74:$C74)=0,"",IF($A74="","Check ID",IF(SUMPRODUCT(--(Parts!$A$2:$A$101=$A74))&gt;1,"Duplicate ID",IF(AND(ISNUMBER($C74),N($C74)&gt;=0),"OK","Check inputs"))))</f>
        <v/>
      </c>
    </row>
    <row r="75" spans="1:4" x14ac:dyDescent="0.25">
      <c r="A75" s="22"/>
      <c r="B75" s="23"/>
      <c r="C75" s="27"/>
      <c r="D75" s="21" t="str">
        <f>IF(COUNTA($A75:$C75)=0,"",IF($A75="","Check ID",IF(SUMPRODUCT(--(Parts!$A$2:$A$101=$A75))&gt;1,"Duplicate ID",IF(AND(ISNUMBER($C75),N($C75)&gt;=0),"OK","Check inputs"))))</f>
        <v/>
      </c>
    </row>
    <row r="76" spans="1:4" x14ac:dyDescent="0.25">
      <c r="A76" s="22"/>
      <c r="B76" s="23"/>
      <c r="C76" s="27"/>
      <c r="D76" s="21" t="str">
        <f>IF(COUNTA($A76:$C76)=0,"",IF($A76="","Check ID",IF(SUMPRODUCT(--(Parts!$A$2:$A$101=$A76))&gt;1,"Duplicate ID",IF(AND(ISNUMBER($C76),N($C76)&gt;=0),"OK","Check inputs"))))</f>
        <v/>
      </c>
    </row>
    <row r="77" spans="1:4" x14ac:dyDescent="0.25">
      <c r="A77" s="22"/>
      <c r="B77" s="23"/>
      <c r="C77" s="27"/>
      <c r="D77" s="21" t="str">
        <f>IF(COUNTA($A77:$C77)=0,"",IF($A77="","Check ID",IF(SUMPRODUCT(--(Parts!$A$2:$A$101=$A77))&gt;1,"Duplicate ID",IF(AND(ISNUMBER($C77),N($C77)&gt;=0),"OK","Check inputs"))))</f>
        <v/>
      </c>
    </row>
    <row r="78" spans="1:4" x14ac:dyDescent="0.25">
      <c r="A78" s="22"/>
      <c r="B78" s="23"/>
      <c r="C78" s="27"/>
      <c r="D78" s="21" t="str">
        <f>IF(COUNTA($A78:$C78)=0,"",IF($A78="","Check ID",IF(SUMPRODUCT(--(Parts!$A$2:$A$101=$A78))&gt;1,"Duplicate ID",IF(AND(ISNUMBER($C78),N($C78)&gt;=0),"OK","Check inputs"))))</f>
        <v/>
      </c>
    </row>
    <row r="79" spans="1:4" x14ac:dyDescent="0.25">
      <c r="A79" s="22"/>
      <c r="B79" s="23"/>
      <c r="C79" s="27"/>
      <c r="D79" s="21" t="str">
        <f>IF(COUNTA($A79:$C79)=0,"",IF($A79="","Check ID",IF(SUMPRODUCT(--(Parts!$A$2:$A$101=$A79))&gt;1,"Duplicate ID",IF(AND(ISNUMBER($C79),N($C79)&gt;=0),"OK","Check inputs"))))</f>
        <v/>
      </c>
    </row>
    <row r="80" spans="1:4" x14ac:dyDescent="0.25">
      <c r="A80" s="22"/>
      <c r="B80" s="23"/>
      <c r="C80" s="27"/>
      <c r="D80" s="21" t="str">
        <f>IF(COUNTA($A80:$C80)=0,"",IF($A80="","Check ID",IF(SUMPRODUCT(--(Parts!$A$2:$A$101=$A80))&gt;1,"Duplicate ID",IF(AND(ISNUMBER($C80),N($C80)&gt;=0),"OK","Check inputs"))))</f>
        <v/>
      </c>
    </row>
    <row r="81" spans="1:4" x14ac:dyDescent="0.25">
      <c r="A81" s="22"/>
      <c r="B81" s="23"/>
      <c r="C81" s="27"/>
      <c r="D81" s="21" t="str">
        <f>IF(COUNTA($A81:$C81)=0,"",IF($A81="","Check ID",IF(SUMPRODUCT(--(Parts!$A$2:$A$101=$A81))&gt;1,"Duplicate ID",IF(AND(ISNUMBER($C81),N($C81)&gt;=0),"OK","Check inputs"))))</f>
        <v/>
      </c>
    </row>
    <row r="82" spans="1:4" x14ac:dyDescent="0.25">
      <c r="A82" s="22"/>
      <c r="B82" s="23"/>
      <c r="C82" s="27"/>
      <c r="D82" s="21" t="str">
        <f>IF(COUNTA($A82:$C82)=0,"",IF($A82="","Check ID",IF(SUMPRODUCT(--(Parts!$A$2:$A$101=$A82))&gt;1,"Duplicate ID",IF(AND(ISNUMBER($C82),N($C82)&gt;=0),"OK","Check inputs"))))</f>
        <v/>
      </c>
    </row>
    <row r="83" spans="1:4" x14ac:dyDescent="0.25">
      <c r="A83" s="22"/>
      <c r="B83" s="23"/>
      <c r="C83" s="27"/>
      <c r="D83" s="21" t="str">
        <f>IF(COUNTA($A83:$C83)=0,"",IF($A83="","Check ID",IF(SUMPRODUCT(--(Parts!$A$2:$A$101=$A83))&gt;1,"Duplicate ID",IF(AND(ISNUMBER($C83),N($C83)&gt;=0),"OK","Check inputs"))))</f>
        <v/>
      </c>
    </row>
    <row r="84" spans="1:4" x14ac:dyDescent="0.25">
      <c r="A84" s="22"/>
      <c r="B84" s="23"/>
      <c r="C84" s="27"/>
      <c r="D84" s="21" t="str">
        <f>IF(COUNTA($A84:$C84)=0,"",IF($A84="","Check ID",IF(SUMPRODUCT(--(Parts!$A$2:$A$101=$A84))&gt;1,"Duplicate ID",IF(AND(ISNUMBER($C84),N($C84)&gt;=0),"OK","Check inputs"))))</f>
        <v/>
      </c>
    </row>
    <row r="85" spans="1:4" x14ac:dyDescent="0.25">
      <c r="A85" s="22"/>
      <c r="B85" s="23"/>
      <c r="C85" s="27"/>
      <c r="D85" s="21" t="str">
        <f>IF(COUNTA($A85:$C85)=0,"",IF($A85="","Check ID",IF(SUMPRODUCT(--(Parts!$A$2:$A$101=$A85))&gt;1,"Duplicate ID",IF(AND(ISNUMBER($C85),N($C85)&gt;=0),"OK","Check inputs"))))</f>
        <v/>
      </c>
    </row>
    <row r="86" spans="1:4" x14ac:dyDescent="0.25">
      <c r="A86" s="22"/>
      <c r="B86" s="23"/>
      <c r="C86" s="27"/>
      <c r="D86" s="21" t="str">
        <f>IF(COUNTA($A86:$C86)=0,"",IF($A86="","Check ID",IF(SUMPRODUCT(--(Parts!$A$2:$A$101=$A86))&gt;1,"Duplicate ID",IF(AND(ISNUMBER($C86),N($C86)&gt;=0),"OK","Check inputs"))))</f>
        <v/>
      </c>
    </row>
    <row r="87" spans="1:4" x14ac:dyDescent="0.25">
      <c r="A87" s="22"/>
      <c r="B87" s="23"/>
      <c r="C87" s="27"/>
      <c r="D87" s="21" t="str">
        <f>IF(COUNTA($A87:$C87)=0,"",IF($A87="","Check ID",IF(SUMPRODUCT(--(Parts!$A$2:$A$101=$A87))&gt;1,"Duplicate ID",IF(AND(ISNUMBER($C87),N($C87)&gt;=0),"OK","Check inputs"))))</f>
        <v/>
      </c>
    </row>
    <row r="88" spans="1:4" x14ac:dyDescent="0.25">
      <c r="A88" s="22"/>
      <c r="B88" s="23"/>
      <c r="C88" s="27"/>
      <c r="D88" s="21" t="str">
        <f>IF(COUNTA($A88:$C88)=0,"",IF($A88="","Check ID",IF(SUMPRODUCT(--(Parts!$A$2:$A$101=$A88))&gt;1,"Duplicate ID",IF(AND(ISNUMBER($C88),N($C88)&gt;=0),"OK","Check inputs"))))</f>
        <v/>
      </c>
    </row>
    <row r="89" spans="1:4" x14ac:dyDescent="0.25">
      <c r="A89" s="22"/>
      <c r="B89" s="23"/>
      <c r="C89" s="27"/>
      <c r="D89" s="21" t="str">
        <f>IF(COUNTA($A89:$C89)=0,"",IF($A89="","Check ID",IF(SUMPRODUCT(--(Parts!$A$2:$A$101=$A89))&gt;1,"Duplicate ID",IF(AND(ISNUMBER($C89),N($C89)&gt;=0),"OK","Check inputs"))))</f>
        <v/>
      </c>
    </row>
    <row r="90" spans="1:4" x14ac:dyDescent="0.25">
      <c r="A90" s="22"/>
      <c r="B90" s="23"/>
      <c r="C90" s="27"/>
      <c r="D90" s="21" t="str">
        <f>IF(COUNTA($A90:$C90)=0,"",IF($A90="","Check ID",IF(SUMPRODUCT(--(Parts!$A$2:$A$101=$A90))&gt;1,"Duplicate ID",IF(AND(ISNUMBER($C90),N($C90)&gt;=0),"OK","Check inputs"))))</f>
        <v/>
      </c>
    </row>
    <row r="91" spans="1:4" x14ac:dyDescent="0.25">
      <c r="A91" s="22"/>
      <c r="B91" s="23"/>
      <c r="C91" s="27"/>
      <c r="D91" s="21" t="str">
        <f>IF(COUNTA($A91:$C91)=0,"",IF($A91="","Check ID",IF(SUMPRODUCT(--(Parts!$A$2:$A$101=$A91))&gt;1,"Duplicate ID",IF(AND(ISNUMBER($C91),N($C91)&gt;=0),"OK","Check inputs"))))</f>
        <v/>
      </c>
    </row>
    <row r="92" spans="1:4" x14ac:dyDescent="0.25">
      <c r="A92" s="22"/>
      <c r="B92" s="23"/>
      <c r="C92" s="27"/>
      <c r="D92" s="21" t="str">
        <f>IF(COUNTA($A92:$C92)=0,"",IF($A92="","Check ID",IF(SUMPRODUCT(--(Parts!$A$2:$A$101=$A92))&gt;1,"Duplicate ID",IF(AND(ISNUMBER($C92),N($C92)&gt;=0),"OK","Check inputs"))))</f>
        <v/>
      </c>
    </row>
    <row r="93" spans="1:4" x14ac:dyDescent="0.25">
      <c r="A93" s="22"/>
      <c r="B93" s="23"/>
      <c r="C93" s="27"/>
      <c r="D93" s="21" t="str">
        <f>IF(COUNTA($A93:$C93)=0,"",IF($A93="","Check ID",IF(SUMPRODUCT(--(Parts!$A$2:$A$101=$A93))&gt;1,"Duplicate ID",IF(AND(ISNUMBER($C93),N($C93)&gt;=0),"OK","Check inputs"))))</f>
        <v/>
      </c>
    </row>
    <row r="94" spans="1:4" x14ac:dyDescent="0.25">
      <c r="A94" s="22"/>
      <c r="B94" s="23"/>
      <c r="C94" s="27"/>
      <c r="D94" s="21" t="str">
        <f>IF(COUNTA($A94:$C94)=0,"",IF($A94="","Check ID",IF(SUMPRODUCT(--(Parts!$A$2:$A$101=$A94))&gt;1,"Duplicate ID",IF(AND(ISNUMBER($C94),N($C94)&gt;=0),"OK","Check inputs"))))</f>
        <v/>
      </c>
    </row>
    <row r="95" spans="1:4" x14ac:dyDescent="0.25">
      <c r="A95" s="22"/>
      <c r="B95" s="23"/>
      <c r="C95" s="27"/>
      <c r="D95" s="21" t="str">
        <f>IF(COUNTA($A95:$C95)=0,"",IF($A95="","Check ID",IF(SUMPRODUCT(--(Parts!$A$2:$A$101=$A95))&gt;1,"Duplicate ID",IF(AND(ISNUMBER($C95),N($C95)&gt;=0),"OK","Check inputs"))))</f>
        <v/>
      </c>
    </row>
    <row r="96" spans="1:4" x14ac:dyDescent="0.25">
      <c r="A96" s="22"/>
      <c r="B96" s="23"/>
      <c r="C96" s="27"/>
      <c r="D96" s="21" t="str">
        <f>IF(COUNTA($A96:$C96)=0,"",IF($A96="","Check ID",IF(SUMPRODUCT(--(Parts!$A$2:$A$101=$A96))&gt;1,"Duplicate ID",IF(AND(ISNUMBER($C96),N($C96)&gt;=0),"OK","Check inputs"))))</f>
        <v/>
      </c>
    </row>
    <row r="97" spans="1:4" x14ac:dyDescent="0.25">
      <c r="A97" s="22"/>
      <c r="B97" s="23"/>
      <c r="C97" s="27"/>
      <c r="D97" s="21" t="str">
        <f>IF(COUNTA($A97:$C97)=0,"",IF($A97="","Check ID",IF(SUMPRODUCT(--(Parts!$A$2:$A$101=$A97))&gt;1,"Duplicate ID",IF(AND(ISNUMBER($C97),N($C97)&gt;=0),"OK","Check inputs"))))</f>
        <v/>
      </c>
    </row>
    <row r="98" spans="1:4" x14ac:dyDescent="0.25">
      <c r="A98" s="22"/>
      <c r="B98" s="23"/>
      <c r="C98" s="27"/>
      <c r="D98" s="21" t="str">
        <f>IF(COUNTA($A98:$C98)=0,"",IF($A98="","Check ID",IF(SUMPRODUCT(--(Parts!$A$2:$A$101=$A98))&gt;1,"Duplicate ID",IF(AND(ISNUMBER($C98),N($C98)&gt;=0),"OK","Check inputs"))))</f>
        <v/>
      </c>
    </row>
    <row r="99" spans="1:4" x14ac:dyDescent="0.25">
      <c r="A99" s="22"/>
      <c r="B99" s="23"/>
      <c r="C99" s="27"/>
      <c r="D99" s="21" t="str">
        <f>IF(COUNTA($A99:$C99)=0,"",IF($A99="","Check ID",IF(SUMPRODUCT(--(Parts!$A$2:$A$101=$A99))&gt;1,"Duplicate ID",IF(AND(ISNUMBER($C99),N($C99)&gt;=0),"OK","Check inputs"))))</f>
        <v/>
      </c>
    </row>
    <row r="100" spans="1:4" x14ac:dyDescent="0.25">
      <c r="A100" s="22"/>
      <c r="B100" s="23"/>
      <c r="C100" s="27"/>
      <c r="D100" s="21" t="str">
        <f>IF(COUNTA($A100:$C100)=0,"",IF($A100="","Check ID",IF(SUMPRODUCT(--(Parts!$A$2:$A$101=$A100))&gt;1,"Duplicate ID",IF(AND(ISNUMBER($C100),N($C100)&gt;=0),"OK","Check inputs"))))</f>
        <v/>
      </c>
    </row>
    <row r="101" spans="1:4" x14ac:dyDescent="0.25">
      <c r="A101" s="22"/>
      <c r="B101" s="23"/>
      <c r="C101" s="27"/>
      <c r="D101" s="21" t="str">
        <f>IF(COUNTA($A101:$C101)=0,"",IF($A101="","Check ID",IF(SUMPRODUCT(--(Parts!$A$2:$A$101=$A101))&gt;1,"Duplicate ID",IF(AND(ISNUMBER($C101),N($C101)&gt;=0),"OK","Check inputs"))))</f>
        <v/>
      </c>
    </row>
  </sheetData>
  <mergeCells count="1">
    <mergeCell ref="F2:G4"/>
  </mergeCells>
  <conditionalFormatting sqref="D2:D101">
    <cfRule type="expression" dxfId="23" priority="60">
      <formula>$D2="Check ID"</formula>
    </cfRule>
    <cfRule type="expression" dxfId="24" priority="61">
      <formula>$D2="Duplicate ID"</formula>
    </cfRule>
    <cfRule type="expression" dxfId="25" priority="62">
      <formula>$D2="Check inputs"</formula>
    </cfRule>
  </conditionalFormatting>
  <dataValidations count="2">
    <dataValidation type="decimal" allowBlank="1" showErrorMessage="1" errorTitle="Invalid cost" error="Enter a unit cost of 0 or more." sqref="C10:C101">
      <formula1>0</formula1>
      <formula2>1000000</formula2>
    </dataValidation>
    <dataValidation type="decimal" allowBlank="1" showErrorMessage="1" errorTitle="Invalid cost" error="Enter a unit cost of 0 or more." sqref="C2:C101">
      <formula1>0</formula1>
      <formula2>1000000</formula2>
    </dataValidation>
  </dataValidations>
  <hyperlinks>
    <hyperlink ref="F2"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Labor Rate</vt:lpstr>
      <vt:lpstr>Price Book</vt:lpstr>
      <vt:lpstr>Parts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Field Service Software IO</dc:creator>
  <dc:title/>
  <dc:subject/>
  <dc:description/>
  <cp:keywords/>
  <cp:category/>
  <cp:lastModifiedBy>Field Service Software IO</cp:lastModifiedBy>
  <dcterms:created xsi:type="dcterms:W3CDTF">2026-11-04T09:55:06Z</dcterms:created>
  <dcterms:modified xsi:type="dcterms:W3CDTF">2026-11-04T09:55:06Z</dcterms:modified>
</cp:coreProperties>
</file>