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Instructions" state="visible" r:id="rId4"/>
    <sheet sheetId="2" name="Types" state="visible" r:id="rId5"/>
    <sheet sheetId="3" name="Equipment" state="visible" r:id="rId6"/>
    <sheet sheetId="4" name="Price" state="visible" r:id="rId7"/>
    <sheet sheetId="5" name="Renewals" state="visible" r:id="rId8"/>
  </sheets>
  <calcPr calcId="171027" fullCalcOnLoad="1"/>
</workbook>
</file>

<file path=xl/sharedStrings.xml><?xml version="1.0" encoding="utf-8"?>
<sst xmlns="http://schemas.openxmlformats.org/spreadsheetml/2006/main" count="150" uniqueCount="134">
  <si>
    <t>HVAC Maintenance Agreement Pricing Template</t>
  </si>
  <si>
    <t>Purpose</t>
  </si>
  <si>
    <t>This workbook prices an HVAC maintenance agreement from your own costs. You list the equipment the agreement covers, set the visits per year, labor hours and materials per visit for each equipment type, and enter your labor cost, drive time, trip cost, overhead and target margin. The Price sheet builds the total annual cost and turns it into an annual, monthly and per-visit price, and shows how many extra service calls the margin could absorb. A renewal tracker lists your agreements and flags the ones that are due soon or have lapsed. Every rate, hour and price in the file is a sample input for you to replace.</t>
  </si>
  <si>
    <t>Clean-room disclosure</t>
  </si>
  <si>
    <t>Clean-room disclosure: every formula, layout, instruction and sample figure in this workbook was authored from scratch for Field Service Software IO. No vendor workbook, gated template, branding or sample dataset was downloaded, inspected, mirrored, transformed or adapted in building this file. The customers, equipment and prices are made up for illustration, and none of the figures is a market rate.</t>
  </si>
  <si>
    <t>What’s in this workbook</t>
  </si>
  <si>
    <t>Types</t>
  </si>
  <si>
    <t>One row per kind of equipment, up to 30 rows: visits per year, labor hours per visit for one unit, and materials per visit for one unit (filters, belts and similar). Row check flags a missing or repeated type name or an entry that is not a number of 0 or more.</t>
  </si>
  <si>
    <t>Equipment</t>
  </si>
  <si>
    <t>The units on this one agreement, up to 100 rows: a tag or description, the type (a dropdown from Types) and the quantity. The sheet looks up visits per year and works out labor hours and materials per year for each row. Row check flags a bad quantity or a type that is missing from Types.</t>
  </si>
  <si>
    <t>Price</t>
  </si>
  <si>
    <t>Your rates in B4 to B8, then the price: labor hours, site visits, labor, materials, trips, overhead, the total annual cost, the annual, monthly and per-visit price, the annual margin and the extra visits it covers. Below that, the renewal settings (as-of date and renew-soon window) and the renewal summary.</t>
  </si>
  <si>
    <t>Renewals</t>
  </si>
  <si>
    <t>Your agreements, up to 200 rows: customer, agreement number, start date, term in months and annual price. The sheet works out each renewal date, the days left from the as-of date on Price, and a status of Active, Renew soon or Lapsed.</t>
  </si>
  <si>
    <t>How to use this workbook</t>
  </si>
  <si>
    <t>1. If your spreadsheet app opens the file read-only, turn on editing so the formulas calculate.</t>
  </si>
  <si>
    <t>2. On Types, replace the sample rows with the kinds of equipment you service. For each one, enter the visits per year your agreement includes, the labor hours one unit takes per visit, and the materials one unit uses per visit.</t>
  </si>
  <si>
    <t>3. On Equipment, list the units on the agreement you are pricing. Pick each type from the dropdown and enter the quantity. Add a type on Types first if it is not in the list.</t>
  </si>
  <si>
    <t>4. On Price, enter your loaded labor cost per hour (B4), the drive time per site visit in hours (B5), the trip cost per visit (B6), overhead as a share of direct cost (B7) and your target margin (B8).</t>
  </si>
  <si>
    <t>5. Read the price in B20 to B25. Every result there reads Check data until Rows to check (B26) is 0, so fix any Row check that is not OK first.</t>
  </si>
  <si>
    <t>6. On Renewals, list your agreements. On Price, set the as-of date (B28) to today and the renew-soon window in days (B29), then read the renewal summary in B31 to B34.</t>
  </si>
  <si>
    <t>Colour legend</t>
  </si>
  <si>
    <t/>
  </si>
  <si>
    <t>Input — enter or edit your own data here</t>
  </si>
  <si>
    <t>Calculated — formula-driven, please do not overwrite</t>
  </si>
  <si>
    <t>Output — key result for reporting and dashboards</t>
  </si>
  <si>
    <t>Using this workbook in Google Sheets</t>
  </si>
  <si>
    <t>If you prefer a browser-based spreadsheet, import the file rather than opening it from a preview. In Google Sheets, for example, choose File &gt; Import &gt; Upload, select this .xlsx file and choose Insert new sheet(s). Check that the Price sheet shows the same sample results before you replace the data.</t>
  </si>
  <si>
    <t>Limitations</t>
  </si>
  <si>
    <t>One copy prices one agreement: up to 30 equipment types and 100 equipment rows. Site visits are the highest visits-per-year among the units with a quantity above 0, on the basis that one trip services every unit due. The workbook does not schedule visits, split visits across seasons, add tax, or suggest market prices. The renewal tracker holds 200 agreements and uses whole-month terms.</t>
  </si>
  <si>
    <t>Free template from Field Service Software IO: browse more free field service templates →</t>
  </si>
  <si>
    <t>Equipment type</t>
  </si>
  <si>
    <t>Visits per year</t>
  </si>
  <si>
    <t>Labor hours per visit (per unit)</t>
  </si>
  <si>
    <t>Materials per visit (per unit)</t>
  </si>
  <si>
    <t>Row check</t>
  </si>
  <si>
    <t>RTU over 10 tons</t>
  </si>
  <si>
    <t>RTU up to 10 tons</t>
  </si>
  <si>
    <t>Split system</t>
  </si>
  <si>
    <t>Exhaust fan</t>
  </si>
  <si>
    <t>Boiler</t>
  </si>
  <si>
    <t>Make-up air unit</t>
  </si>
  <si>
    <t>Tag or description</t>
  </si>
  <si>
    <t>Type</t>
  </si>
  <si>
    <t>Qty</t>
  </si>
  <si>
    <t>Labor hours per year</t>
  </si>
  <si>
    <t>Materials per year</t>
  </si>
  <si>
    <t>RTU-1</t>
  </si>
  <si>
    <t>RTU-2 and RTU-3</t>
  </si>
  <si>
    <t>IT room splits</t>
  </si>
  <si>
    <t>Roof exhaust fans</t>
  </si>
  <si>
    <t>B-1</t>
  </si>
  <si>
    <t>HVAC Maintenance Agreement Price</t>
  </si>
  <si>
    <t>Blue cells are your inputs. The price builds from Types and Equipment and the rates below.</t>
  </si>
  <si>
    <t>Your rates</t>
  </si>
  <si>
    <t>Value</t>
  </si>
  <si>
    <t>Note</t>
  </si>
  <si>
    <t>Loaded labor cost per hour</t>
  </si>
  <si>
    <t>Wage plus burden for one technician hour.</t>
  </si>
  <si>
    <t>Drive time per site visit (hours)</t>
  </si>
  <si>
    <t>Round trip, paid at the labor cost.</t>
  </si>
  <si>
    <t>Trip cost per visit</t>
  </si>
  <si>
    <t>Vehicle and fuel for one site visit.</t>
  </si>
  <si>
    <t>Overhead (% of direct cost)</t>
  </si>
  <si>
    <t>Office, insurance, tools and the rest.</t>
  </si>
  <si>
    <t>Target margin (% of price)</t>
  </si>
  <si>
    <t>Share of the price you keep as profit.</t>
  </si>
  <si>
    <t>Every price below reads Check data until Rows to check is 0.</t>
  </si>
  <si>
    <t>Annual cost and price</t>
  </si>
  <si>
    <t>Result</t>
  </si>
  <si>
    <t>What it means</t>
  </si>
  <si>
    <t>Hours on the equipment, all units and visits.</t>
  </si>
  <si>
    <t>Site visits per year</t>
  </si>
  <si>
    <t>One trip services every unit that is due.</t>
  </si>
  <si>
    <t>Labor cost</t>
  </si>
  <si>
    <t>Equipment hours plus drive time, at B4.</t>
  </si>
  <si>
    <t>Materials</t>
  </si>
  <si>
    <t>Filters, belts and parts for the year.</t>
  </si>
  <si>
    <t>Trip cost</t>
  </si>
  <si>
    <t>Site visits times the trip cost.</t>
  </si>
  <si>
    <t>Direct cost</t>
  </si>
  <si>
    <t>Labor, materials and trips.</t>
  </si>
  <si>
    <t>Overhead</t>
  </si>
  <si>
    <t>Direct cost times the overhead share.</t>
  </si>
  <si>
    <t>Total annual cost</t>
  </si>
  <si>
    <t>What the agreement costs you for a year.</t>
  </si>
  <si>
    <t>Annual price</t>
  </si>
  <si>
    <t>Total cost divided by (1 - target margin).</t>
  </si>
  <si>
    <t>Monthly price</t>
  </si>
  <si>
    <t>Annual price over 12 months.</t>
  </si>
  <si>
    <t>Price per visit</t>
  </si>
  <si>
    <t>Annual price over the site visits.</t>
  </si>
  <si>
    <t>Annual margin</t>
  </si>
  <si>
    <t>Annual price minus total cost.</t>
  </si>
  <si>
    <t>Extra visits the margin covers</t>
  </si>
  <si>
    <t>Unplanned calls at the average visit cost.</t>
  </si>
  <si>
    <t>Rows to check</t>
  </si>
  <si>
    <t>Row checks not OK on Types and Equipment, plus B27.</t>
  </si>
  <si>
    <t>Price inputs check</t>
  </si>
  <si>
    <t>Each of B4 to B8 must be a number of 0 or more.</t>
  </si>
  <si>
    <t>Renewals as-of date</t>
  </si>
  <si>
    <t>Usually today. Days to renewal count from here.</t>
  </si>
  <si>
    <t>Renew-soon window (days)</t>
  </si>
  <si>
    <t>Renewals due within this many days.</t>
  </si>
  <si>
    <t>Renewal tracker</t>
  </si>
  <si>
    <t>Agreements tracked</t>
  </si>
  <si>
    <t>Rows with anything typed on Renewals.</t>
  </si>
  <si>
    <t>Renew soon</t>
  </si>
  <si>
    <t>Renewal date within the window from B28.</t>
  </si>
  <si>
    <t>Lapsed</t>
  </si>
  <si>
    <t>Renewal date before B28.</t>
  </si>
  <si>
    <t>Annual value of agreements not lapsed</t>
  </si>
  <si>
    <t>Annual price of Active and Renew soon rows.</t>
  </si>
  <si>
    <t>Renewal rows to check</t>
  </si>
  <si>
    <t>Row checks not OK, plus a bad B28 or B29.</t>
  </si>
  <si>
    <t>Customer</t>
  </si>
  <si>
    <t>Agreement #</t>
  </si>
  <si>
    <t>Start date</t>
  </si>
  <si>
    <t>Term (months)</t>
  </si>
  <si>
    <t>Renewal date</t>
  </si>
  <si>
    <t>Days to renewal</t>
  </si>
  <si>
    <t>Status</t>
  </si>
  <si>
    <t>Harbor Medical Plaza</t>
  </si>
  <si>
    <t>MA-101</t>
  </si>
  <si>
    <t>Northgate Office</t>
  </si>
  <si>
    <t>MA-102</t>
  </si>
  <si>
    <t>Lakeside Grocery</t>
  </si>
  <si>
    <t>MA-103</t>
  </si>
  <si>
    <t>Riverside School</t>
  </si>
  <si>
    <t>MA-104</t>
  </si>
  <si>
    <t>Pine St Apartments</t>
  </si>
  <si>
    <t>MA-105</t>
  </si>
  <si>
    <t>Eastside Clinic</t>
  </si>
  <si>
    <t>MA-106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</si>
</sst>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64" formatCode="$#,##0.00"/>
    <numFmt numFmtId="165" formatCode="0.0"/>
    <numFmt numFmtId="166" formatCode="yyyy-mm-dd"/>
    <numFmt numFmtId="167" formatCode="$#,##0"/>
  </numFmts>
  <fonts count="9" x14ac:knownFonts="1">
    <font>
      <color theme="1"/>
      <family val="2"/>
      <scheme val="minor"/>
      <sz val="11"/>
      <name val="Calibri"/>
    </font>
    <font>
      <b/>
      <sz val="16"/>
    </font>
    <font>
      <b/>
      <sz val="12"/>
    </font>
    <font>
      <i/>
    </font>
    <font>
      <b/>
    </font>
    <font>
      <b/>
      <u/>
      <color rgb="FF1155CC"/>
      <sz val="13"/>
    </font>
    <font>
      <b/>
      <color rgb="FFFFFFFF"/>
    </font>
    <font/>
    <font>
      <b/>
      <u/>
      <color rgb="FF1155CC"/>
      <sz val="12"/>
    </font>
  </fonts>
  <fills count="6">
    <fill>
      <patternFill patternType="none"/>
    </fill>
    <fill>
      <patternFill patternType="gray125"/>
    </fill>
    <fill>
      <patternFill patternType="solid">
        <fgColor rgb="FFDCE6F1"/>
      </patternFill>
    </fill>
    <fill>
      <patternFill patternType="solid">
        <fgColor rgb="FFFFF2CC"/>
      </patternFill>
    </fill>
    <fill>
      <patternFill patternType="solid">
        <fgColor rgb="FFD9EAD3"/>
      </patternFill>
    </fill>
    <fill>
      <patternFill patternType="solid">
        <fgColor rgb="FF44546A"/>
      </patternFill>
    </fill>
  </fills>
  <borders count="2">
    <border>
      <left/>
      <right/>
      <top/>
      <bottom/>
      <diagonal/>
    </border>
    <border>
      <left style="thin">
        <color rgb="FFB7B7B7"/>
      </left>
      <right style="thin">
        <color rgb="FFB7B7B7"/>
      </right>
      <top style="thin">
        <color rgb="FFB7B7B7"/>
      </top>
      <bottom style="thin">
        <color rgb="FFB7B7B7"/>
      </bottom>
      <diagonal/>
    </border>
  </borders>
  <cellStyleXfs count="1">
    <xf numFmtId="0" fontId="0" fillId="0" borderId="0"/>
  </cellStyleXfs>
  <cellXfs count="38">
    <xf numFmtId="0" fontId="0" fillId="0" borderId="0" xfId="0"/>
    <xf numFmtId="0" fontId="1" fillId="0" borderId="0" xfId="0" applyFont="1" applyAlignment="1">
      <alignment vertical="top" wrapText="1"/>
    </xf>
    <xf numFmtId="0" fontId="0" fillId="0" borderId="0" xfId="0" applyAlignment="1">
      <alignment vertical="top" wrapText="1"/>
    </xf>
    <xf numFmtId="0" fontId="2" fillId="0" borderId="0" xfId="0" applyFont="1" applyAlignment="1">
      <alignment vertical="top" wrapText="1"/>
    </xf>
    <xf numFmtId="0" fontId="3" fillId="0" borderId="0" xfId="0" applyFont="1" applyAlignment="1">
      <alignment vertical="top" wrapText="1"/>
    </xf>
    <xf numFmtId="0" fontId="4" fillId="0" borderId="0" xfId="0" applyFont="1" applyAlignment="1">
      <alignment vertical="top" wrapText="1"/>
    </xf>
    <xf numFmtId="0" fontId="0" fillId="2" borderId="1" xfId="0" applyFill="1" applyBorder="1" applyAlignment="1">
      <alignment vertical="top" wrapText="1"/>
    </xf>
    <xf numFmtId="0" fontId="0" fillId="0" borderId="0" xfId="0" applyAlignment="1">
      <alignment vertical="center" wrapText="1"/>
    </xf>
    <xf numFmtId="0" fontId="0" fillId="3" borderId="1" xfId="0" applyFill="1" applyBorder="1" applyAlignment="1">
      <alignment vertical="top" wrapText="1"/>
    </xf>
    <xf numFmtId="0" fontId="0" fillId="4" borderId="1" xfId="0" applyFill="1" applyBorder="1" applyAlignment="1">
      <alignment vertical="top" wrapText="1"/>
    </xf>
    <xf numFmtId="0" fontId="5" fillId="4" borderId="0" xfId="0" applyFont="1" applyFill="1" applyAlignment="1">
      <alignment horizontal="center" vertical="center" wrapText="1"/>
    </xf>
    <xf numFmtId="0" fontId="6" fillId="5" borderId="1" xfId="0" applyFont="1" applyFill="1" applyBorder="1" applyAlignment="1">
      <alignment horizontal="center" vertical="center" wrapText="1"/>
    </xf>
    <xf numFmtId="0" fontId="0" fillId="2" borderId="1" xfId="0" applyFill="1" applyBorder="1" applyAlignment="1">
      <alignment horizontal="left" vertical="center"/>
    </xf>
    <xf numFmtId="1" fontId="0" fillId="2" borderId="1" xfId="0" applyNumberFormat="1" applyFill="1" applyBorder="1" applyAlignment="1">
      <alignment horizontal="center" vertical="center"/>
    </xf>
    <xf numFmtId="2" fontId="0" fillId="2" borderId="1" xfId="0" applyNumberFormat="1" applyFill="1" applyBorder="1" applyAlignment="1">
      <alignment horizontal="center" vertical="center"/>
    </xf>
    <xf numFmtId="164" fontId="0" fillId="2" borderId="1" xfId="0" applyNumberFormat="1" applyFill="1" applyBorder="1" applyAlignment="1">
      <alignment horizontal="right" vertical="center"/>
    </xf>
    <xf numFmtId="0" fontId="0" fillId="3" borderId="1" xfId="0" applyFill="1" applyBorder="1" applyAlignment="1">
      <alignment horizontal="center" vertical="center"/>
    </xf>
    <xf numFmtId="1" fontId="0" fillId="3" borderId="1" xfId="0" applyNumberFormat="1" applyFill="1" applyBorder="1" applyAlignment="1">
      <alignment horizontal="center" vertical="center"/>
    </xf>
    <xf numFmtId="2" fontId="0" fillId="3" borderId="1" xfId="0" applyNumberFormat="1" applyFill="1" applyBorder="1" applyAlignment="1">
      <alignment horizontal="center" vertical="center"/>
    </xf>
    <xf numFmtId="164" fontId="0" fillId="3" borderId="1" xfId="0" applyNumberFormat="1" applyFill="1" applyBorder="1" applyAlignment="1">
      <alignment horizontal="right" vertical="center"/>
    </xf>
    <xf numFmtId="0" fontId="1" fillId="0" borderId="0" xfId="0" applyFont="1"/>
    <xf numFmtId="0" fontId="4" fillId="0" borderId="0" xfId="0" applyFont="1"/>
    <xf numFmtId="164" fontId="4" fillId="2" borderId="1" xfId="0" applyNumberFormat="1" applyFont="1" applyFill="1" applyBorder="1" applyAlignment="1">
      <alignment horizontal="right" vertical="center"/>
    </xf>
    <xf numFmtId="2" fontId="4" fillId="2" borderId="1" xfId="0" applyNumberFormat="1" applyFont="1" applyFill="1" applyBorder="1" applyAlignment="1">
      <alignment horizontal="right" vertical="center"/>
    </xf>
    <xf numFmtId="9" fontId="4" fillId="2" borderId="1" xfId="0" applyNumberFormat="1" applyFont="1" applyFill="1" applyBorder="1" applyAlignment="1">
      <alignment horizontal="right" vertical="center"/>
    </xf>
    <xf numFmtId="0" fontId="3" fillId="0" borderId="0" xfId="0" applyFont="1"/>
    <xf numFmtId="0" fontId="7" fillId="0" borderId="0" xfId="0" applyFont="1"/>
    <xf numFmtId="165" fontId="0" fillId="3" borderId="1" xfId="0" applyNumberFormat="1" applyFill="1" applyBorder="1" applyAlignment="1">
      <alignment horizontal="right" vertical="center"/>
    </xf>
    <xf numFmtId="1" fontId="0" fillId="3" borderId="1" xfId="0" applyNumberFormat="1" applyFill="1" applyBorder="1" applyAlignment="1">
      <alignment horizontal="right" vertical="center"/>
    </xf>
    <xf numFmtId="164" fontId="4" fillId="4" borderId="1" xfId="0" applyNumberFormat="1" applyFont="1" applyFill="1" applyBorder="1" applyAlignment="1">
      <alignment horizontal="right" vertical="center"/>
    </xf>
    <xf numFmtId="1" fontId="4" fillId="4" borderId="1" xfId="0" applyNumberFormat="1" applyFont="1" applyFill="1" applyBorder="1" applyAlignment="1">
      <alignment horizontal="right" vertical="center"/>
    </xf>
    <xf numFmtId="166" fontId="4" fillId="2" borderId="1" xfId="0" applyNumberFormat="1" applyFont="1" applyFill="1" applyBorder="1" applyAlignment="1">
      <alignment horizontal="right" vertical="center"/>
    </xf>
    <xf numFmtId="1" fontId="4" fillId="2" borderId="1" xfId="0" applyNumberFormat="1" applyFont="1" applyFill="1" applyBorder="1" applyAlignment="1">
      <alignment horizontal="right" vertical="center"/>
    </xf>
    <xf numFmtId="167" fontId="4" fillId="4" borderId="1" xfId="0" applyNumberFormat="1" applyFont="1" applyFill="1" applyBorder="1" applyAlignment="1">
      <alignment horizontal="right" vertical="center"/>
    </xf>
    <xf numFmtId="0" fontId="8" fillId="4" borderId="0" xfId="0" applyFont="1" applyFill="1" applyAlignment="1">
      <alignment horizontal="center" vertical="center" wrapText="1"/>
    </xf>
    <xf numFmtId="166" fontId="0" fillId="2" borderId="1" xfId="0" applyNumberFormat="1" applyFill="1" applyBorder="1" applyAlignment="1">
      <alignment horizontal="center" vertical="center"/>
    </xf>
    <xf numFmtId="167" fontId="0" fillId="2" borderId="1" xfId="0" applyNumberFormat="1" applyFill="1" applyBorder="1" applyAlignment="1">
      <alignment horizontal="right" vertical="center"/>
    </xf>
    <xf numFmtId="166" fontId="0" fillId="3" borderId="1" xfId="0" applyNumberFormat="1" applyFill="1" applyBorder="1" applyAlignment="1">
      <alignment horizontal="center" vertical="center"/>
    </xf>
  </cellXfs>
  <cellStyles count="1">
    <cellStyle name="Normal" xfId="0" builtinId="0"/>
  </cellStyles>
  <dxfs count="12">
    <dxf>
      <font>
        <b/>
        <color rgb="FF9C0006"/>
      </font>
      <fill>
        <patternFill patternType="solid">
          <bgColor rgb="FFF4C7C3"/>
        </patternFill>
      </fill>
    </dxf>
    <dxf>
      <font>
        <b/>
        <color rgb="FF9C0006"/>
      </font>
      <fill>
        <patternFill patternType="solid">
          <bgColor rgb="FFF4C7C3"/>
        </patternFill>
      </fill>
    </dxf>
    <dxf>
      <font>
        <b/>
        <color rgb="FF274E13"/>
      </font>
      <fill>
        <patternFill patternType="solid">
          <bgColor rgb="FFD9EAD3"/>
        </patternFill>
      </fill>
    </dxf>
    <dxf>
      <font>
        <b/>
        <color rgb="FF9C0006"/>
      </font>
      <fill>
        <patternFill patternType="solid">
          <bgColor rgb="FFF4C7C3"/>
        </patternFill>
      </fill>
    </dxf>
    <dxf>
      <font>
        <b/>
        <color rgb="FF274E13"/>
      </font>
      <fill>
        <patternFill patternType="solid">
          <bgColor rgb="FFD9EAD3"/>
        </patternFill>
      </fill>
    </dxf>
    <dxf>
      <font>
        <b/>
        <color rgb="FF9C0006"/>
      </font>
      <fill>
        <patternFill patternType="solid">
          <bgColor rgb="FFF4C7C3"/>
        </patternFill>
      </fill>
    </dxf>
    <dxf>
      <font>
        <b/>
        <color rgb="FF9C0006"/>
      </font>
      <fill>
        <patternFill patternType="solid">
          <bgColor rgb="FFF4C7C3"/>
        </patternFill>
      </fill>
    </dxf>
    <dxf>
      <font>
        <b/>
        <color rgb="FF7F6000"/>
      </font>
      <fill>
        <patternFill patternType="solid">
          <bgColor rgb="FFFFE599"/>
        </patternFill>
      </fill>
    </dxf>
    <dxf>
      <font>
        <b/>
        <color rgb="FF9C0006"/>
      </font>
      <fill>
        <patternFill patternType="solid">
          <bgColor rgb="FFF4C7C3"/>
        </patternFill>
      </fill>
    </dxf>
    <dxf>
      <font>
        <b/>
        <color rgb="FF7F6000"/>
      </font>
      <fill>
        <patternFill patternType="solid">
          <bgColor rgb="FFFFE599"/>
        </patternFill>
      </fill>
    </dxf>
    <dxf>
      <font>
        <b/>
        <color rgb="FF274E13"/>
      </font>
      <fill>
        <patternFill patternType="solid">
          <bgColor rgb="FFD9EAD3"/>
        </patternFill>
      </fill>
    </dxf>
    <dxf>
      <font>
        <b/>
        <color rgb="FF9C0006"/>
      </font>
      <fill>
        <patternFill patternType="solid">
          <bgColor rgb="FFF4C7C3"/>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fieldservicesoftware.io/templates/?utm_source=workbook&amp;utm_medium=in-file-cta&amp;utm_campaign=hvac-maintenance-agreement-pricing" TargetMode="External"/></Relationships>
</file>

<file path=xl/worksheets/_rels/sheet5.xml.rels><?xml version="1.0" encoding="UTF-8" standalone="yes"?>
<Relationships xmlns="http://schemas.openxmlformats.org/package/2006/relationships"><Relationship Id="rId1" Type="http://schemas.openxmlformats.org/officeDocument/2006/relationships/hyperlink" Target="https://fieldservicesoftware.io/templates/?utm_source=workbook&amp;utm_medium=in-file-cta&amp;utm_campaign=hvac-maintenance-agreement-pricin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6"/>
  <sheetViews>
    <sheetView workbookViewId="0" showGridLines="0"/>
  </sheetViews>
  <sheetFormatPr defaultRowHeight="15" outlineLevelRow="0" outlineLevelCol="0" x14ac:dyDescent="55"/>
  <cols>
    <col min="1" max="6" width="22" customWidth="1"/>
  </cols>
  <sheetData>
    <row r="1" spans="1:6" x14ac:dyDescent="0.25">
      <c r="A1" s="1" t="s">
        <v>0</v>
      </c>
      <c r="B1" s="1"/>
      <c r="C1" s="1"/>
      <c r="D1" s="1"/>
      <c r="E1" s="1"/>
      <c r="F1" s="1"/>
    </row>
    <row r="2" spans="1:6" x14ac:dyDescent="0.25">
      <c r="A2" s="2"/>
      <c r="B2" s="2"/>
      <c r="C2" s="2"/>
      <c r="D2" s="2"/>
      <c r="E2" s="2"/>
      <c r="F2" s="2"/>
    </row>
    <row r="3" spans="1:6" x14ac:dyDescent="0.25">
      <c r="A3" s="3" t="s">
        <v>1</v>
      </c>
      <c r="B3" s="3"/>
      <c r="C3" s="3"/>
      <c r="D3" s="3"/>
      <c r="E3" s="3"/>
      <c r="F3" s="3"/>
    </row>
    <row r="4" ht="75" customHeight="1" spans="1:6" x14ac:dyDescent="0.25">
      <c r="A4" s="2" t="s">
        <v>2</v>
      </c>
      <c r="B4" s="2"/>
      <c r="C4" s="2"/>
      <c r="D4" s="2"/>
      <c r="E4" s="2"/>
      <c r="F4" s="2"/>
    </row>
    <row r="5" spans="1:6" x14ac:dyDescent="0.25">
      <c r="A5" s="2"/>
      <c r="B5" s="2"/>
      <c r="C5" s="2"/>
      <c r="D5" s="2"/>
      <c r="E5" s="2"/>
      <c r="F5" s="2"/>
    </row>
    <row r="6" spans="1:6" x14ac:dyDescent="0.25">
      <c r="A6" s="3" t="s">
        <v>3</v>
      </c>
      <c r="B6" s="3"/>
      <c r="C6" s="3"/>
      <c r="D6" s="3"/>
      <c r="E6" s="3"/>
      <c r="F6" s="3"/>
    </row>
    <row r="7" ht="60" customHeight="1" spans="1:6" x14ac:dyDescent="0.25">
      <c r="A7" s="4" t="s">
        <v>4</v>
      </c>
      <c r="B7" s="4"/>
      <c r="C7" s="4"/>
      <c r="D7" s="4"/>
      <c r="E7" s="4"/>
      <c r="F7" s="4"/>
    </row>
    <row r="8" spans="1:6" x14ac:dyDescent="0.25">
      <c r="A8" s="2"/>
      <c r="B8" s="2"/>
      <c r="C8" s="2"/>
      <c r="D8" s="2"/>
      <c r="E8" s="2"/>
      <c r="F8" s="2"/>
    </row>
    <row r="9" spans="1:6" x14ac:dyDescent="0.25">
      <c r="A9" s="3" t="s">
        <v>5</v>
      </c>
      <c r="B9" s="3"/>
      <c r="C9" s="3"/>
      <c r="D9" s="3"/>
      <c r="E9" s="3"/>
      <c r="F9" s="3"/>
    </row>
    <row r="10" ht="45" customHeight="1" spans="1:6" x14ac:dyDescent="0.25">
      <c r="A10" s="5" t="s">
        <v>6</v>
      </c>
      <c r="B10" s="5"/>
      <c r="C10" s="2" t="s">
        <v>7</v>
      </c>
      <c r="D10" s="2"/>
      <c r="E10" s="2"/>
      <c r="F10" s="2"/>
    </row>
    <row r="11" ht="45" customHeight="1" spans="1:6" x14ac:dyDescent="0.25">
      <c r="A11" s="5" t="s">
        <v>8</v>
      </c>
      <c r="B11" s="5"/>
      <c r="C11" s="2" t="s">
        <v>9</v>
      </c>
      <c r="D11" s="2"/>
      <c r="E11" s="2"/>
      <c r="F11" s="2"/>
    </row>
    <row r="12" ht="60" customHeight="1" spans="1:6" x14ac:dyDescent="0.25">
      <c r="A12" s="5" t="s">
        <v>10</v>
      </c>
      <c r="B12" s="5"/>
      <c r="C12" s="2" t="s">
        <v>11</v>
      </c>
      <c r="D12" s="2"/>
      <c r="E12" s="2"/>
      <c r="F12" s="2"/>
    </row>
    <row r="13" ht="45" customHeight="1" spans="1:6" x14ac:dyDescent="0.25">
      <c r="A13" s="5" t="s">
        <v>12</v>
      </c>
      <c r="B13" s="5"/>
      <c r="C13" s="2" t="s">
        <v>13</v>
      </c>
      <c r="D13" s="2"/>
      <c r="E13" s="2"/>
      <c r="F13" s="2"/>
    </row>
    <row r="14" spans="1:6" x14ac:dyDescent="0.25">
      <c r="A14" s="2"/>
      <c r="B14" s="2"/>
      <c r="C14" s="2"/>
      <c r="D14" s="2"/>
      <c r="E14" s="2"/>
      <c r="F14" s="2"/>
    </row>
    <row r="15" spans="1:6" x14ac:dyDescent="0.25">
      <c r="A15" s="3" t="s">
        <v>14</v>
      </c>
      <c r="B15" s="3"/>
      <c r="C15" s="3"/>
      <c r="D15" s="3"/>
      <c r="E15" s="3"/>
      <c r="F15" s="3"/>
    </row>
    <row r="16" ht="30" customHeight="1" spans="1:6" x14ac:dyDescent="0.25">
      <c r="A16" s="2" t="s">
        <v>15</v>
      </c>
      <c r="B16" s="2"/>
      <c r="C16" s="2"/>
      <c r="D16" s="2"/>
      <c r="E16" s="2"/>
      <c r="F16" s="2"/>
    </row>
    <row r="17" ht="30" customHeight="1" spans="1:6" x14ac:dyDescent="0.25">
      <c r="A17" s="2" t="s">
        <v>16</v>
      </c>
      <c r="B17" s="2"/>
      <c r="C17" s="2"/>
      <c r="D17" s="2"/>
      <c r="E17" s="2"/>
      <c r="F17" s="2"/>
    </row>
    <row r="18" ht="30" customHeight="1" spans="1:6" x14ac:dyDescent="0.25">
      <c r="A18" s="2" t="s">
        <v>17</v>
      </c>
      <c r="B18" s="2"/>
      <c r="C18" s="2"/>
      <c r="D18" s="2"/>
      <c r="E18" s="2"/>
      <c r="F18" s="2"/>
    </row>
    <row r="19" ht="30" customHeight="1" spans="1:6" x14ac:dyDescent="0.25">
      <c r="A19" s="2" t="s">
        <v>18</v>
      </c>
      <c r="B19" s="2"/>
      <c r="C19" s="2"/>
      <c r="D19" s="2"/>
      <c r="E19" s="2"/>
      <c r="F19" s="2"/>
    </row>
    <row r="20" ht="30" customHeight="1" spans="1:6" x14ac:dyDescent="0.25">
      <c r="A20" s="2" t="s">
        <v>19</v>
      </c>
      <c r="B20" s="2"/>
      <c r="C20" s="2"/>
      <c r="D20" s="2"/>
      <c r="E20" s="2"/>
      <c r="F20" s="2"/>
    </row>
    <row r="21" ht="30" customHeight="1" spans="1:6" x14ac:dyDescent="0.25">
      <c r="A21" s="2" t="s">
        <v>20</v>
      </c>
      <c r="B21" s="2"/>
      <c r="C21" s="2"/>
      <c r="D21" s="2"/>
      <c r="E21" s="2"/>
      <c r="F21" s="2"/>
    </row>
    <row r="22" spans="1:6" x14ac:dyDescent="0.25">
      <c r="A22" s="2"/>
      <c r="B22" s="2"/>
      <c r="C22" s="2"/>
      <c r="D22" s="2"/>
      <c r="E22" s="2"/>
      <c r="F22" s="2"/>
    </row>
    <row r="23" spans="1:6" x14ac:dyDescent="0.25">
      <c r="A23" s="3" t="s">
        <v>21</v>
      </c>
      <c r="B23" s="3"/>
      <c r="C23" s="3"/>
      <c r="D23" s="3"/>
      <c r="E23" s="3"/>
      <c r="F23" s="3"/>
    </row>
    <row r="24" spans="1:6" x14ac:dyDescent="0.25">
      <c r="A24" s="5" t="s">
        <v>21</v>
      </c>
      <c r="B24" s="2"/>
      <c r="C24" s="2"/>
      <c r="D24" s="2"/>
      <c r="E24" s="2"/>
      <c r="F24" s="2"/>
    </row>
    <row r="25" spans="1:6" x14ac:dyDescent="0.25">
      <c r="A25" s="6" t="s">
        <v>22</v>
      </c>
      <c r="B25" s="7" t="s">
        <v>23</v>
      </c>
      <c r="C25" s="2"/>
      <c r="D25" s="2"/>
      <c r="E25" s="2"/>
      <c r="F25" s="2"/>
    </row>
    <row r="26" spans="1:6" x14ac:dyDescent="0.25">
      <c r="A26" s="8" t="s">
        <v>22</v>
      </c>
      <c r="B26" s="7" t="s">
        <v>24</v>
      </c>
      <c r="C26" s="2"/>
      <c r="D26" s="2"/>
      <c r="E26" s="2"/>
      <c r="F26" s="2"/>
    </row>
    <row r="27" spans="1:6" x14ac:dyDescent="0.25">
      <c r="A27" s="9" t="s">
        <v>22</v>
      </c>
      <c r="B27" s="7" t="s">
        <v>25</v>
      </c>
      <c r="C27" s="2"/>
      <c r="D27" s="2"/>
      <c r="E27" s="2"/>
      <c r="F27" s="2"/>
    </row>
    <row r="28" spans="1:6" x14ac:dyDescent="0.25">
      <c r="A28" s="2"/>
      <c r="B28" s="2"/>
      <c r="C28" s="2"/>
      <c r="D28" s="2"/>
      <c r="E28" s="2"/>
      <c r="F28" s="2"/>
    </row>
    <row r="29" spans="1:6" x14ac:dyDescent="0.25">
      <c r="A29" s="3" t="s">
        <v>26</v>
      </c>
      <c r="B29" s="3"/>
      <c r="C29" s="3"/>
      <c r="D29" s="3"/>
      <c r="E29" s="3"/>
      <c r="F29" s="3"/>
    </row>
    <row r="30" ht="45" customHeight="1" spans="1:6" x14ac:dyDescent="0.25">
      <c r="A30" s="2" t="s">
        <v>27</v>
      </c>
      <c r="B30" s="2"/>
      <c r="C30" s="2"/>
      <c r="D30" s="2"/>
      <c r="E30" s="2"/>
      <c r="F30" s="2"/>
    </row>
    <row r="31" spans="1:6" x14ac:dyDescent="0.25">
      <c r="A31" s="2"/>
      <c r="B31" s="2"/>
      <c r="C31" s="2"/>
      <c r="D31" s="2"/>
      <c r="E31" s="2"/>
      <c r="F31" s="2"/>
    </row>
    <row r="32" spans="1:6" x14ac:dyDescent="0.25">
      <c r="A32" s="3" t="s">
        <v>28</v>
      </c>
      <c r="B32" s="3"/>
      <c r="C32" s="3"/>
      <c r="D32" s="3"/>
      <c r="E32" s="3"/>
      <c r="F32" s="3"/>
    </row>
    <row r="33" ht="45" customHeight="1" spans="1:6" x14ac:dyDescent="0.25">
      <c r="A33" s="2" t="s">
        <v>29</v>
      </c>
      <c r="B33" s="2"/>
      <c r="C33" s="2"/>
      <c r="D33" s="2"/>
      <c r="E33" s="2"/>
      <c r="F33" s="2"/>
    </row>
    <row r="34" spans="1:6" x14ac:dyDescent="0.25">
      <c r="A34" s="2"/>
      <c r="B34" s="2"/>
      <c r="C34" s="2"/>
      <c r="D34" s="2"/>
      <c r="E34" s="2"/>
      <c r="F34" s="2"/>
    </row>
    <row r="35" spans="1:6" x14ac:dyDescent="0.25">
      <c r="A35" s="2"/>
      <c r="B35" s="2"/>
      <c r="C35" s="2"/>
      <c r="D35" s="2"/>
      <c r="E35" s="2"/>
      <c r="F35" s="2"/>
    </row>
    <row r="36" ht="32" customHeight="1" spans="1:6" x14ac:dyDescent="0.25">
      <c r="A36" s="10" t="s">
        <v>30</v>
      </c>
      <c r="B36" s="10"/>
      <c r="C36" s="10"/>
      <c r="D36" s="10"/>
      <c r="E36" s="10"/>
      <c r="F36" s="10"/>
    </row>
  </sheetData>
  <mergeCells count="27">
    <mergeCell ref="A1:F1"/>
    <mergeCell ref="A3:F3"/>
    <mergeCell ref="A4:F4"/>
    <mergeCell ref="A6:F6"/>
    <mergeCell ref="A7:F7"/>
    <mergeCell ref="A9:F9"/>
    <mergeCell ref="A10:B10"/>
    <mergeCell ref="C10:F10"/>
    <mergeCell ref="A11:B11"/>
    <mergeCell ref="C11:F11"/>
    <mergeCell ref="A12:B12"/>
    <mergeCell ref="C12:F12"/>
    <mergeCell ref="A13:B13"/>
    <mergeCell ref="C13:F13"/>
    <mergeCell ref="A15:F15"/>
    <mergeCell ref="A16:F16"/>
    <mergeCell ref="A17:F17"/>
    <mergeCell ref="A18:F18"/>
    <mergeCell ref="A19:F19"/>
    <mergeCell ref="A20:F20"/>
    <mergeCell ref="A21:F21"/>
    <mergeCell ref="A23:F23"/>
    <mergeCell ref="A29:F29"/>
    <mergeCell ref="A30:F30"/>
    <mergeCell ref="A32:F32"/>
    <mergeCell ref="A33:F33"/>
    <mergeCell ref="A36:F36"/>
  </mergeCells>
  <hyperlinks>
    <hyperlink ref="A36" r:id="rId1"/>
  </hyperlinks>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1"/>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2" width="12" customWidth="1"/>
    <col min="3" max="4" width="16" customWidth="1"/>
    <col min="5" max="5" width="14" customWidth="1"/>
  </cols>
  <sheetData>
    <row r="1" ht="36" customHeight="1" spans="1:5" x14ac:dyDescent="0.25">
      <c r="A1" s="11" t="s">
        <v>31</v>
      </c>
      <c r="B1" s="11" t="s">
        <v>32</v>
      </c>
      <c r="C1" s="11" t="s">
        <v>33</v>
      </c>
      <c r="D1" s="11" t="s">
        <v>34</v>
      </c>
      <c r="E1" s="11" t="s">
        <v>35</v>
      </c>
    </row>
    <row r="2" spans="1:5" x14ac:dyDescent="0.25">
      <c r="A2" s="12" t="s">
        <v>36</v>
      </c>
      <c r="B2" s="13">
        <v>4</v>
      </c>
      <c r="C2" s="14">
        <v>2.5</v>
      </c>
      <c r="D2" s="15">
        <v>46</v>
      </c>
      <c r="E2" s="16" t="str">
        <f>IF(COUNTA(A2:D2)=0,"",IF(LEN(A2)=0,"Check ID",IF(SUMPRODUCT(--(Types!$A$2:$A$31=A2))&gt;1,"Duplicate ID",IF(OR(IF(ISNUMBER(B2),B2&lt;0,TRUE),IF(ISNUMBER(C2),C2&lt;0,TRUE),IF(ISNUMBER(D2),D2&lt;0,TRUE)),"Check inputs","OK"))))</f>
        <v>OK</v>
      </c>
    </row>
    <row r="3" spans="1:5" x14ac:dyDescent="0.25">
      <c r="A3" s="12" t="s">
        <v>37</v>
      </c>
      <c r="B3" s="13">
        <v>4</v>
      </c>
      <c r="C3" s="14">
        <v>1.5</v>
      </c>
      <c r="D3" s="15">
        <v>28</v>
      </c>
      <c r="E3" s="16" t="str">
        <f>IF(COUNTA(A3:D3)=0,"",IF(LEN(A3)=0,"Check ID",IF(SUMPRODUCT(--(Types!$A$2:$A$31=A3))&gt;1,"Duplicate ID",IF(OR(IF(ISNUMBER(B3),B3&lt;0,TRUE),IF(ISNUMBER(C3),C3&lt;0,TRUE),IF(ISNUMBER(D3),D3&lt;0,TRUE)),"Check inputs","OK"))))</f>
        <v>OK</v>
      </c>
    </row>
    <row r="4" spans="1:5" x14ac:dyDescent="0.25">
      <c r="A4" s="12" t="s">
        <v>38</v>
      </c>
      <c r="B4" s="13">
        <v>2</v>
      </c>
      <c r="C4" s="14">
        <v>1.25</v>
      </c>
      <c r="D4" s="15">
        <v>18</v>
      </c>
      <c r="E4" s="16" t="str">
        <f>IF(COUNTA(A4:D4)=0,"",IF(LEN(A4)=0,"Check ID",IF(SUMPRODUCT(--(Types!$A$2:$A$31=A4))&gt;1,"Duplicate ID",IF(OR(IF(ISNUMBER(B4),B4&lt;0,TRUE),IF(ISNUMBER(C4),C4&lt;0,TRUE),IF(ISNUMBER(D4),D4&lt;0,TRUE)),"Check inputs","OK"))))</f>
        <v>OK</v>
      </c>
    </row>
    <row r="5" spans="1:5" x14ac:dyDescent="0.25">
      <c r="A5" s="12" t="s">
        <v>39</v>
      </c>
      <c r="B5" s="13">
        <v>2</v>
      </c>
      <c r="C5" s="14">
        <v>0.5</v>
      </c>
      <c r="D5" s="15">
        <v>6</v>
      </c>
      <c r="E5" s="16" t="str">
        <f>IF(COUNTA(A5:D5)=0,"",IF(LEN(A5)=0,"Check ID",IF(SUMPRODUCT(--(Types!$A$2:$A$31=A5))&gt;1,"Duplicate ID",IF(OR(IF(ISNUMBER(B5),B5&lt;0,TRUE),IF(ISNUMBER(C5),C5&lt;0,TRUE),IF(ISNUMBER(D5),D5&lt;0,TRUE)),"Check inputs","OK"))))</f>
        <v>OK</v>
      </c>
    </row>
    <row r="6" spans="1:5" x14ac:dyDescent="0.25">
      <c r="A6" s="12" t="s">
        <v>40</v>
      </c>
      <c r="B6" s="13">
        <v>1</v>
      </c>
      <c r="C6" s="14">
        <v>3</v>
      </c>
      <c r="D6" s="15">
        <v>40</v>
      </c>
      <c r="E6" s="16" t="str">
        <f>IF(COUNTA(A6:D6)=0,"",IF(LEN(A6)=0,"Check ID",IF(SUMPRODUCT(--(Types!$A$2:$A$31=A6))&gt;1,"Duplicate ID",IF(OR(IF(ISNUMBER(B6),B6&lt;0,TRUE),IF(ISNUMBER(C6),C6&lt;0,TRUE),IF(ISNUMBER(D6),D6&lt;0,TRUE)),"Check inputs","OK"))))</f>
        <v>OK</v>
      </c>
    </row>
    <row r="7" spans="1:5" x14ac:dyDescent="0.25">
      <c r="A7" s="12" t="s">
        <v>41</v>
      </c>
      <c r="B7" s="13">
        <v>4</v>
      </c>
      <c r="C7" s="14">
        <v>2</v>
      </c>
      <c r="D7" s="15">
        <v>38</v>
      </c>
      <c r="E7" s="16" t="str">
        <f>IF(COUNTA(A7:D7)=0,"",IF(LEN(A7)=0,"Check ID",IF(SUMPRODUCT(--(Types!$A$2:$A$31=A7))&gt;1,"Duplicate ID",IF(OR(IF(ISNUMBER(B7),B7&lt;0,TRUE),IF(ISNUMBER(C7),C7&lt;0,TRUE),IF(ISNUMBER(D7),D7&lt;0,TRUE)),"Check inputs","OK"))))</f>
        <v>OK</v>
      </c>
    </row>
    <row r="8" spans="1:5" x14ac:dyDescent="0.25">
      <c r="A8" s="12"/>
      <c r="B8" s="13"/>
      <c r="C8" s="14"/>
      <c r="D8" s="15"/>
      <c r="E8" s="16" t="str">
        <f>IF(COUNTA(A8:D8)=0,"",IF(LEN(A8)=0,"Check ID",IF(SUMPRODUCT(--(Types!$A$2:$A$31=A8))&gt;1,"Duplicate ID",IF(OR(IF(ISNUMBER(B8),B8&lt;0,TRUE),IF(ISNUMBER(C8),C8&lt;0,TRUE),IF(ISNUMBER(D8),D8&lt;0,TRUE)),"Check inputs","OK"))))</f>
        <v/>
      </c>
    </row>
    <row r="9" spans="1:5" x14ac:dyDescent="0.25">
      <c r="A9" s="12"/>
      <c r="B9" s="13"/>
      <c r="C9" s="14"/>
      <c r="D9" s="15"/>
      <c r="E9" s="16" t="str">
        <f>IF(COUNTA(A9:D9)=0,"",IF(LEN(A9)=0,"Check ID",IF(SUMPRODUCT(--(Types!$A$2:$A$31=A9))&gt;1,"Duplicate ID",IF(OR(IF(ISNUMBER(B9),B9&lt;0,TRUE),IF(ISNUMBER(C9),C9&lt;0,TRUE),IF(ISNUMBER(D9),D9&lt;0,TRUE)),"Check inputs","OK"))))</f>
        <v/>
      </c>
    </row>
    <row r="10" spans="1:5" x14ac:dyDescent="0.25">
      <c r="A10" s="12"/>
      <c r="B10" s="13"/>
      <c r="C10" s="14"/>
      <c r="D10" s="15"/>
      <c r="E10" s="16" t="str">
        <f>IF(COUNTA(A10:D10)=0,"",IF(LEN(A10)=0,"Check ID",IF(SUMPRODUCT(--(Types!$A$2:$A$31=A10))&gt;1,"Duplicate ID",IF(OR(IF(ISNUMBER(B10),B10&lt;0,TRUE),IF(ISNUMBER(C10),C10&lt;0,TRUE),IF(ISNUMBER(D10),D10&lt;0,TRUE)),"Check inputs","OK"))))</f>
        <v/>
      </c>
    </row>
    <row r="11" spans="1:5" x14ac:dyDescent="0.25">
      <c r="A11" s="12"/>
      <c r="B11" s="13"/>
      <c r="C11" s="14"/>
      <c r="D11" s="15"/>
      <c r="E11" s="16" t="str">
        <f>IF(COUNTA(A11:D11)=0,"",IF(LEN(A11)=0,"Check ID",IF(SUMPRODUCT(--(Types!$A$2:$A$31=A11))&gt;1,"Duplicate ID",IF(OR(IF(ISNUMBER(B11),B11&lt;0,TRUE),IF(ISNUMBER(C11),C11&lt;0,TRUE),IF(ISNUMBER(D11),D11&lt;0,TRUE)),"Check inputs","OK"))))</f>
        <v/>
      </c>
    </row>
    <row r="12" spans="1:5" x14ac:dyDescent="0.25">
      <c r="A12" s="12"/>
      <c r="B12" s="13"/>
      <c r="C12" s="14"/>
      <c r="D12" s="15"/>
      <c r="E12" s="16" t="str">
        <f>IF(COUNTA(A12:D12)=0,"",IF(LEN(A12)=0,"Check ID",IF(SUMPRODUCT(--(Types!$A$2:$A$31=A12))&gt;1,"Duplicate ID",IF(OR(IF(ISNUMBER(B12),B12&lt;0,TRUE),IF(ISNUMBER(C12),C12&lt;0,TRUE),IF(ISNUMBER(D12),D12&lt;0,TRUE)),"Check inputs","OK"))))</f>
        <v/>
      </c>
    </row>
    <row r="13" spans="1:5" x14ac:dyDescent="0.25">
      <c r="A13" s="12"/>
      <c r="B13" s="13"/>
      <c r="C13" s="14"/>
      <c r="D13" s="15"/>
      <c r="E13" s="16" t="str">
        <f>IF(COUNTA(A13:D13)=0,"",IF(LEN(A13)=0,"Check ID",IF(SUMPRODUCT(--(Types!$A$2:$A$31=A13))&gt;1,"Duplicate ID",IF(OR(IF(ISNUMBER(B13),B13&lt;0,TRUE),IF(ISNUMBER(C13),C13&lt;0,TRUE),IF(ISNUMBER(D13),D13&lt;0,TRUE)),"Check inputs","OK"))))</f>
        <v/>
      </c>
    </row>
    <row r="14" spans="1:5" x14ac:dyDescent="0.25">
      <c r="A14" s="12"/>
      <c r="B14" s="13"/>
      <c r="C14" s="14"/>
      <c r="D14" s="15"/>
      <c r="E14" s="16" t="str">
        <f>IF(COUNTA(A14:D14)=0,"",IF(LEN(A14)=0,"Check ID",IF(SUMPRODUCT(--(Types!$A$2:$A$31=A14))&gt;1,"Duplicate ID",IF(OR(IF(ISNUMBER(B14),B14&lt;0,TRUE),IF(ISNUMBER(C14),C14&lt;0,TRUE),IF(ISNUMBER(D14),D14&lt;0,TRUE)),"Check inputs","OK"))))</f>
        <v/>
      </c>
    </row>
    <row r="15" spans="1:5" x14ac:dyDescent="0.25">
      <c r="A15" s="12"/>
      <c r="B15" s="13"/>
      <c r="C15" s="14"/>
      <c r="D15" s="15"/>
      <c r="E15" s="16" t="str">
        <f>IF(COUNTA(A15:D15)=0,"",IF(LEN(A15)=0,"Check ID",IF(SUMPRODUCT(--(Types!$A$2:$A$31=A15))&gt;1,"Duplicate ID",IF(OR(IF(ISNUMBER(B15),B15&lt;0,TRUE),IF(ISNUMBER(C15),C15&lt;0,TRUE),IF(ISNUMBER(D15),D15&lt;0,TRUE)),"Check inputs","OK"))))</f>
        <v/>
      </c>
    </row>
    <row r="16" spans="1:5" x14ac:dyDescent="0.25">
      <c r="A16" s="12"/>
      <c r="B16" s="13"/>
      <c r="C16" s="14"/>
      <c r="D16" s="15"/>
      <c r="E16" s="16" t="str">
        <f>IF(COUNTA(A16:D16)=0,"",IF(LEN(A16)=0,"Check ID",IF(SUMPRODUCT(--(Types!$A$2:$A$31=A16))&gt;1,"Duplicate ID",IF(OR(IF(ISNUMBER(B16),B16&lt;0,TRUE),IF(ISNUMBER(C16),C16&lt;0,TRUE),IF(ISNUMBER(D16),D16&lt;0,TRUE)),"Check inputs","OK"))))</f>
        <v/>
      </c>
    </row>
    <row r="17" spans="1:5" x14ac:dyDescent="0.25">
      <c r="A17" s="12"/>
      <c r="B17" s="13"/>
      <c r="C17" s="14"/>
      <c r="D17" s="15"/>
      <c r="E17" s="16" t="str">
        <f>IF(COUNTA(A17:D17)=0,"",IF(LEN(A17)=0,"Check ID",IF(SUMPRODUCT(--(Types!$A$2:$A$31=A17))&gt;1,"Duplicate ID",IF(OR(IF(ISNUMBER(B17),B17&lt;0,TRUE),IF(ISNUMBER(C17),C17&lt;0,TRUE),IF(ISNUMBER(D17),D17&lt;0,TRUE)),"Check inputs","OK"))))</f>
        <v/>
      </c>
    </row>
    <row r="18" spans="1:5" x14ac:dyDescent="0.25">
      <c r="A18" s="12"/>
      <c r="B18" s="13"/>
      <c r="C18" s="14"/>
      <c r="D18" s="15"/>
      <c r="E18" s="16" t="str">
        <f>IF(COUNTA(A18:D18)=0,"",IF(LEN(A18)=0,"Check ID",IF(SUMPRODUCT(--(Types!$A$2:$A$31=A18))&gt;1,"Duplicate ID",IF(OR(IF(ISNUMBER(B18),B18&lt;0,TRUE),IF(ISNUMBER(C18),C18&lt;0,TRUE),IF(ISNUMBER(D18),D18&lt;0,TRUE)),"Check inputs","OK"))))</f>
        <v/>
      </c>
    </row>
    <row r="19" spans="1:5" x14ac:dyDescent="0.25">
      <c r="A19" s="12"/>
      <c r="B19" s="13"/>
      <c r="C19" s="14"/>
      <c r="D19" s="15"/>
      <c r="E19" s="16" t="str">
        <f>IF(COUNTA(A19:D19)=0,"",IF(LEN(A19)=0,"Check ID",IF(SUMPRODUCT(--(Types!$A$2:$A$31=A19))&gt;1,"Duplicate ID",IF(OR(IF(ISNUMBER(B19),B19&lt;0,TRUE),IF(ISNUMBER(C19),C19&lt;0,TRUE),IF(ISNUMBER(D19),D19&lt;0,TRUE)),"Check inputs","OK"))))</f>
        <v/>
      </c>
    </row>
    <row r="20" spans="1:5" x14ac:dyDescent="0.25">
      <c r="A20" s="12"/>
      <c r="B20" s="13"/>
      <c r="C20" s="14"/>
      <c r="D20" s="15"/>
      <c r="E20" s="16" t="str">
        <f>IF(COUNTA(A20:D20)=0,"",IF(LEN(A20)=0,"Check ID",IF(SUMPRODUCT(--(Types!$A$2:$A$31=A20))&gt;1,"Duplicate ID",IF(OR(IF(ISNUMBER(B20),B20&lt;0,TRUE),IF(ISNUMBER(C20),C20&lt;0,TRUE),IF(ISNUMBER(D20),D20&lt;0,TRUE)),"Check inputs","OK"))))</f>
        <v/>
      </c>
    </row>
    <row r="21" spans="1:5" x14ac:dyDescent="0.25">
      <c r="A21" s="12"/>
      <c r="B21" s="13"/>
      <c r="C21" s="14"/>
      <c r="D21" s="15"/>
      <c r="E21" s="16" t="str">
        <f>IF(COUNTA(A21:D21)=0,"",IF(LEN(A21)=0,"Check ID",IF(SUMPRODUCT(--(Types!$A$2:$A$31=A21))&gt;1,"Duplicate ID",IF(OR(IF(ISNUMBER(B21),B21&lt;0,TRUE),IF(ISNUMBER(C21),C21&lt;0,TRUE),IF(ISNUMBER(D21),D21&lt;0,TRUE)),"Check inputs","OK"))))</f>
        <v/>
      </c>
    </row>
    <row r="22" spans="1:5" x14ac:dyDescent="0.25">
      <c r="A22" s="12"/>
      <c r="B22" s="13"/>
      <c r="C22" s="14"/>
      <c r="D22" s="15"/>
      <c r="E22" s="16" t="str">
        <f>IF(COUNTA(A22:D22)=0,"",IF(LEN(A22)=0,"Check ID",IF(SUMPRODUCT(--(Types!$A$2:$A$31=A22))&gt;1,"Duplicate ID",IF(OR(IF(ISNUMBER(B22),B22&lt;0,TRUE),IF(ISNUMBER(C22),C22&lt;0,TRUE),IF(ISNUMBER(D22),D22&lt;0,TRUE)),"Check inputs","OK"))))</f>
        <v/>
      </c>
    </row>
    <row r="23" spans="1:5" x14ac:dyDescent="0.25">
      <c r="A23" s="12"/>
      <c r="B23" s="13"/>
      <c r="C23" s="14"/>
      <c r="D23" s="15"/>
      <c r="E23" s="16" t="str">
        <f>IF(COUNTA(A23:D23)=0,"",IF(LEN(A23)=0,"Check ID",IF(SUMPRODUCT(--(Types!$A$2:$A$31=A23))&gt;1,"Duplicate ID",IF(OR(IF(ISNUMBER(B23),B23&lt;0,TRUE),IF(ISNUMBER(C23),C23&lt;0,TRUE),IF(ISNUMBER(D23),D23&lt;0,TRUE)),"Check inputs","OK"))))</f>
        <v/>
      </c>
    </row>
    <row r="24" spans="1:5" x14ac:dyDescent="0.25">
      <c r="A24" s="12"/>
      <c r="B24" s="13"/>
      <c r="C24" s="14"/>
      <c r="D24" s="15"/>
      <c r="E24" s="16" t="str">
        <f>IF(COUNTA(A24:D24)=0,"",IF(LEN(A24)=0,"Check ID",IF(SUMPRODUCT(--(Types!$A$2:$A$31=A24))&gt;1,"Duplicate ID",IF(OR(IF(ISNUMBER(B24),B24&lt;0,TRUE),IF(ISNUMBER(C24),C24&lt;0,TRUE),IF(ISNUMBER(D24),D24&lt;0,TRUE)),"Check inputs","OK"))))</f>
        <v/>
      </c>
    </row>
    <row r="25" spans="1:5" x14ac:dyDescent="0.25">
      <c r="A25" s="12"/>
      <c r="B25" s="13"/>
      <c r="C25" s="14"/>
      <c r="D25" s="15"/>
      <c r="E25" s="16" t="str">
        <f>IF(COUNTA(A25:D25)=0,"",IF(LEN(A25)=0,"Check ID",IF(SUMPRODUCT(--(Types!$A$2:$A$31=A25))&gt;1,"Duplicate ID",IF(OR(IF(ISNUMBER(B25),B25&lt;0,TRUE),IF(ISNUMBER(C25),C25&lt;0,TRUE),IF(ISNUMBER(D25),D25&lt;0,TRUE)),"Check inputs","OK"))))</f>
        <v/>
      </c>
    </row>
    <row r="26" spans="1:5" x14ac:dyDescent="0.25">
      <c r="A26" s="12"/>
      <c r="B26" s="13"/>
      <c r="C26" s="14"/>
      <c r="D26" s="15"/>
      <c r="E26" s="16" t="str">
        <f>IF(COUNTA(A26:D26)=0,"",IF(LEN(A26)=0,"Check ID",IF(SUMPRODUCT(--(Types!$A$2:$A$31=A26))&gt;1,"Duplicate ID",IF(OR(IF(ISNUMBER(B26),B26&lt;0,TRUE),IF(ISNUMBER(C26),C26&lt;0,TRUE),IF(ISNUMBER(D26),D26&lt;0,TRUE)),"Check inputs","OK"))))</f>
        <v/>
      </c>
    </row>
    <row r="27" spans="1:5" x14ac:dyDescent="0.25">
      <c r="A27" s="12"/>
      <c r="B27" s="13"/>
      <c r="C27" s="14"/>
      <c r="D27" s="15"/>
      <c r="E27" s="16" t="str">
        <f>IF(COUNTA(A27:D27)=0,"",IF(LEN(A27)=0,"Check ID",IF(SUMPRODUCT(--(Types!$A$2:$A$31=A27))&gt;1,"Duplicate ID",IF(OR(IF(ISNUMBER(B27),B27&lt;0,TRUE),IF(ISNUMBER(C27),C27&lt;0,TRUE),IF(ISNUMBER(D27),D27&lt;0,TRUE)),"Check inputs","OK"))))</f>
        <v/>
      </c>
    </row>
    <row r="28" spans="1:5" x14ac:dyDescent="0.25">
      <c r="A28" s="12"/>
      <c r="B28" s="13"/>
      <c r="C28" s="14"/>
      <c r="D28" s="15"/>
      <c r="E28" s="16" t="str">
        <f>IF(COUNTA(A28:D28)=0,"",IF(LEN(A28)=0,"Check ID",IF(SUMPRODUCT(--(Types!$A$2:$A$31=A28))&gt;1,"Duplicate ID",IF(OR(IF(ISNUMBER(B28),B28&lt;0,TRUE),IF(ISNUMBER(C28),C28&lt;0,TRUE),IF(ISNUMBER(D28),D28&lt;0,TRUE)),"Check inputs","OK"))))</f>
        <v/>
      </c>
    </row>
    <row r="29" spans="1:5" x14ac:dyDescent="0.25">
      <c r="A29" s="12"/>
      <c r="B29" s="13"/>
      <c r="C29" s="14"/>
      <c r="D29" s="15"/>
      <c r="E29" s="16" t="str">
        <f>IF(COUNTA(A29:D29)=0,"",IF(LEN(A29)=0,"Check ID",IF(SUMPRODUCT(--(Types!$A$2:$A$31=A29))&gt;1,"Duplicate ID",IF(OR(IF(ISNUMBER(B29),B29&lt;0,TRUE),IF(ISNUMBER(C29),C29&lt;0,TRUE),IF(ISNUMBER(D29),D29&lt;0,TRUE)),"Check inputs","OK"))))</f>
        <v/>
      </c>
    </row>
    <row r="30" spans="1:5" x14ac:dyDescent="0.25">
      <c r="A30" s="12"/>
      <c r="B30" s="13"/>
      <c r="C30" s="14"/>
      <c r="D30" s="15"/>
      <c r="E30" s="16" t="str">
        <f>IF(COUNTA(A30:D30)=0,"",IF(LEN(A30)=0,"Check ID",IF(SUMPRODUCT(--(Types!$A$2:$A$31=A30))&gt;1,"Duplicate ID",IF(OR(IF(ISNUMBER(B30),B30&lt;0,TRUE),IF(ISNUMBER(C30),C30&lt;0,TRUE),IF(ISNUMBER(D30),D30&lt;0,TRUE)),"Check inputs","OK"))))</f>
        <v/>
      </c>
    </row>
    <row r="31" spans="1:5" x14ac:dyDescent="0.25">
      <c r="A31" s="12"/>
      <c r="B31" s="13"/>
      <c r="C31" s="14"/>
      <c r="D31" s="15"/>
      <c r="E31" s="16" t="str">
        <f>IF(COUNTA(A31:D31)=0,"",IF(LEN(A31)=0,"Check ID",IF(SUMPRODUCT(--(Types!$A$2:$A$31=A31))&gt;1,"Duplicate ID",IF(OR(IF(ISNUMBER(B31),B31&lt;0,TRUE),IF(ISNUMBER(C31),C31&lt;0,TRUE),IF(ISNUMBER(D31),D31&lt;0,TRUE)),"Check inputs","OK"))))</f>
        <v/>
      </c>
    </row>
  </sheetData>
  <conditionalFormatting sqref="E2:E31">
    <cfRule type="expression" dxfId="0" priority="1">
      <formula>AND(LEN(E2)&gt;0,E2&lt;&gt;"OK")</formula>
    </cfRule>
  </conditionalFormatting>
  <dataValidations count="6">
    <dataValidation type="decimal" operator="greaterThanOrEqual" allowBlank="1" showErrorMessage="1" errorTitle="Invalid visits" error="Enter a number of 0 or more." sqref="B10:B31">
      <formula1>0</formula1>
    </dataValidation>
    <dataValidation type="decimal" operator="greaterThanOrEqual" allowBlank="1" showErrorMessage="1" errorTitle="Invalid visits" error="Enter a number of 0 or more." sqref="B2:B31">
      <formula1>0</formula1>
    </dataValidation>
    <dataValidation type="decimal" operator="greaterThanOrEqual" allowBlank="1" showErrorMessage="1" errorTitle="Invalid hours" error="Enter a number of 0 or more." sqref="C10:C31">
      <formula1>0</formula1>
    </dataValidation>
    <dataValidation type="decimal" operator="greaterThanOrEqual" allowBlank="1" showErrorMessage="1" errorTitle="Invalid hours" error="Enter a number of 0 or more." sqref="C2:C31">
      <formula1>0</formula1>
    </dataValidation>
    <dataValidation type="decimal" operator="greaterThanOrEqual" allowBlank="1" showErrorMessage="1" errorTitle="Invalid materials" error="Enter a number of 0 or more." sqref="D10:D31">
      <formula1>0</formula1>
    </dataValidation>
    <dataValidation type="decimal" operator="greaterThanOrEqual" allowBlank="1" showErrorMessage="1" errorTitle="Invalid materials" error="Enter a number of 0 or more." sqref="D2:D31">
      <formula1>0</formula1>
    </dataValidation>
  </dataValidation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01"/>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20" customWidth="1"/>
    <col min="3" max="3" width="7" customWidth="1"/>
    <col min="4" max="4" width="10" customWidth="1"/>
    <col min="5" max="5" width="12" customWidth="1"/>
    <col min="6" max="7" width="13" customWidth="1"/>
  </cols>
  <sheetData>
    <row r="1" ht="36" customHeight="1" spans="1:7" x14ac:dyDescent="0.25">
      <c r="A1" s="11" t="s">
        <v>42</v>
      </c>
      <c r="B1" s="11" t="s">
        <v>43</v>
      </c>
      <c r="C1" s="11" t="s">
        <v>44</v>
      </c>
      <c r="D1" s="11" t="s">
        <v>32</v>
      </c>
      <c r="E1" s="11" t="s">
        <v>45</v>
      </c>
      <c r="F1" s="11" t="s">
        <v>46</v>
      </c>
      <c r="G1" s="11" t="s">
        <v>35</v>
      </c>
    </row>
    <row r="2" spans="1:7" x14ac:dyDescent="0.25">
      <c r="A2" s="12" t="s">
        <v>47</v>
      </c>
      <c r="B2" s="12" t="s">
        <v>36</v>
      </c>
      <c r="C2" s="13">
        <v>1</v>
      </c>
      <c r="D2" s="17">
        <f>IF(G2="","",IF(G2&lt;&gt;"OK","–",SUMPRODUCT(--(Types!$A$2:$A$31=B2),Types!$B$2:$B$31)))</f>
        <v>4</v>
      </c>
      <c r="E2" s="18">
        <f>IF(G2="","",IF(G2&lt;&gt;"OK","–",C2*D2*SUMPRODUCT(--(Types!$A$2:$A$31=B2),Types!$C$2:$C$31)))</f>
        <v>10</v>
      </c>
      <c r="F2" s="19">
        <f>IF(G2="","",IF(G2&lt;&gt;"OK","–",C2*D2*SUMPRODUCT(--(Types!$A$2:$A$31=B2),Types!$D$2:$D$31)))</f>
        <v>184</v>
      </c>
      <c r="G2" s="16" t="str">
        <f>IF(COUNTA(A2:C2)=0,"",IF(IF(ISNUMBER(C2),C2&lt;0,TRUE),"Check inputs",IF(IF(LEN(B2)=0,0,SUMPRODUCT(--(Types!$A$2:$A$31=B2)))&lt;&gt;1,"Check type",IF(SUMPRODUCT((Types!$A$2:$A$31=B2)*(Types!$E$2:$E$31="OK"))&lt;&gt;1,"Check type","OK"))))</f>
        <v>OK</v>
      </c>
    </row>
    <row r="3" spans="1:7" x14ac:dyDescent="0.25">
      <c r="A3" s="12" t="s">
        <v>48</v>
      </c>
      <c r="B3" s="12" t="s">
        <v>37</v>
      </c>
      <c r="C3" s="13">
        <v>2</v>
      </c>
      <c r="D3" s="17">
        <f>IF(G3="","",IF(G3&lt;&gt;"OK","–",SUMPRODUCT(--(Types!$A$2:$A$31=B3),Types!$B$2:$B$31)))</f>
        <v>4</v>
      </c>
      <c r="E3" s="18">
        <f>IF(G3="","",IF(G3&lt;&gt;"OK","–",C3*D3*SUMPRODUCT(--(Types!$A$2:$A$31=B3),Types!$C$2:$C$31)))</f>
        <v>12</v>
      </c>
      <c r="F3" s="19">
        <f>IF(G3="","",IF(G3&lt;&gt;"OK","–",C3*D3*SUMPRODUCT(--(Types!$A$2:$A$31=B3),Types!$D$2:$D$31)))</f>
        <v>224</v>
      </c>
      <c r="G3" s="16" t="str">
        <f>IF(COUNTA(A3:C3)=0,"",IF(IF(ISNUMBER(C3),C3&lt;0,TRUE),"Check inputs",IF(IF(LEN(B3)=0,0,SUMPRODUCT(--(Types!$A$2:$A$31=B3)))&lt;&gt;1,"Check type",IF(SUMPRODUCT((Types!$A$2:$A$31=B3)*(Types!$E$2:$E$31="OK"))&lt;&gt;1,"Check type","OK"))))</f>
        <v>OK</v>
      </c>
    </row>
    <row r="4" spans="1:7" x14ac:dyDescent="0.25">
      <c r="A4" s="12" t="s">
        <v>49</v>
      </c>
      <c r="B4" s="12" t="s">
        <v>38</v>
      </c>
      <c r="C4" s="13">
        <v>3</v>
      </c>
      <c r="D4" s="17">
        <f>IF(G4="","",IF(G4&lt;&gt;"OK","–",SUMPRODUCT(--(Types!$A$2:$A$31=B4),Types!$B$2:$B$31)))</f>
        <v>2</v>
      </c>
      <c r="E4" s="18">
        <f>IF(G4="","",IF(G4&lt;&gt;"OK","–",C4*D4*SUMPRODUCT(--(Types!$A$2:$A$31=B4),Types!$C$2:$C$31)))</f>
        <v>7.5</v>
      </c>
      <c r="F4" s="19">
        <f>IF(G4="","",IF(G4&lt;&gt;"OK","–",C4*D4*SUMPRODUCT(--(Types!$A$2:$A$31=B4),Types!$D$2:$D$31)))</f>
        <v>108</v>
      </c>
      <c r="G4" s="16" t="str">
        <f>IF(COUNTA(A4:C4)=0,"",IF(IF(ISNUMBER(C4),C4&lt;0,TRUE),"Check inputs",IF(IF(LEN(B4)=0,0,SUMPRODUCT(--(Types!$A$2:$A$31=B4)))&lt;&gt;1,"Check type",IF(SUMPRODUCT((Types!$A$2:$A$31=B4)*(Types!$E$2:$E$31="OK"))&lt;&gt;1,"Check type","OK"))))</f>
        <v>OK</v>
      </c>
    </row>
    <row r="5" spans="1:7" x14ac:dyDescent="0.25">
      <c r="A5" s="12" t="s">
        <v>50</v>
      </c>
      <c r="B5" s="12" t="s">
        <v>39</v>
      </c>
      <c r="C5" s="13">
        <v>4</v>
      </c>
      <c r="D5" s="17">
        <f>IF(G5="","",IF(G5&lt;&gt;"OK","–",SUMPRODUCT(--(Types!$A$2:$A$31=B5),Types!$B$2:$B$31)))</f>
        <v>2</v>
      </c>
      <c r="E5" s="18">
        <f>IF(G5="","",IF(G5&lt;&gt;"OK","–",C5*D5*SUMPRODUCT(--(Types!$A$2:$A$31=B5),Types!$C$2:$C$31)))</f>
        <v>4</v>
      </c>
      <c r="F5" s="19">
        <f>IF(G5="","",IF(G5&lt;&gt;"OK","–",C5*D5*SUMPRODUCT(--(Types!$A$2:$A$31=B5),Types!$D$2:$D$31)))</f>
        <v>48</v>
      </c>
      <c r="G5" s="16" t="str">
        <f>IF(COUNTA(A5:C5)=0,"",IF(IF(ISNUMBER(C5),C5&lt;0,TRUE),"Check inputs",IF(IF(LEN(B5)=0,0,SUMPRODUCT(--(Types!$A$2:$A$31=B5)))&lt;&gt;1,"Check type",IF(SUMPRODUCT((Types!$A$2:$A$31=B5)*(Types!$E$2:$E$31="OK"))&lt;&gt;1,"Check type","OK"))))</f>
        <v>OK</v>
      </c>
    </row>
    <row r="6" spans="1:7" x14ac:dyDescent="0.25">
      <c r="A6" s="12" t="s">
        <v>51</v>
      </c>
      <c r="B6" s="12" t="s">
        <v>40</v>
      </c>
      <c r="C6" s="13">
        <v>1</v>
      </c>
      <c r="D6" s="17">
        <f>IF(G6="","",IF(G6&lt;&gt;"OK","–",SUMPRODUCT(--(Types!$A$2:$A$31=B6),Types!$B$2:$B$31)))</f>
        <v>1</v>
      </c>
      <c r="E6" s="18">
        <f>IF(G6="","",IF(G6&lt;&gt;"OK","–",C6*D6*SUMPRODUCT(--(Types!$A$2:$A$31=B6),Types!$C$2:$C$31)))</f>
        <v>3</v>
      </c>
      <c r="F6" s="19">
        <f>IF(G6="","",IF(G6&lt;&gt;"OK","–",C6*D6*SUMPRODUCT(--(Types!$A$2:$A$31=B6),Types!$D$2:$D$31)))</f>
        <v>40</v>
      </c>
      <c r="G6" s="16" t="str">
        <f>IF(COUNTA(A6:C6)=0,"",IF(IF(ISNUMBER(C6),C6&lt;0,TRUE),"Check inputs",IF(IF(LEN(B6)=0,0,SUMPRODUCT(--(Types!$A$2:$A$31=B6)))&lt;&gt;1,"Check type",IF(SUMPRODUCT((Types!$A$2:$A$31=B6)*(Types!$E$2:$E$31="OK"))&lt;&gt;1,"Check type","OK"))))</f>
        <v>OK</v>
      </c>
    </row>
    <row r="7" spans="1:7" x14ac:dyDescent="0.25">
      <c r="A7" s="12"/>
      <c r="B7" s="12"/>
      <c r="C7" s="13"/>
      <c r="D7" s="17" t="str">
        <f>IF(G7="","",IF(G7&lt;&gt;"OK","–",SUMPRODUCT(--(Types!$A$2:$A$31=B7),Types!$B$2:$B$31)))</f>
        <v/>
      </c>
      <c r="E7" s="18" t="str">
        <f>IF(G7="","",IF(G7&lt;&gt;"OK","–",C7*D7*SUMPRODUCT(--(Types!$A$2:$A$31=B7),Types!$C$2:$C$31)))</f>
        <v/>
      </c>
      <c r="F7" s="19" t="str">
        <f>IF(G7="","",IF(G7&lt;&gt;"OK","–",C7*D7*SUMPRODUCT(--(Types!$A$2:$A$31=B7),Types!$D$2:$D$31)))</f>
        <v/>
      </c>
      <c r="G7" s="16" t="str">
        <f>IF(COUNTA(A7:C7)=0,"",IF(IF(ISNUMBER(C7),C7&lt;0,TRUE),"Check inputs",IF(IF(LEN(B7)=0,0,SUMPRODUCT(--(Types!$A$2:$A$31=B7)))&lt;&gt;1,"Check type",IF(SUMPRODUCT((Types!$A$2:$A$31=B7)*(Types!$E$2:$E$31="OK"))&lt;&gt;1,"Check type","OK"))))</f>
        <v/>
      </c>
    </row>
    <row r="8" spans="1:7" x14ac:dyDescent="0.25">
      <c r="A8" s="12"/>
      <c r="B8" s="12"/>
      <c r="C8" s="13"/>
      <c r="D8" s="17" t="str">
        <f>IF(G8="","",IF(G8&lt;&gt;"OK","–",SUMPRODUCT(--(Types!$A$2:$A$31=B8),Types!$B$2:$B$31)))</f>
        <v/>
      </c>
      <c r="E8" s="18" t="str">
        <f>IF(G8="","",IF(G8&lt;&gt;"OK","–",C8*D8*SUMPRODUCT(--(Types!$A$2:$A$31=B8),Types!$C$2:$C$31)))</f>
        <v/>
      </c>
      <c r="F8" s="19" t="str">
        <f>IF(G8="","",IF(G8&lt;&gt;"OK","–",C8*D8*SUMPRODUCT(--(Types!$A$2:$A$31=B8),Types!$D$2:$D$31)))</f>
        <v/>
      </c>
      <c r="G8" s="16" t="str">
        <f>IF(COUNTA(A8:C8)=0,"",IF(IF(ISNUMBER(C8),C8&lt;0,TRUE),"Check inputs",IF(IF(LEN(B8)=0,0,SUMPRODUCT(--(Types!$A$2:$A$31=B8)))&lt;&gt;1,"Check type",IF(SUMPRODUCT((Types!$A$2:$A$31=B8)*(Types!$E$2:$E$31="OK"))&lt;&gt;1,"Check type","OK"))))</f>
        <v/>
      </c>
    </row>
    <row r="9" spans="1:7" x14ac:dyDescent="0.25">
      <c r="A9" s="12"/>
      <c r="B9" s="12"/>
      <c r="C9" s="13"/>
      <c r="D9" s="17" t="str">
        <f>IF(G9="","",IF(G9&lt;&gt;"OK","–",SUMPRODUCT(--(Types!$A$2:$A$31=B9),Types!$B$2:$B$31)))</f>
        <v/>
      </c>
      <c r="E9" s="18" t="str">
        <f>IF(G9="","",IF(G9&lt;&gt;"OK","–",C9*D9*SUMPRODUCT(--(Types!$A$2:$A$31=B9),Types!$C$2:$C$31)))</f>
        <v/>
      </c>
      <c r="F9" s="19" t="str">
        <f>IF(G9="","",IF(G9&lt;&gt;"OK","–",C9*D9*SUMPRODUCT(--(Types!$A$2:$A$31=B9),Types!$D$2:$D$31)))</f>
        <v/>
      </c>
      <c r="G9" s="16" t="str">
        <f>IF(COUNTA(A9:C9)=0,"",IF(IF(ISNUMBER(C9),C9&lt;0,TRUE),"Check inputs",IF(IF(LEN(B9)=0,0,SUMPRODUCT(--(Types!$A$2:$A$31=B9)))&lt;&gt;1,"Check type",IF(SUMPRODUCT((Types!$A$2:$A$31=B9)*(Types!$E$2:$E$31="OK"))&lt;&gt;1,"Check type","OK"))))</f>
        <v/>
      </c>
    </row>
    <row r="10" spans="1:7" x14ac:dyDescent="0.25">
      <c r="A10" s="12"/>
      <c r="B10" s="12"/>
      <c r="C10" s="13"/>
      <c r="D10" s="17" t="str">
        <f>IF(G10="","",IF(G10&lt;&gt;"OK","–",SUMPRODUCT(--(Types!$A$2:$A$31=B10),Types!$B$2:$B$31)))</f>
        <v/>
      </c>
      <c r="E10" s="18" t="str">
        <f>IF(G10="","",IF(G10&lt;&gt;"OK","–",C10*D10*SUMPRODUCT(--(Types!$A$2:$A$31=B10),Types!$C$2:$C$31)))</f>
        <v/>
      </c>
      <c r="F10" s="19" t="str">
        <f>IF(G10="","",IF(G10&lt;&gt;"OK","–",C10*D10*SUMPRODUCT(--(Types!$A$2:$A$31=B10),Types!$D$2:$D$31)))</f>
        <v/>
      </c>
      <c r="G10" s="16" t="str">
        <f>IF(COUNTA(A10:C10)=0,"",IF(IF(ISNUMBER(C10),C10&lt;0,TRUE),"Check inputs",IF(IF(LEN(B10)=0,0,SUMPRODUCT(--(Types!$A$2:$A$31=B10)))&lt;&gt;1,"Check type",IF(SUMPRODUCT((Types!$A$2:$A$31=B10)*(Types!$E$2:$E$31="OK"))&lt;&gt;1,"Check type","OK"))))</f>
        <v/>
      </c>
    </row>
    <row r="11" spans="1:7" x14ac:dyDescent="0.25">
      <c r="A11" s="12"/>
      <c r="B11" s="12"/>
      <c r="C11" s="13"/>
      <c r="D11" s="17" t="str">
        <f>IF(G11="","",IF(G11&lt;&gt;"OK","–",SUMPRODUCT(--(Types!$A$2:$A$31=B11),Types!$B$2:$B$31)))</f>
        <v/>
      </c>
      <c r="E11" s="18" t="str">
        <f>IF(G11="","",IF(G11&lt;&gt;"OK","–",C11*D11*SUMPRODUCT(--(Types!$A$2:$A$31=B11),Types!$C$2:$C$31)))</f>
        <v/>
      </c>
      <c r="F11" s="19" t="str">
        <f>IF(G11="","",IF(G11&lt;&gt;"OK","–",C11*D11*SUMPRODUCT(--(Types!$A$2:$A$31=B11),Types!$D$2:$D$31)))</f>
        <v/>
      </c>
      <c r="G11" s="16" t="str">
        <f>IF(COUNTA(A11:C11)=0,"",IF(IF(ISNUMBER(C11),C11&lt;0,TRUE),"Check inputs",IF(IF(LEN(B11)=0,0,SUMPRODUCT(--(Types!$A$2:$A$31=B11)))&lt;&gt;1,"Check type",IF(SUMPRODUCT((Types!$A$2:$A$31=B11)*(Types!$E$2:$E$31="OK"))&lt;&gt;1,"Check type","OK"))))</f>
        <v/>
      </c>
    </row>
    <row r="12" spans="1:7" x14ac:dyDescent="0.25">
      <c r="A12" s="12"/>
      <c r="B12" s="12"/>
      <c r="C12" s="13"/>
      <c r="D12" s="17" t="str">
        <f>IF(G12="","",IF(G12&lt;&gt;"OK","–",SUMPRODUCT(--(Types!$A$2:$A$31=B12),Types!$B$2:$B$31)))</f>
        <v/>
      </c>
      <c r="E12" s="18" t="str">
        <f>IF(G12="","",IF(G12&lt;&gt;"OK","–",C12*D12*SUMPRODUCT(--(Types!$A$2:$A$31=B12),Types!$C$2:$C$31)))</f>
        <v/>
      </c>
      <c r="F12" s="19" t="str">
        <f>IF(G12="","",IF(G12&lt;&gt;"OK","–",C12*D12*SUMPRODUCT(--(Types!$A$2:$A$31=B12),Types!$D$2:$D$31)))</f>
        <v/>
      </c>
      <c r="G12" s="16" t="str">
        <f>IF(COUNTA(A12:C12)=0,"",IF(IF(ISNUMBER(C12),C12&lt;0,TRUE),"Check inputs",IF(IF(LEN(B12)=0,0,SUMPRODUCT(--(Types!$A$2:$A$31=B12)))&lt;&gt;1,"Check type",IF(SUMPRODUCT((Types!$A$2:$A$31=B12)*(Types!$E$2:$E$31="OK"))&lt;&gt;1,"Check type","OK"))))</f>
        <v/>
      </c>
    </row>
    <row r="13" spans="1:7" x14ac:dyDescent="0.25">
      <c r="A13" s="12"/>
      <c r="B13" s="12"/>
      <c r="C13" s="13"/>
      <c r="D13" s="17" t="str">
        <f>IF(G13="","",IF(G13&lt;&gt;"OK","–",SUMPRODUCT(--(Types!$A$2:$A$31=B13),Types!$B$2:$B$31)))</f>
        <v/>
      </c>
      <c r="E13" s="18" t="str">
        <f>IF(G13="","",IF(G13&lt;&gt;"OK","–",C13*D13*SUMPRODUCT(--(Types!$A$2:$A$31=B13),Types!$C$2:$C$31)))</f>
        <v/>
      </c>
      <c r="F13" s="19" t="str">
        <f>IF(G13="","",IF(G13&lt;&gt;"OK","–",C13*D13*SUMPRODUCT(--(Types!$A$2:$A$31=B13),Types!$D$2:$D$31)))</f>
        <v/>
      </c>
      <c r="G13" s="16" t="str">
        <f>IF(COUNTA(A13:C13)=0,"",IF(IF(ISNUMBER(C13),C13&lt;0,TRUE),"Check inputs",IF(IF(LEN(B13)=0,0,SUMPRODUCT(--(Types!$A$2:$A$31=B13)))&lt;&gt;1,"Check type",IF(SUMPRODUCT((Types!$A$2:$A$31=B13)*(Types!$E$2:$E$31="OK"))&lt;&gt;1,"Check type","OK"))))</f>
        <v/>
      </c>
    </row>
    <row r="14" spans="1:7" x14ac:dyDescent="0.25">
      <c r="A14" s="12"/>
      <c r="B14" s="12"/>
      <c r="C14" s="13"/>
      <c r="D14" s="17" t="str">
        <f>IF(G14="","",IF(G14&lt;&gt;"OK","–",SUMPRODUCT(--(Types!$A$2:$A$31=B14),Types!$B$2:$B$31)))</f>
        <v/>
      </c>
      <c r="E14" s="18" t="str">
        <f>IF(G14="","",IF(G14&lt;&gt;"OK","–",C14*D14*SUMPRODUCT(--(Types!$A$2:$A$31=B14),Types!$C$2:$C$31)))</f>
        <v/>
      </c>
      <c r="F14" s="19" t="str">
        <f>IF(G14="","",IF(G14&lt;&gt;"OK","–",C14*D14*SUMPRODUCT(--(Types!$A$2:$A$31=B14),Types!$D$2:$D$31)))</f>
        <v/>
      </c>
      <c r="G14" s="16" t="str">
        <f>IF(COUNTA(A14:C14)=0,"",IF(IF(ISNUMBER(C14),C14&lt;0,TRUE),"Check inputs",IF(IF(LEN(B14)=0,0,SUMPRODUCT(--(Types!$A$2:$A$31=B14)))&lt;&gt;1,"Check type",IF(SUMPRODUCT((Types!$A$2:$A$31=B14)*(Types!$E$2:$E$31="OK"))&lt;&gt;1,"Check type","OK"))))</f>
        <v/>
      </c>
    </row>
    <row r="15" spans="1:7" x14ac:dyDescent="0.25">
      <c r="A15" s="12"/>
      <c r="B15" s="12"/>
      <c r="C15" s="13"/>
      <c r="D15" s="17" t="str">
        <f>IF(G15="","",IF(G15&lt;&gt;"OK","–",SUMPRODUCT(--(Types!$A$2:$A$31=B15),Types!$B$2:$B$31)))</f>
        <v/>
      </c>
      <c r="E15" s="18" t="str">
        <f>IF(G15="","",IF(G15&lt;&gt;"OK","–",C15*D15*SUMPRODUCT(--(Types!$A$2:$A$31=B15),Types!$C$2:$C$31)))</f>
        <v/>
      </c>
      <c r="F15" s="19" t="str">
        <f>IF(G15="","",IF(G15&lt;&gt;"OK","–",C15*D15*SUMPRODUCT(--(Types!$A$2:$A$31=B15),Types!$D$2:$D$31)))</f>
        <v/>
      </c>
      <c r="G15" s="16" t="str">
        <f>IF(COUNTA(A15:C15)=0,"",IF(IF(ISNUMBER(C15),C15&lt;0,TRUE),"Check inputs",IF(IF(LEN(B15)=0,0,SUMPRODUCT(--(Types!$A$2:$A$31=B15)))&lt;&gt;1,"Check type",IF(SUMPRODUCT((Types!$A$2:$A$31=B15)*(Types!$E$2:$E$31="OK"))&lt;&gt;1,"Check type","OK"))))</f>
        <v/>
      </c>
    </row>
    <row r="16" spans="1:7" x14ac:dyDescent="0.25">
      <c r="A16" s="12"/>
      <c r="B16" s="12"/>
      <c r="C16" s="13"/>
      <c r="D16" s="17" t="str">
        <f>IF(G16="","",IF(G16&lt;&gt;"OK","–",SUMPRODUCT(--(Types!$A$2:$A$31=B16),Types!$B$2:$B$31)))</f>
        <v/>
      </c>
      <c r="E16" s="18" t="str">
        <f>IF(G16="","",IF(G16&lt;&gt;"OK","–",C16*D16*SUMPRODUCT(--(Types!$A$2:$A$31=B16),Types!$C$2:$C$31)))</f>
        <v/>
      </c>
      <c r="F16" s="19" t="str">
        <f>IF(G16="","",IF(G16&lt;&gt;"OK","–",C16*D16*SUMPRODUCT(--(Types!$A$2:$A$31=B16),Types!$D$2:$D$31)))</f>
        <v/>
      </c>
      <c r="G16" s="16" t="str">
        <f>IF(COUNTA(A16:C16)=0,"",IF(IF(ISNUMBER(C16),C16&lt;0,TRUE),"Check inputs",IF(IF(LEN(B16)=0,0,SUMPRODUCT(--(Types!$A$2:$A$31=B16)))&lt;&gt;1,"Check type",IF(SUMPRODUCT((Types!$A$2:$A$31=B16)*(Types!$E$2:$E$31="OK"))&lt;&gt;1,"Check type","OK"))))</f>
        <v/>
      </c>
    </row>
    <row r="17" spans="1:7" x14ac:dyDescent="0.25">
      <c r="A17" s="12"/>
      <c r="B17" s="12"/>
      <c r="C17" s="13"/>
      <c r="D17" s="17" t="str">
        <f>IF(G17="","",IF(G17&lt;&gt;"OK","–",SUMPRODUCT(--(Types!$A$2:$A$31=B17),Types!$B$2:$B$31)))</f>
        <v/>
      </c>
      <c r="E17" s="18" t="str">
        <f>IF(G17="","",IF(G17&lt;&gt;"OK","–",C17*D17*SUMPRODUCT(--(Types!$A$2:$A$31=B17),Types!$C$2:$C$31)))</f>
        <v/>
      </c>
      <c r="F17" s="19" t="str">
        <f>IF(G17="","",IF(G17&lt;&gt;"OK","–",C17*D17*SUMPRODUCT(--(Types!$A$2:$A$31=B17),Types!$D$2:$D$31)))</f>
        <v/>
      </c>
      <c r="G17" s="16" t="str">
        <f>IF(COUNTA(A17:C17)=0,"",IF(IF(ISNUMBER(C17),C17&lt;0,TRUE),"Check inputs",IF(IF(LEN(B17)=0,0,SUMPRODUCT(--(Types!$A$2:$A$31=B17)))&lt;&gt;1,"Check type",IF(SUMPRODUCT((Types!$A$2:$A$31=B17)*(Types!$E$2:$E$31="OK"))&lt;&gt;1,"Check type","OK"))))</f>
        <v/>
      </c>
    </row>
    <row r="18" spans="1:7" x14ac:dyDescent="0.25">
      <c r="A18" s="12"/>
      <c r="B18" s="12"/>
      <c r="C18" s="13"/>
      <c r="D18" s="17" t="str">
        <f>IF(G18="","",IF(G18&lt;&gt;"OK","–",SUMPRODUCT(--(Types!$A$2:$A$31=B18),Types!$B$2:$B$31)))</f>
        <v/>
      </c>
      <c r="E18" s="18" t="str">
        <f>IF(G18="","",IF(G18&lt;&gt;"OK","–",C18*D18*SUMPRODUCT(--(Types!$A$2:$A$31=B18),Types!$C$2:$C$31)))</f>
        <v/>
      </c>
      <c r="F18" s="19" t="str">
        <f>IF(G18="","",IF(G18&lt;&gt;"OK","–",C18*D18*SUMPRODUCT(--(Types!$A$2:$A$31=B18),Types!$D$2:$D$31)))</f>
        <v/>
      </c>
      <c r="G18" s="16" t="str">
        <f>IF(COUNTA(A18:C18)=0,"",IF(IF(ISNUMBER(C18),C18&lt;0,TRUE),"Check inputs",IF(IF(LEN(B18)=0,0,SUMPRODUCT(--(Types!$A$2:$A$31=B18)))&lt;&gt;1,"Check type",IF(SUMPRODUCT((Types!$A$2:$A$31=B18)*(Types!$E$2:$E$31="OK"))&lt;&gt;1,"Check type","OK"))))</f>
        <v/>
      </c>
    </row>
    <row r="19" spans="1:7" x14ac:dyDescent="0.25">
      <c r="A19" s="12"/>
      <c r="B19" s="12"/>
      <c r="C19" s="13"/>
      <c r="D19" s="17" t="str">
        <f>IF(G19="","",IF(G19&lt;&gt;"OK","–",SUMPRODUCT(--(Types!$A$2:$A$31=B19),Types!$B$2:$B$31)))</f>
        <v/>
      </c>
      <c r="E19" s="18" t="str">
        <f>IF(G19="","",IF(G19&lt;&gt;"OK","–",C19*D19*SUMPRODUCT(--(Types!$A$2:$A$31=B19),Types!$C$2:$C$31)))</f>
        <v/>
      </c>
      <c r="F19" s="19" t="str">
        <f>IF(G19="","",IF(G19&lt;&gt;"OK","–",C19*D19*SUMPRODUCT(--(Types!$A$2:$A$31=B19),Types!$D$2:$D$31)))</f>
        <v/>
      </c>
      <c r="G19" s="16" t="str">
        <f>IF(COUNTA(A19:C19)=0,"",IF(IF(ISNUMBER(C19),C19&lt;0,TRUE),"Check inputs",IF(IF(LEN(B19)=0,0,SUMPRODUCT(--(Types!$A$2:$A$31=B19)))&lt;&gt;1,"Check type",IF(SUMPRODUCT((Types!$A$2:$A$31=B19)*(Types!$E$2:$E$31="OK"))&lt;&gt;1,"Check type","OK"))))</f>
        <v/>
      </c>
    </row>
    <row r="20" spans="1:7" x14ac:dyDescent="0.25">
      <c r="A20" s="12"/>
      <c r="B20" s="12"/>
      <c r="C20" s="13"/>
      <c r="D20" s="17" t="str">
        <f>IF(G20="","",IF(G20&lt;&gt;"OK","–",SUMPRODUCT(--(Types!$A$2:$A$31=B20),Types!$B$2:$B$31)))</f>
        <v/>
      </c>
      <c r="E20" s="18" t="str">
        <f>IF(G20="","",IF(G20&lt;&gt;"OK","–",C20*D20*SUMPRODUCT(--(Types!$A$2:$A$31=B20),Types!$C$2:$C$31)))</f>
        <v/>
      </c>
      <c r="F20" s="19" t="str">
        <f>IF(G20="","",IF(G20&lt;&gt;"OK","–",C20*D20*SUMPRODUCT(--(Types!$A$2:$A$31=B20),Types!$D$2:$D$31)))</f>
        <v/>
      </c>
      <c r="G20" s="16" t="str">
        <f>IF(COUNTA(A20:C20)=0,"",IF(IF(ISNUMBER(C20),C20&lt;0,TRUE),"Check inputs",IF(IF(LEN(B20)=0,0,SUMPRODUCT(--(Types!$A$2:$A$31=B20)))&lt;&gt;1,"Check type",IF(SUMPRODUCT((Types!$A$2:$A$31=B20)*(Types!$E$2:$E$31="OK"))&lt;&gt;1,"Check type","OK"))))</f>
        <v/>
      </c>
    </row>
    <row r="21" spans="1:7" x14ac:dyDescent="0.25">
      <c r="A21" s="12"/>
      <c r="B21" s="12"/>
      <c r="C21" s="13"/>
      <c r="D21" s="17" t="str">
        <f>IF(G21="","",IF(G21&lt;&gt;"OK","–",SUMPRODUCT(--(Types!$A$2:$A$31=B21),Types!$B$2:$B$31)))</f>
        <v/>
      </c>
      <c r="E21" s="18" t="str">
        <f>IF(G21="","",IF(G21&lt;&gt;"OK","–",C21*D21*SUMPRODUCT(--(Types!$A$2:$A$31=B21),Types!$C$2:$C$31)))</f>
        <v/>
      </c>
      <c r="F21" s="19" t="str">
        <f>IF(G21="","",IF(G21&lt;&gt;"OK","–",C21*D21*SUMPRODUCT(--(Types!$A$2:$A$31=B21),Types!$D$2:$D$31)))</f>
        <v/>
      </c>
      <c r="G21" s="16" t="str">
        <f>IF(COUNTA(A21:C21)=0,"",IF(IF(ISNUMBER(C21),C21&lt;0,TRUE),"Check inputs",IF(IF(LEN(B21)=0,0,SUMPRODUCT(--(Types!$A$2:$A$31=B21)))&lt;&gt;1,"Check type",IF(SUMPRODUCT((Types!$A$2:$A$31=B21)*(Types!$E$2:$E$31="OK"))&lt;&gt;1,"Check type","OK"))))</f>
        <v/>
      </c>
    </row>
    <row r="22" spans="1:7" x14ac:dyDescent="0.25">
      <c r="A22" s="12"/>
      <c r="B22" s="12"/>
      <c r="C22" s="13"/>
      <c r="D22" s="17" t="str">
        <f>IF(G22="","",IF(G22&lt;&gt;"OK","–",SUMPRODUCT(--(Types!$A$2:$A$31=B22),Types!$B$2:$B$31)))</f>
        <v/>
      </c>
      <c r="E22" s="18" t="str">
        <f>IF(G22="","",IF(G22&lt;&gt;"OK","–",C22*D22*SUMPRODUCT(--(Types!$A$2:$A$31=B22),Types!$C$2:$C$31)))</f>
        <v/>
      </c>
      <c r="F22" s="19" t="str">
        <f>IF(G22="","",IF(G22&lt;&gt;"OK","–",C22*D22*SUMPRODUCT(--(Types!$A$2:$A$31=B22),Types!$D$2:$D$31)))</f>
        <v/>
      </c>
      <c r="G22" s="16" t="str">
        <f>IF(COUNTA(A22:C22)=0,"",IF(IF(ISNUMBER(C22),C22&lt;0,TRUE),"Check inputs",IF(IF(LEN(B22)=0,0,SUMPRODUCT(--(Types!$A$2:$A$31=B22)))&lt;&gt;1,"Check type",IF(SUMPRODUCT((Types!$A$2:$A$31=B22)*(Types!$E$2:$E$31="OK"))&lt;&gt;1,"Check type","OK"))))</f>
        <v/>
      </c>
    </row>
    <row r="23" spans="1:7" x14ac:dyDescent="0.25">
      <c r="A23" s="12"/>
      <c r="B23" s="12"/>
      <c r="C23" s="13"/>
      <c r="D23" s="17" t="str">
        <f>IF(G23="","",IF(G23&lt;&gt;"OK","–",SUMPRODUCT(--(Types!$A$2:$A$31=B23),Types!$B$2:$B$31)))</f>
        <v/>
      </c>
      <c r="E23" s="18" t="str">
        <f>IF(G23="","",IF(G23&lt;&gt;"OK","–",C23*D23*SUMPRODUCT(--(Types!$A$2:$A$31=B23),Types!$C$2:$C$31)))</f>
        <v/>
      </c>
      <c r="F23" s="19" t="str">
        <f>IF(G23="","",IF(G23&lt;&gt;"OK","–",C23*D23*SUMPRODUCT(--(Types!$A$2:$A$31=B23),Types!$D$2:$D$31)))</f>
        <v/>
      </c>
      <c r="G23" s="16" t="str">
        <f>IF(COUNTA(A23:C23)=0,"",IF(IF(ISNUMBER(C23),C23&lt;0,TRUE),"Check inputs",IF(IF(LEN(B23)=0,0,SUMPRODUCT(--(Types!$A$2:$A$31=B23)))&lt;&gt;1,"Check type",IF(SUMPRODUCT((Types!$A$2:$A$31=B23)*(Types!$E$2:$E$31="OK"))&lt;&gt;1,"Check type","OK"))))</f>
        <v/>
      </c>
    </row>
    <row r="24" spans="1:7" x14ac:dyDescent="0.25">
      <c r="A24" s="12"/>
      <c r="B24" s="12"/>
      <c r="C24" s="13"/>
      <c r="D24" s="17" t="str">
        <f>IF(G24="","",IF(G24&lt;&gt;"OK","–",SUMPRODUCT(--(Types!$A$2:$A$31=B24),Types!$B$2:$B$31)))</f>
        <v/>
      </c>
      <c r="E24" s="18" t="str">
        <f>IF(G24="","",IF(G24&lt;&gt;"OK","–",C24*D24*SUMPRODUCT(--(Types!$A$2:$A$31=B24),Types!$C$2:$C$31)))</f>
        <v/>
      </c>
      <c r="F24" s="19" t="str">
        <f>IF(G24="","",IF(G24&lt;&gt;"OK","–",C24*D24*SUMPRODUCT(--(Types!$A$2:$A$31=B24),Types!$D$2:$D$31)))</f>
        <v/>
      </c>
      <c r="G24" s="16" t="str">
        <f>IF(COUNTA(A24:C24)=0,"",IF(IF(ISNUMBER(C24),C24&lt;0,TRUE),"Check inputs",IF(IF(LEN(B24)=0,0,SUMPRODUCT(--(Types!$A$2:$A$31=B24)))&lt;&gt;1,"Check type",IF(SUMPRODUCT((Types!$A$2:$A$31=B24)*(Types!$E$2:$E$31="OK"))&lt;&gt;1,"Check type","OK"))))</f>
        <v/>
      </c>
    </row>
    <row r="25" spans="1:7" x14ac:dyDescent="0.25">
      <c r="A25" s="12"/>
      <c r="B25" s="12"/>
      <c r="C25" s="13"/>
      <c r="D25" s="17" t="str">
        <f>IF(G25="","",IF(G25&lt;&gt;"OK","–",SUMPRODUCT(--(Types!$A$2:$A$31=B25),Types!$B$2:$B$31)))</f>
        <v/>
      </c>
      <c r="E25" s="18" t="str">
        <f>IF(G25="","",IF(G25&lt;&gt;"OK","–",C25*D25*SUMPRODUCT(--(Types!$A$2:$A$31=B25),Types!$C$2:$C$31)))</f>
        <v/>
      </c>
      <c r="F25" s="19" t="str">
        <f>IF(G25="","",IF(G25&lt;&gt;"OK","–",C25*D25*SUMPRODUCT(--(Types!$A$2:$A$31=B25),Types!$D$2:$D$31)))</f>
        <v/>
      </c>
      <c r="G25" s="16" t="str">
        <f>IF(COUNTA(A25:C25)=0,"",IF(IF(ISNUMBER(C25),C25&lt;0,TRUE),"Check inputs",IF(IF(LEN(B25)=0,0,SUMPRODUCT(--(Types!$A$2:$A$31=B25)))&lt;&gt;1,"Check type",IF(SUMPRODUCT((Types!$A$2:$A$31=B25)*(Types!$E$2:$E$31="OK"))&lt;&gt;1,"Check type","OK"))))</f>
        <v/>
      </c>
    </row>
    <row r="26" spans="1:7" x14ac:dyDescent="0.25">
      <c r="A26" s="12"/>
      <c r="B26" s="12"/>
      <c r="C26" s="13"/>
      <c r="D26" s="17" t="str">
        <f>IF(G26="","",IF(G26&lt;&gt;"OK","–",SUMPRODUCT(--(Types!$A$2:$A$31=B26),Types!$B$2:$B$31)))</f>
        <v/>
      </c>
      <c r="E26" s="18" t="str">
        <f>IF(G26="","",IF(G26&lt;&gt;"OK","–",C26*D26*SUMPRODUCT(--(Types!$A$2:$A$31=B26),Types!$C$2:$C$31)))</f>
        <v/>
      </c>
      <c r="F26" s="19" t="str">
        <f>IF(G26="","",IF(G26&lt;&gt;"OK","–",C26*D26*SUMPRODUCT(--(Types!$A$2:$A$31=B26),Types!$D$2:$D$31)))</f>
        <v/>
      </c>
      <c r="G26" s="16" t="str">
        <f>IF(COUNTA(A26:C26)=0,"",IF(IF(ISNUMBER(C26),C26&lt;0,TRUE),"Check inputs",IF(IF(LEN(B26)=0,0,SUMPRODUCT(--(Types!$A$2:$A$31=B26)))&lt;&gt;1,"Check type",IF(SUMPRODUCT((Types!$A$2:$A$31=B26)*(Types!$E$2:$E$31="OK"))&lt;&gt;1,"Check type","OK"))))</f>
        <v/>
      </c>
    </row>
    <row r="27" spans="1:7" x14ac:dyDescent="0.25">
      <c r="A27" s="12"/>
      <c r="B27" s="12"/>
      <c r="C27" s="13"/>
      <c r="D27" s="17" t="str">
        <f>IF(G27="","",IF(G27&lt;&gt;"OK","–",SUMPRODUCT(--(Types!$A$2:$A$31=B27),Types!$B$2:$B$31)))</f>
        <v/>
      </c>
      <c r="E27" s="18" t="str">
        <f>IF(G27="","",IF(G27&lt;&gt;"OK","–",C27*D27*SUMPRODUCT(--(Types!$A$2:$A$31=B27),Types!$C$2:$C$31)))</f>
        <v/>
      </c>
      <c r="F27" s="19" t="str">
        <f>IF(G27="","",IF(G27&lt;&gt;"OK","–",C27*D27*SUMPRODUCT(--(Types!$A$2:$A$31=B27),Types!$D$2:$D$31)))</f>
        <v/>
      </c>
      <c r="G27" s="16" t="str">
        <f>IF(COUNTA(A27:C27)=0,"",IF(IF(ISNUMBER(C27),C27&lt;0,TRUE),"Check inputs",IF(IF(LEN(B27)=0,0,SUMPRODUCT(--(Types!$A$2:$A$31=B27)))&lt;&gt;1,"Check type",IF(SUMPRODUCT((Types!$A$2:$A$31=B27)*(Types!$E$2:$E$31="OK"))&lt;&gt;1,"Check type","OK"))))</f>
        <v/>
      </c>
    </row>
    <row r="28" spans="1:7" x14ac:dyDescent="0.25">
      <c r="A28" s="12"/>
      <c r="B28" s="12"/>
      <c r="C28" s="13"/>
      <c r="D28" s="17" t="str">
        <f>IF(G28="","",IF(G28&lt;&gt;"OK","–",SUMPRODUCT(--(Types!$A$2:$A$31=B28),Types!$B$2:$B$31)))</f>
        <v/>
      </c>
      <c r="E28" s="18" t="str">
        <f>IF(G28="","",IF(G28&lt;&gt;"OK","–",C28*D28*SUMPRODUCT(--(Types!$A$2:$A$31=B28),Types!$C$2:$C$31)))</f>
        <v/>
      </c>
      <c r="F28" s="19" t="str">
        <f>IF(G28="","",IF(G28&lt;&gt;"OK","–",C28*D28*SUMPRODUCT(--(Types!$A$2:$A$31=B28),Types!$D$2:$D$31)))</f>
        <v/>
      </c>
      <c r="G28" s="16" t="str">
        <f>IF(COUNTA(A28:C28)=0,"",IF(IF(ISNUMBER(C28),C28&lt;0,TRUE),"Check inputs",IF(IF(LEN(B28)=0,0,SUMPRODUCT(--(Types!$A$2:$A$31=B28)))&lt;&gt;1,"Check type",IF(SUMPRODUCT((Types!$A$2:$A$31=B28)*(Types!$E$2:$E$31="OK"))&lt;&gt;1,"Check type","OK"))))</f>
        <v/>
      </c>
    </row>
    <row r="29" spans="1:7" x14ac:dyDescent="0.25">
      <c r="A29" s="12"/>
      <c r="B29" s="12"/>
      <c r="C29" s="13"/>
      <c r="D29" s="17" t="str">
        <f>IF(G29="","",IF(G29&lt;&gt;"OK","–",SUMPRODUCT(--(Types!$A$2:$A$31=B29),Types!$B$2:$B$31)))</f>
        <v/>
      </c>
      <c r="E29" s="18" t="str">
        <f>IF(G29="","",IF(G29&lt;&gt;"OK","–",C29*D29*SUMPRODUCT(--(Types!$A$2:$A$31=B29),Types!$C$2:$C$31)))</f>
        <v/>
      </c>
      <c r="F29" s="19" t="str">
        <f>IF(G29="","",IF(G29&lt;&gt;"OK","–",C29*D29*SUMPRODUCT(--(Types!$A$2:$A$31=B29),Types!$D$2:$D$31)))</f>
        <v/>
      </c>
      <c r="G29" s="16" t="str">
        <f>IF(COUNTA(A29:C29)=0,"",IF(IF(ISNUMBER(C29),C29&lt;0,TRUE),"Check inputs",IF(IF(LEN(B29)=0,0,SUMPRODUCT(--(Types!$A$2:$A$31=B29)))&lt;&gt;1,"Check type",IF(SUMPRODUCT((Types!$A$2:$A$31=B29)*(Types!$E$2:$E$31="OK"))&lt;&gt;1,"Check type","OK"))))</f>
        <v/>
      </c>
    </row>
    <row r="30" spans="1:7" x14ac:dyDescent="0.25">
      <c r="A30" s="12"/>
      <c r="B30" s="12"/>
      <c r="C30" s="13"/>
      <c r="D30" s="17" t="str">
        <f>IF(G30="","",IF(G30&lt;&gt;"OK","–",SUMPRODUCT(--(Types!$A$2:$A$31=B30),Types!$B$2:$B$31)))</f>
        <v/>
      </c>
      <c r="E30" s="18" t="str">
        <f>IF(G30="","",IF(G30&lt;&gt;"OK","–",C30*D30*SUMPRODUCT(--(Types!$A$2:$A$31=B30),Types!$C$2:$C$31)))</f>
        <v/>
      </c>
      <c r="F30" s="19" t="str">
        <f>IF(G30="","",IF(G30&lt;&gt;"OK","–",C30*D30*SUMPRODUCT(--(Types!$A$2:$A$31=B30),Types!$D$2:$D$31)))</f>
        <v/>
      </c>
      <c r="G30" s="16" t="str">
        <f>IF(COUNTA(A30:C30)=0,"",IF(IF(ISNUMBER(C30),C30&lt;0,TRUE),"Check inputs",IF(IF(LEN(B30)=0,0,SUMPRODUCT(--(Types!$A$2:$A$31=B30)))&lt;&gt;1,"Check type",IF(SUMPRODUCT((Types!$A$2:$A$31=B30)*(Types!$E$2:$E$31="OK"))&lt;&gt;1,"Check type","OK"))))</f>
        <v/>
      </c>
    </row>
    <row r="31" spans="1:7" x14ac:dyDescent="0.25">
      <c r="A31" s="12"/>
      <c r="B31" s="12"/>
      <c r="C31" s="13"/>
      <c r="D31" s="17" t="str">
        <f>IF(G31="","",IF(G31&lt;&gt;"OK","–",SUMPRODUCT(--(Types!$A$2:$A$31=B31),Types!$B$2:$B$31)))</f>
        <v/>
      </c>
      <c r="E31" s="18" t="str">
        <f>IF(G31="","",IF(G31&lt;&gt;"OK","–",C31*D31*SUMPRODUCT(--(Types!$A$2:$A$31=B31),Types!$C$2:$C$31)))</f>
        <v/>
      </c>
      <c r="F31" s="19" t="str">
        <f>IF(G31="","",IF(G31&lt;&gt;"OK","–",C31*D31*SUMPRODUCT(--(Types!$A$2:$A$31=B31),Types!$D$2:$D$31)))</f>
        <v/>
      </c>
      <c r="G31" s="16" t="str">
        <f>IF(COUNTA(A31:C31)=0,"",IF(IF(ISNUMBER(C31),C31&lt;0,TRUE),"Check inputs",IF(IF(LEN(B31)=0,0,SUMPRODUCT(--(Types!$A$2:$A$31=B31)))&lt;&gt;1,"Check type",IF(SUMPRODUCT((Types!$A$2:$A$31=B31)*(Types!$E$2:$E$31="OK"))&lt;&gt;1,"Check type","OK"))))</f>
        <v/>
      </c>
    </row>
    <row r="32" spans="1:7" x14ac:dyDescent="0.25">
      <c r="A32" s="12"/>
      <c r="B32" s="12"/>
      <c r="C32" s="13"/>
      <c r="D32" s="17" t="str">
        <f>IF(G32="","",IF(G32&lt;&gt;"OK","–",SUMPRODUCT(--(Types!$A$2:$A$31=B32),Types!$B$2:$B$31)))</f>
        <v/>
      </c>
      <c r="E32" s="18" t="str">
        <f>IF(G32="","",IF(G32&lt;&gt;"OK","–",C32*D32*SUMPRODUCT(--(Types!$A$2:$A$31=B32),Types!$C$2:$C$31)))</f>
        <v/>
      </c>
      <c r="F32" s="19" t="str">
        <f>IF(G32="","",IF(G32&lt;&gt;"OK","–",C32*D32*SUMPRODUCT(--(Types!$A$2:$A$31=B32),Types!$D$2:$D$31)))</f>
        <v/>
      </c>
      <c r="G32" s="16" t="str">
        <f>IF(COUNTA(A32:C32)=0,"",IF(IF(ISNUMBER(C32),C32&lt;0,TRUE),"Check inputs",IF(IF(LEN(B32)=0,0,SUMPRODUCT(--(Types!$A$2:$A$31=B32)))&lt;&gt;1,"Check type",IF(SUMPRODUCT((Types!$A$2:$A$31=B32)*(Types!$E$2:$E$31="OK"))&lt;&gt;1,"Check type","OK"))))</f>
        <v/>
      </c>
    </row>
    <row r="33" spans="1:7" x14ac:dyDescent="0.25">
      <c r="A33" s="12"/>
      <c r="B33" s="12"/>
      <c r="C33" s="13"/>
      <c r="D33" s="17" t="str">
        <f>IF(G33="","",IF(G33&lt;&gt;"OK","–",SUMPRODUCT(--(Types!$A$2:$A$31=B33),Types!$B$2:$B$31)))</f>
        <v/>
      </c>
      <c r="E33" s="18" t="str">
        <f>IF(G33="","",IF(G33&lt;&gt;"OK","–",C33*D33*SUMPRODUCT(--(Types!$A$2:$A$31=B33),Types!$C$2:$C$31)))</f>
        <v/>
      </c>
      <c r="F33" s="19" t="str">
        <f>IF(G33="","",IF(G33&lt;&gt;"OK","–",C33*D33*SUMPRODUCT(--(Types!$A$2:$A$31=B33),Types!$D$2:$D$31)))</f>
        <v/>
      </c>
      <c r="G33" s="16" t="str">
        <f>IF(COUNTA(A33:C33)=0,"",IF(IF(ISNUMBER(C33),C33&lt;0,TRUE),"Check inputs",IF(IF(LEN(B33)=0,0,SUMPRODUCT(--(Types!$A$2:$A$31=B33)))&lt;&gt;1,"Check type",IF(SUMPRODUCT((Types!$A$2:$A$31=B33)*(Types!$E$2:$E$31="OK"))&lt;&gt;1,"Check type","OK"))))</f>
        <v/>
      </c>
    </row>
    <row r="34" spans="1:7" x14ac:dyDescent="0.25">
      <c r="A34" s="12"/>
      <c r="B34" s="12"/>
      <c r="C34" s="13"/>
      <c r="D34" s="17" t="str">
        <f>IF(G34="","",IF(G34&lt;&gt;"OK","–",SUMPRODUCT(--(Types!$A$2:$A$31=B34),Types!$B$2:$B$31)))</f>
        <v/>
      </c>
      <c r="E34" s="18" t="str">
        <f>IF(G34="","",IF(G34&lt;&gt;"OK","–",C34*D34*SUMPRODUCT(--(Types!$A$2:$A$31=B34),Types!$C$2:$C$31)))</f>
        <v/>
      </c>
      <c r="F34" s="19" t="str">
        <f>IF(G34="","",IF(G34&lt;&gt;"OK","–",C34*D34*SUMPRODUCT(--(Types!$A$2:$A$31=B34),Types!$D$2:$D$31)))</f>
        <v/>
      </c>
      <c r="G34" s="16" t="str">
        <f>IF(COUNTA(A34:C34)=0,"",IF(IF(ISNUMBER(C34),C34&lt;0,TRUE),"Check inputs",IF(IF(LEN(B34)=0,0,SUMPRODUCT(--(Types!$A$2:$A$31=B34)))&lt;&gt;1,"Check type",IF(SUMPRODUCT((Types!$A$2:$A$31=B34)*(Types!$E$2:$E$31="OK"))&lt;&gt;1,"Check type","OK"))))</f>
        <v/>
      </c>
    </row>
    <row r="35" spans="1:7" x14ac:dyDescent="0.25">
      <c r="A35" s="12"/>
      <c r="B35" s="12"/>
      <c r="C35" s="13"/>
      <c r="D35" s="17" t="str">
        <f>IF(G35="","",IF(G35&lt;&gt;"OK","–",SUMPRODUCT(--(Types!$A$2:$A$31=B35),Types!$B$2:$B$31)))</f>
        <v/>
      </c>
      <c r="E35" s="18" t="str">
        <f>IF(G35="","",IF(G35&lt;&gt;"OK","–",C35*D35*SUMPRODUCT(--(Types!$A$2:$A$31=B35),Types!$C$2:$C$31)))</f>
        <v/>
      </c>
      <c r="F35" s="19" t="str">
        <f>IF(G35="","",IF(G35&lt;&gt;"OK","–",C35*D35*SUMPRODUCT(--(Types!$A$2:$A$31=B35),Types!$D$2:$D$31)))</f>
        <v/>
      </c>
      <c r="G35" s="16" t="str">
        <f>IF(COUNTA(A35:C35)=0,"",IF(IF(ISNUMBER(C35),C35&lt;0,TRUE),"Check inputs",IF(IF(LEN(B35)=0,0,SUMPRODUCT(--(Types!$A$2:$A$31=B35)))&lt;&gt;1,"Check type",IF(SUMPRODUCT((Types!$A$2:$A$31=B35)*(Types!$E$2:$E$31="OK"))&lt;&gt;1,"Check type","OK"))))</f>
        <v/>
      </c>
    </row>
    <row r="36" spans="1:7" x14ac:dyDescent="0.25">
      <c r="A36" s="12"/>
      <c r="B36" s="12"/>
      <c r="C36" s="13"/>
      <c r="D36" s="17" t="str">
        <f>IF(G36="","",IF(G36&lt;&gt;"OK","–",SUMPRODUCT(--(Types!$A$2:$A$31=B36),Types!$B$2:$B$31)))</f>
        <v/>
      </c>
      <c r="E36" s="18" t="str">
        <f>IF(G36="","",IF(G36&lt;&gt;"OK","–",C36*D36*SUMPRODUCT(--(Types!$A$2:$A$31=B36),Types!$C$2:$C$31)))</f>
        <v/>
      </c>
      <c r="F36" s="19" t="str">
        <f>IF(G36="","",IF(G36&lt;&gt;"OK","–",C36*D36*SUMPRODUCT(--(Types!$A$2:$A$31=B36),Types!$D$2:$D$31)))</f>
        <v/>
      </c>
      <c r="G36" s="16" t="str">
        <f>IF(COUNTA(A36:C36)=0,"",IF(IF(ISNUMBER(C36),C36&lt;0,TRUE),"Check inputs",IF(IF(LEN(B36)=0,0,SUMPRODUCT(--(Types!$A$2:$A$31=B36)))&lt;&gt;1,"Check type",IF(SUMPRODUCT((Types!$A$2:$A$31=B36)*(Types!$E$2:$E$31="OK"))&lt;&gt;1,"Check type","OK"))))</f>
        <v/>
      </c>
    </row>
    <row r="37" spans="1:7" x14ac:dyDescent="0.25">
      <c r="A37" s="12"/>
      <c r="B37" s="12"/>
      <c r="C37" s="13"/>
      <c r="D37" s="17" t="str">
        <f>IF(G37="","",IF(G37&lt;&gt;"OK","–",SUMPRODUCT(--(Types!$A$2:$A$31=B37),Types!$B$2:$B$31)))</f>
        <v/>
      </c>
      <c r="E37" s="18" t="str">
        <f>IF(G37="","",IF(G37&lt;&gt;"OK","–",C37*D37*SUMPRODUCT(--(Types!$A$2:$A$31=B37),Types!$C$2:$C$31)))</f>
        <v/>
      </c>
      <c r="F37" s="19" t="str">
        <f>IF(G37="","",IF(G37&lt;&gt;"OK","–",C37*D37*SUMPRODUCT(--(Types!$A$2:$A$31=B37),Types!$D$2:$D$31)))</f>
        <v/>
      </c>
      <c r="G37" s="16" t="str">
        <f>IF(COUNTA(A37:C37)=0,"",IF(IF(ISNUMBER(C37),C37&lt;0,TRUE),"Check inputs",IF(IF(LEN(B37)=0,0,SUMPRODUCT(--(Types!$A$2:$A$31=B37)))&lt;&gt;1,"Check type",IF(SUMPRODUCT((Types!$A$2:$A$31=B37)*(Types!$E$2:$E$31="OK"))&lt;&gt;1,"Check type","OK"))))</f>
        <v/>
      </c>
    </row>
    <row r="38" spans="1:7" x14ac:dyDescent="0.25">
      <c r="A38" s="12"/>
      <c r="B38" s="12"/>
      <c r="C38" s="13"/>
      <c r="D38" s="17" t="str">
        <f>IF(G38="","",IF(G38&lt;&gt;"OK","–",SUMPRODUCT(--(Types!$A$2:$A$31=B38),Types!$B$2:$B$31)))</f>
        <v/>
      </c>
      <c r="E38" s="18" t="str">
        <f>IF(G38="","",IF(G38&lt;&gt;"OK","–",C38*D38*SUMPRODUCT(--(Types!$A$2:$A$31=B38),Types!$C$2:$C$31)))</f>
        <v/>
      </c>
      <c r="F38" s="19" t="str">
        <f>IF(G38="","",IF(G38&lt;&gt;"OK","–",C38*D38*SUMPRODUCT(--(Types!$A$2:$A$31=B38),Types!$D$2:$D$31)))</f>
        <v/>
      </c>
      <c r="G38" s="16" t="str">
        <f>IF(COUNTA(A38:C38)=0,"",IF(IF(ISNUMBER(C38),C38&lt;0,TRUE),"Check inputs",IF(IF(LEN(B38)=0,0,SUMPRODUCT(--(Types!$A$2:$A$31=B38)))&lt;&gt;1,"Check type",IF(SUMPRODUCT((Types!$A$2:$A$31=B38)*(Types!$E$2:$E$31="OK"))&lt;&gt;1,"Check type","OK"))))</f>
        <v/>
      </c>
    </row>
    <row r="39" spans="1:7" x14ac:dyDescent="0.25">
      <c r="A39" s="12"/>
      <c r="B39" s="12"/>
      <c r="C39" s="13"/>
      <c r="D39" s="17" t="str">
        <f>IF(G39="","",IF(G39&lt;&gt;"OK","–",SUMPRODUCT(--(Types!$A$2:$A$31=B39),Types!$B$2:$B$31)))</f>
        <v/>
      </c>
      <c r="E39" s="18" t="str">
        <f>IF(G39="","",IF(G39&lt;&gt;"OK","–",C39*D39*SUMPRODUCT(--(Types!$A$2:$A$31=B39),Types!$C$2:$C$31)))</f>
        <v/>
      </c>
      <c r="F39" s="19" t="str">
        <f>IF(G39="","",IF(G39&lt;&gt;"OK","–",C39*D39*SUMPRODUCT(--(Types!$A$2:$A$31=B39),Types!$D$2:$D$31)))</f>
        <v/>
      </c>
      <c r="G39" s="16" t="str">
        <f>IF(COUNTA(A39:C39)=0,"",IF(IF(ISNUMBER(C39),C39&lt;0,TRUE),"Check inputs",IF(IF(LEN(B39)=0,0,SUMPRODUCT(--(Types!$A$2:$A$31=B39)))&lt;&gt;1,"Check type",IF(SUMPRODUCT((Types!$A$2:$A$31=B39)*(Types!$E$2:$E$31="OK"))&lt;&gt;1,"Check type","OK"))))</f>
        <v/>
      </c>
    </row>
    <row r="40" spans="1:7" x14ac:dyDescent="0.25">
      <c r="A40" s="12"/>
      <c r="B40" s="12"/>
      <c r="C40" s="13"/>
      <c r="D40" s="17" t="str">
        <f>IF(G40="","",IF(G40&lt;&gt;"OK","–",SUMPRODUCT(--(Types!$A$2:$A$31=B40),Types!$B$2:$B$31)))</f>
        <v/>
      </c>
      <c r="E40" s="18" t="str">
        <f>IF(G40="","",IF(G40&lt;&gt;"OK","–",C40*D40*SUMPRODUCT(--(Types!$A$2:$A$31=B40),Types!$C$2:$C$31)))</f>
        <v/>
      </c>
      <c r="F40" s="19" t="str">
        <f>IF(G40="","",IF(G40&lt;&gt;"OK","–",C40*D40*SUMPRODUCT(--(Types!$A$2:$A$31=B40),Types!$D$2:$D$31)))</f>
        <v/>
      </c>
      <c r="G40" s="16" t="str">
        <f>IF(COUNTA(A40:C40)=0,"",IF(IF(ISNUMBER(C40),C40&lt;0,TRUE),"Check inputs",IF(IF(LEN(B40)=0,0,SUMPRODUCT(--(Types!$A$2:$A$31=B40)))&lt;&gt;1,"Check type",IF(SUMPRODUCT((Types!$A$2:$A$31=B40)*(Types!$E$2:$E$31="OK"))&lt;&gt;1,"Check type","OK"))))</f>
        <v/>
      </c>
    </row>
    <row r="41" spans="1:7" x14ac:dyDescent="0.25">
      <c r="A41" s="12"/>
      <c r="B41" s="12"/>
      <c r="C41" s="13"/>
      <c r="D41" s="17" t="str">
        <f>IF(G41="","",IF(G41&lt;&gt;"OK","–",SUMPRODUCT(--(Types!$A$2:$A$31=B41),Types!$B$2:$B$31)))</f>
        <v/>
      </c>
      <c r="E41" s="18" t="str">
        <f>IF(G41="","",IF(G41&lt;&gt;"OK","–",C41*D41*SUMPRODUCT(--(Types!$A$2:$A$31=B41),Types!$C$2:$C$31)))</f>
        <v/>
      </c>
      <c r="F41" s="19" t="str">
        <f>IF(G41="","",IF(G41&lt;&gt;"OK","–",C41*D41*SUMPRODUCT(--(Types!$A$2:$A$31=B41),Types!$D$2:$D$31)))</f>
        <v/>
      </c>
      <c r="G41" s="16" t="str">
        <f>IF(COUNTA(A41:C41)=0,"",IF(IF(ISNUMBER(C41),C41&lt;0,TRUE),"Check inputs",IF(IF(LEN(B41)=0,0,SUMPRODUCT(--(Types!$A$2:$A$31=B41)))&lt;&gt;1,"Check type",IF(SUMPRODUCT((Types!$A$2:$A$31=B41)*(Types!$E$2:$E$31="OK"))&lt;&gt;1,"Check type","OK"))))</f>
        <v/>
      </c>
    </row>
    <row r="42" spans="1:7" x14ac:dyDescent="0.25">
      <c r="A42" s="12"/>
      <c r="B42" s="12"/>
      <c r="C42" s="13"/>
      <c r="D42" s="17" t="str">
        <f>IF(G42="","",IF(G42&lt;&gt;"OK","–",SUMPRODUCT(--(Types!$A$2:$A$31=B42),Types!$B$2:$B$31)))</f>
        <v/>
      </c>
      <c r="E42" s="18" t="str">
        <f>IF(G42="","",IF(G42&lt;&gt;"OK","–",C42*D42*SUMPRODUCT(--(Types!$A$2:$A$31=B42),Types!$C$2:$C$31)))</f>
        <v/>
      </c>
      <c r="F42" s="19" t="str">
        <f>IF(G42="","",IF(G42&lt;&gt;"OK","–",C42*D42*SUMPRODUCT(--(Types!$A$2:$A$31=B42),Types!$D$2:$D$31)))</f>
        <v/>
      </c>
      <c r="G42" s="16" t="str">
        <f>IF(COUNTA(A42:C42)=0,"",IF(IF(ISNUMBER(C42),C42&lt;0,TRUE),"Check inputs",IF(IF(LEN(B42)=0,0,SUMPRODUCT(--(Types!$A$2:$A$31=B42)))&lt;&gt;1,"Check type",IF(SUMPRODUCT((Types!$A$2:$A$31=B42)*(Types!$E$2:$E$31="OK"))&lt;&gt;1,"Check type","OK"))))</f>
        <v/>
      </c>
    </row>
    <row r="43" spans="1:7" x14ac:dyDescent="0.25">
      <c r="A43" s="12"/>
      <c r="B43" s="12"/>
      <c r="C43" s="13"/>
      <c r="D43" s="17" t="str">
        <f>IF(G43="","",IF(G43&lt;&gt;"OK","–",SUMPRODUCT(--(Types!$A$2:$A$31=B43),Types!$B$2:$B$31)))</f>
        <v/>
      </c>
      <c r="E43" s="18" t="str">
        <f>IF(G43="","",IF(G43&lt;&gt;"OK","–",C43*D43*SUMPRODUCT(--(Types!$A$2:$A$31=B43),Types!$C$2:$C$31)))</f>
        <v/>
      </c>
      <c r="F43" s="19" t="str">
        <f>IF(G43="","",IF(G43&lt;&gt;"OK","–",C43*D43*SUMPRODUCT(--(Types!$A$2:$A$31=B43),Types!$D$2:$D$31)))</f>
        <v/>
      </c>
      <c r="G43" s="16" t="str">
        <f>IF(COUNTA(A43:C43)=0,"",IF(IF(ISNUMBER(C43),C43&lt;0,TRUE),"Check inputs",IF(IF(LEN(B43)=0,0,SUMPRODUCT(--(Types!$A$2:$A$31=B43)))&lt;&gt;1,"Check type",IF(SUMPRODUCT((Types!$A$2:$A$31=B43)*(Types!$E$2:$E$31="OK"))&lt;&gt;1,"Check type","OK"))))</f>
        <v/>
      </c>
    </row>
    <row r="44" spans="1:7" x14ac:dyDescent="0.25">
      <c r="A44" s="12"/>
      <c r="B44" s="12"/>
      <c r="C44" s="13"/>
      <c r="D44" s="17" t="str">
        <f>IF(G44="","",IF(G44&lt;&gt;"OK","–",SUMPRODUCT(--(Types!$A$2:$A$31=B44),Types!$B$2:$B$31)))</f>
        <v/>
      </c>
      <c r="E44" s="18" t="str">
        <f>IF(G44="","",IF(G44&lt;&gt;"OK","–",C44*D44*SUMPRODUCT(--(Types!$A$2:$A$31=B44),Types!$C$2:$C$31)))</f>
        <v/>
      </c>
      <c r="F44" s="19" t="str">
        <f>IF(G44="","",IF(G44&lt;&gt;"OK","–",C44*D44*SUMPRODUCT(--(Types!$A$2:$A$31=B44),Types!$D$2:$D$31)))</f>
        <v/>
      </c>
      <c r="G44" s="16" t="str">
        <f>IF(COUNTA(A44:C44)=0,"",IF(IF(ISNUMBER(C44),C44&lt;0,TRUE),"Check inputs",IF(IF(LEN(B44)=0,0,SUMPRODUCT(--(Types!$A$2:$A$31=B44)))&lt;&gt;1,"Check type",IF(SUMPRODUCT((Types!$A$2:$A$31=B44)*(Types!$E$2:$E$31="OK"))&lt;&gt;1,"Check type","OK"))))</f>
        <v/>
      </c>
    </row>
    <row r="45" spans="1:7" x14ac:dyDescent="0.25">
      <c r="A45" s="12"/>
      <c r="B45" s="12"/>
      <c r="C45" s="13"/>
      <c r="D45" s="17" t="str">
        <f>IF(G45="","",IF(G45&lt;&gt;"OK","–",SUMPRODUCT(--(Types!$A$2:$A$31=B45),Types!$B$2:$B$31)))</f>
        <v/>
      </c>
      <c r="E45" s="18" t="str">
        <f>IF(G45="","",IF(G45&lt;&gt;"OK","–",C45*D45*SUMPRODUCT(--(Types!$A$2:$A$31=B45),Types!$C$2:$C$31)))</f>
        <v/>
      </c>
      <c r="F45" s="19" t="str">
        <f>IF(G45="","",IF(G45&lt;&gt;"OK","–",C45*D45*SUMPRODUCT(--(Types!$A$2:$A$31=B45),Types!$D$2:$D$31)))</f>
        <v/>
      </c>
      <c r="G45" s="16" t="str">
        <f>IF(COUNTA(A45:C45)=0,"",IF(IF(ISNUMBER(C45),C45&lt;0,TRUE),"Check inputs",IF(IF(LEN(B45)=0,0,SUMPRODUCT(--(Types!$A$2:$A$31=B45)))&lt;&gt;1,"Check type",IF(SUMPRODUCT((Types!$A$2:$A$31=B45)*(Types!$E$2:$E$31="OK"))&lt;&gt;1,"Check type","OK"))))</f>
        <v/>
      </c>
    </row>
    <row r="46" spans="1:7" x14ac:dyDescent="0.25">
      <c r="A46" s="12"/>
      <c r="B46" s="12"/>
      <c r="C46" s="13"/>
      <c r="D46" s="17" t="str">
        <f>IF(G46="","",IF(G46&lt;&gt;"OK","–",SUMPRODUCT(--(Types!$A$2:$A$31=B46),Types!$B$2:$B$31)))</f>
        <v/>
      </c>
      <c r="E46" s="18" t="str">
        <f>IF(G46="","",IF(G46&lt;&gt;"OK","–",C46*D46*SUMPRODUCT(--(Types!$A$2:$A$31=B46),Types!$C$2:$C$31)))</f>
        <v/>
      </c>
      <c r="F46" s="19" t="str">
        <f>IF(G46="","",IF(G46&lt;&gt;"OK","–",C46*D46*SUMPRODUCT(--(Types!$A$2:$A$31=B46),Types!$D$2:$D$31)))</f>
        <v/>
      </c>
      <c r="G46" s="16" t="str">
        <f>IF(COUNTA(A46:C46)=0,"",IF(IF(ISNUMBER(C46),C46&lt;0,TRUE),"Check inputs",IF(IF(LEN(B46)=0,0,SUMPRODUCT(--(Types!$A$2:$A$31=B46)))&lt;&gt;1,"Check type",IF(SUMPRODUCT((Types!$A$2:$A$31=B46)*(Types!$E$2:$E$31="OK"))&lt;&gt;1,"Check type","OK"))))</f>
        <v/>
      </c>
    </row>
    <row r="47" spans="1:7" x14ac:dyDescent="0.25">
      <c r="A47" s="12"/>
      <c r="B47" s="12"/>
      <c r="C47" s="13"/>
      <c r="D47" s="17" t="str">
        <f>IF(G47="","",IF(G47&lt;&gt;"OK","–",SUMPRODUCT(--(Types!$A$2:$A$31=B47),Types!$B$2:$B$31)))</f>
        <v/>
      </c>
      <c r="E47" s="18" t="str">
        <f>IF(G47="","",IF(G47&lt;&gt;"OK","–",C47*D47*SUMPRODUCT(--(Types!$A$2:$A$31=B47),Types!$C$2:$C$31)))</f>
        <v/>
      </c>
      <c r="F47" s="19" t="str">
        <f>IF(G47="","",IF(G47&lt;&gt;"OK","–",C47*D47*SUMPRODUCT(--(Types!$A$2:$A$31=B47),Types!$D$2:$D$31)))</f>
        <v/>
      </c>
      <c r="G47" s="16" t="str">
        <f>IF(COUNTA(A47:C47)=0,"",IF(IF(ISNUMBER(C47),C47&lt;0,TRUE),"Check inputs",IF(IF(LEN(B47)=0,0,SUMPRODUCT(--(Types!$A$2:$A$31=B47)))&lt;&gt;1,"Check type",IF(SUMPRODUCT((Types!$A$2:$A$31=B47)*(Types!$E$2:$E$31="OK"))&lt;&gt;1,"Check type","OK"))))</f>
        <v/>
      </c>
    </row>
    <row r="48" spans="1:7" x14ac:dyDescent="0.25">
      <c r="A48" s="12"/>
      <c r="B48" s="12"/>
      <c r="C48" s="13"/>
      <c r="D48" s="17" t="str">
        <f>IF(G48="","",IF(G48&lt;&gt;"OK","–",SUMPRODUCT(--(Types!$A$2:$A$31=B48),Types!$B$2:$B$31)))</f>
        <v/>
      </c>
      <c r="E48" s="18" t="str">
        <f>IF(G48="","",IF(G48&lt;&gt;"OK","–",C48*D48*SUMPRODUCT(--(Types!$A$2:$A$31=B48),Types!$C$2:$C$31)))</f>
        <v/>
      </c>
      <c r="F48" s="19" t="str">
        <f>IF(G48="","",IF(G48&lt;&gt;"OK","–",C48*D48*SUMPRODUCT(--(Types!$A$2:$A$31=B48),Types!$D$2:$D$31)))</f>
        <v/>
      </c>
      <c r="G48" s="16" t="str">
        <f>IF(COUNTA(A48:C48)=0,"",IF(IF(ISNUMBER(C48),C48&lt;0,TRUE),"Check inputs",IF(IF(LEN(B48)=0,0,SUMPRODUCT(--(Types!$A$2:$A$31=B48)))&lt;&gt;1,"Check type",IF(SUMPRODUCT((Types!$A$2:$A$31=B48)*(Types!$E$2:$E$31="OK"))&lt;&gt;1,"Check type","OK"))))</f>
        <v/>
      </c>
    </row>
    <row r="49" spans="1:7" x14ac:dyDescent="0.25">
      <c r="A49" s="12"/>
      <c r="B49" s="12"/>
      <c r="C49" s="13"/>
      <c r="D49" s="17" t="str">
        <f>IF(G49="","",IF(G49&lt;&gt;"OK","–",SUMPRODUCT(--(Types!$A$2:$A$31=B49),Types!$B$2:$B$31)))</f>
        <v/>
      </c>
      <c r="E49" s="18" t="str">
        <f>IF(G49="","",IF(G49&lt;&gt;"OK","–",C49*D49*SUMPRODUCT(--(Types!$A$2:$A$31=B49),Types!$C$2:$C$31)))</f>
        <v/>
      </c>
      <c r="F49" s="19" t="str">
        <f>IF(G49="","",IF(G49&lt;&gt;"OK","–",C49*D49*SUMPRODUCT(--(Types!$A$2:$A$31=B49),Types!$D$2:$D$31)))</f>
        <v/>
      </c>
      <c r="G49" s="16" t="str">
        <f>IF(COUNTA(A49:C49)=0,"",IF(IF(ISNUMBER(C49),C49&lt;0,TRUE),"Check inputs",IF(IF(LEN(B49)=0,0,SUMPRODUCT(--(Types!$A$2:$A$31=B49)))&lt;&gt;1,"Check type",IF(SUMPRODUCT((Types!$A$2:$A$31=B49)*(Types!$E$2:$E$31="OK"))&lt;&gt;1,"Check type","OK"))))</f>
        <v/>
      </c>
    </row>
    <row r="50" spans="1:7" x14ac:dyDescent="0.25">
      <c r="A50" s="12"/>
      <c r="B50" s="12"/>
      <c r="C50" s="13"/>
      <c r="D50" s="17" t="str">
        <f>IF(G50="","",IF(G50&lt;&gt;"OK","–",SUMPRODUCT(--(Types!$A$2:$A$31=B50),Types!$B$2:$B$31)))</f>
        <v/>
      </c>
      <c r="E50" s="18" t="str">
        <f>IF(G50="","",IF(G50&lt;&gt;"OK","–",C50*D50*SUMPRODUCT(--(Types!$A$2:$A$31=B50),Types!$C$2:$C$31)))</f>
        <v/>
      </c>
      <c r="F50" s="19" t="str">
        <f>IF(G50="","",IF(G50&lt;&gt;"OK","–",C50*D50*SUMPRODUCT(--(Types!$A$2:$A$31=B50),Types!$D$2:$D$31)))</f>
        <v/>
      </c>
      <c r="G50" s="16" t="str">
        <f>IF(COUNTA(A50:C50)=0,"",IF(IF(ISNUMBER(C50),C50&lt;0,TRUE),"Check inputs",IF(IF(LEN(B50)=0,0,SUMPRODUCT(--(Types!$A$2:$A$31=B50)))&lt;&gt;1,"Check type",IF(SUMPRODUCT((Types!$A$2:$A$31=B50)*(Types!$E$2:$E$31="OK"))&lt;&gt;1,"Check type","OK"))))</f>
        <v/>
      </c>
    </row>
    <row r="51" spans="1:7" x14ac:dyDescent="0.25">
      <c r="A51" s="12"/>
      <c r="B51" s="12"/>
      <c r="C51" s="13"/>
      <c r="D51" s="17" t="str">
        <f>IF(G51="","",IF(G51&lt;&gt;"OK","–",SUMPRODUCT(--(Types!$A$2:$A$31=B51),Types!$B$2:$B$31)))</f>
        <v/>
      </c>
      <c r="E51" s="18" t="str">
        <f>IF(G51="","",IF(G51&lt;&gt;"OK","–",C51*D51*SUMPRODUCT(--(Types!$A$2:$A$31=B51),Types!$C$2:$C$31)))</f>
        <v/>
      </c>
      <c r="F51" s="19" t="str">
        <f>IF(G51="","",IF(G51&lt;&gt;"OK","–",C51*D51*SUMPRODUCT(--(Types!$A$2:$A$31=B51),Types!$D$2:$D$31)))</f>
        <v/>
      </c>
      <c r="G51" s="16" t="str">
        <f>IF(COUNTA(A51:C51)=0,"",IF(IF(ISNUMBER(C51),C51&lt;0,TRUE),"Check inputs",IF(IF(LEN(B51)=0,0,SUMPRODUCT(--(Types!$A$2:$A$31=B51)))&lt;&gt;1,"Check type",IF(SUMPRODUCT((Types!$A$2:$A$31=B51)*(Types!$E$2:$E$31="OK"))&lt;&gt;1,"Check type","OK"))))</f>
        <v/>
      </c>
    </row>
    <row r="52" spans="1:7" x14ac:dyDescent="0.25">
      <c r="A52" s="12"/>
      <c r="B52" s="12"/>
      <c r="C52" s="13"/>
      <c r="D52" s="17" t="str">
        <f>IF(G52="","",IF(G52&lt;&gt;"OK","–",SUMPRODUCT(--(Types!$A$2:$A$31=B52),Types!$B$2:$B$31)))</f>
        <v/>
      </c>
      <c r="E52" s="18" t="str">
        <f>IF(G52="","",IF(G52&lt;&gt;"OK","–",C52*D52*SUMPRODUCT(--(Types!$A$2:$A$31=B52),Types!$C$2:$C$31)))</f>
        <v/>
      </c>
      <c r="F52" s="19" t="str">
        <f>IF(G52="","",IF(G52&lt;&gt;"OK","–",C52*D52*SUMPRODUCT(--(Types!$A$2:$A$31=B52),Types!$D$2:$D$31)))</f>
        <v/>
      </c>
      <c r="G52" s="16" t="str">
        <f>IF(COUNTA(A52:C52)=0,"",IF(IF(ISNUMBER(C52),C52&lt;0,TRUE),"Check inputs",IF(IF(LEN(B52)=0,0,SUMPRODUCT(--(Types!$A$2:$A$31=B52)))&lt;&gt;1,"Check type",IF(SUMPRODUCT((Types!$A$2:$A$31=B52)*(Types!$E$2:$E$31="OK"))&lt;&gt;1,"Check type","OK"))))</f>
        <v/>
      </c>
    </row>
    <row r="53" spans="1:7" x14ac:dyDescent="0.25">
      <c r="A53" s="12"/>
      <c r="B53" s="12"/>
      <c r="C53" s="13"/>
      <c r="D53" s="17" t="str">
        <f>IF(G53="","",IF(G53&lt;&gt;"OK","–",SUMPRODUCT(--(Types!$A$2:$A$31=B53),Types!$B$2:$B$31)))</f>
        <v/>
      </c>
      <c r="E53" s="18" t="str">
        <f>IF(G53="","",IF(G53&lt;&gt;"OK","–",C53*D53*SUMPRODUCT(--(Types!$A$2:$A$31=B53),Types!$C$2:$C$31)))</f>
        <v/>
      </c>
      <c r="F53" s="19" t="str">
        <f>IF(G53="","",IF(G53&lt;&gt;"OK","–",C53*D53*SUMPRODUCT(--(Types!$A$2:$A$31=B53),Types!$D$2:$D$31)))</f>
        <v/>
      </c>
      <c r="G53" s="16" t="str">
        <f>IF(COUNTA(A53:C53)=0,"",IF(IF(ISNUMBER(C53),C53&lt;0,TRUE),"Check inputs",IF(IF(LEN(B53)=0,0,SUMPRODUCT(--(Types!$A$2:$A$31=B53)))&lt;&gt;1,"Check type",IF(SUMPRODUCT((Types!$A$2:$A$31=B53)*(Types!$E$2:$E$31="OK"))&lt;&gt;1,"Check type","OK"))))</f>
        <v/>
      </c>
    </row>
    <row r="54" spans="1:7" x14ac:dyDescent="0.25">
      <c r="A54" s="12"/>
      <c r="B54" s="12"/>
      <c r="C54" s="13"/>
      <c r="D54" s="17" t="str">
        <f>IF(G54="","",IF(G54&lt;&gt;"OK","–",SUMPRODUCT(--(Types!$A$2:$A$31=B54),Types!$B$2:$B$31)))</f>
        <v/>
      </c>
      <c r="E54" s="18" t="str">
        <f>IF(G54="","",IF(G54&lt;&gt;"OK","–",C54*D54*SUMPRODUCT(--(Types!$A$2:$A$31=B54),Types!$C$2:$C$31)))</f>
        <v/>
      </c>
      <c r="F54" s="19" t="str">
        <f>IF(G54="","",IF(G54&lt;&gt;"OK","–",C54*D54*SUMPRODUCT(--(Types!$A$2:$A$31=B54),Types!$D$2:$D$31)))</f>
        <v/>
      </c>
      <c r="G54" s="16" t="str">
        <f>IF(COUNTA(A54:C54)=0,"",IF(IF(ISNUMBER(C54),C54&lt;0,TRUE),"Check inputs",IF(IF(LEN(B54)=0,0,SUMPRODUCT(--(Types!$A$2:$A$31=B54)))&lt;&gt;1,"Check type",IF(SUMPRODUCT((Types!$A$2:$A$31=B54)*(Types!$E$2:$E$31="OK"))&lt;&gt;1,"Check type","OK"))))</f>
        <v/>
      </c>
    </row>
    <row r="55" spans="1:7" x14ac:dyDescent="0.25">
      <c r="A55" s="12"/>
      <c r="B55" s="12"/>
      <c r="C55" s="13"/>
      <c r="D55" s="17" t="str">
        <f>IF(G55="","",IF(G55&lt;&gt;"OK","–",SUMPRODUCT(--(Types!$A$2:$A$31=B55),Types!$B$2:$B$31)))</f>
        <v/>
      </c>
      <c r="E55" s="18" t="str">
        <f>IF(G55="","",IF(G55&lt;&gt;"OK","–",C55*D55*SUMPRODUCT(--(Types!$A$2:$A$31=B55),Types!$C$2:$C$31)))</f>
        <v/>
      </c>
      <c r="F55" s="19" t="str">
        <f>IF(G55="","",IF(G55&lt;&gt;"OK","–",C55*D55*SUMPRODUCT(--(Types!$A$2:$A$31=B55),Types!$D$2:$D$31)))</f>
        <v/>
      </c>
      <c r="G55" s="16" t="str">
        <f>IF(COUNTA(A55:C55)=0,"",IF(IF(ISNUMBER(C55),C55&lt;0,TRUE),"Check inputs",IF(IF(LEN(B55)=0,0,SUMPRODUCT(--(Types!$A$2:$A$31=B55)))&lt;&gt;1,"Check type",IF(SUMPRODUCT((Types!$A$2:$A$31=B55)*(Types!$E$2:$E$31="OK"))&lt;&gt;1,"Check type","OK"))))</f>
        <v/>
      </c>
    </row>
    <row r="56" spans="1:7" x14ac:dyDescent="0.25">
      <c r="A56" s="12"/>
      <c r="B56" s="12"/>
      <c r="C56" s="13"/>
      <c r="D56" s="17" t="str">
        <f>IF(G56="","",IF(G56&lt;&gt;"OK","–",SUMPRODUCT(--(Types!$A$2:$A$31=B56),Types!$B$2:$B$31)))</f>
        <v/>
      </c>
      <c r="E56" s="18" t="str">
        <f>IF(G56="","",IF(G56&lt;&gt;"OK","–",C56*D56*SUMPRODUCT(--(Types!$A$2:$A$31=B56),Types!$C$2:$C$31)))</f>
        <v/>
      </c>
      <c r="F56" s="19" t="str">
        <f>IF(G56="","",IF(G56&lt;&gt;"OK","–",C56*D56*SUMPRODUCT(--(Types!$A$2:$A$31=B56),Types!$D$2:$D$31)))</f>
        <v/>
      </c>
      <c r="G56" s="16" t="str">
        <f>IF(COUNTA(A56:C56)=0,"",IF(IF(ISNUMBER(C56),C56&lt;0,TRUE),"Check inputs",IF(IF(LEN(B56)=0,0,SUMPRODUCT(--(Types!$A$2:$A$31=B56)))&lt;&gt;1,"Check type",IF(SUMPRODUCT((Types!$A$2:$A$31=B56)*(Types!$E$2:$E$31="OK"))&lt;&gt;1,"Check type","OK"))))</f>
        <v/>
      </c>
    </row>
    <row r="57" spans="1:7" x14ac:dyDescent="0.25">
      <c r="A57" s="12"/>
      <c r="B57" s="12"/>
      <c r="C57" s="13"/>
      <c r="D57" s="17" t="str">
        <f>IF(G57="","",IF(G57&lt;&gt;"OK","–",SUMPRODUCT(--(Types!$A$2:$A$31=B57),Types!$B$2:$B$31)))</f>
        <v/>
      </c>
      <c r="E57" s="18" t="str">
        <f>IF(G57="","",IF(G57&lt;&gt;"OK","–",C57*D57*SUMPRODUCT(--(Types!$A$2:$A$31=B57),Types!$C$2:$C$31)))</f>
        <v/>
      </c>
      <c r="F57" s="19" t="str">
        <f>IF(G57="","",IF(G57&lt;&gt;"OK","–",C57*D57*SUMPRODUCT(--(Types!$A$2:$A$31=B57),Types!$D$2:$D$31)))</f>
        <v/>
      </c>
      <c r="G57" s="16" t="str">
        <f>IF(COUNTA(A57:C57)=0,"",IF(IF(ISNUMBER(C57),C57&lt;0,TRUE),"Check inputs",IF(IF(LEN(B57)=0,0,SUMPRODUCT(--(Types!$A$2:$A$31=B57)))&lt;&gt;1,"Check type",IF(SUMPRODUCT((Types!$A$2:$A$31=B57)*(Types!$E$2:$E$31="OK"))&lt;&gt;1,"Check type","OK"))))</f>
        <v/>
      </c>
    </row>
    <row r="58" spans="1:7" x14ac:dyDescent="0.25">
      <c r="A58" s="12"/>
      <c r="B58" s="12"/>
      <c r="C58" s="13"/>
      <c r="D58" s="17" t="str">
        <f>IF(G58="","",IF(G58&lt;&gt;"OK","–",SUMPRODUCT(--(Types!$A$2:$A$31=B58),Types!$B$2:$B$31)))</f>
        <v/>
      </c>
      <c r="E58" s="18" t="str">
        <f>IF(G58="","",IF(G58&lt;&gt;"OK","–",C58*D58*SUMPRODUCT(--(Types!$A$2:$A$31=B58),Types!$C$2:$C$31)))</f>
        <v/>
      </c>
      <c r="F58" s="19" t="str">
        <f>IF(G58="","",IF(G58&lt;&gt;"OK","–",C58*D58*SUMPRODUCT(--(Types!$A$2:$A$31=B58),Types!$D$2:$D$31)))</f>
        <v/>
      </c>
      <c r="G58" s="16" t="str">
        <f>IF(COUNTA(A58:C58)=0,"",IF(IF(ISNUMBER(C58),C58&lt;0,TRUE),"Check inputs",IF(IF(LEN(B58)=0,0,SUMPRODUCT(--(Types!$A$2:$A$31=B58)))&lt;&gt;1,"Check type",IF(SUMPRODUCT((Types!$A$2:$A$31=B58)*(Types!$E$2:$E$31="OK"))&lt;&gt;1,"Check type","OK"))))</f>
        <v/>
      </c>
    </row>
    <row r="59" spans="1:7" x14ac:dyDescent="0.25">
      <c r="A59" s="12"/>
      <c r="B59" s="12"/>
      <c r="C59" s="13"/>
      <c r="D59" s="17" t="str">
        <f>IF(G59="","",IF(G59&lt;&gt;"OK","–",SUMPRODUCT(--(Types!$A$2:$A$31=B59),Types!$B$2:$B$31)))</f>
        <v/>
      </c>
      <c r="E59" s="18" t="str">
        <f>IF(G59="","",IF(G59&lt;&gt;"OK","–",C59*D59*SUMPRODUCT(--(Types!$A$2:$A$31=B59),Types!$C$2:$C$31)))</f>
        <v/>
      </c>
      <c r="F59" s="19" t="str">
        <f>IF(G59="","",IF(G59&lt;&gt;"OK","–",C59*D59*SUMPRODUCT(--(Types!$A$2:$A$31=B59),Types!$D$2:$D$31)))</f>
        <v/>
      </c>
      <c r="G59" s="16" t="str">
        <f>IF(COUNTA(A59:C59)=0,"",IF(IF(ISNUMBER(C59),C59&lt;0,TRUE),"Check inputs",IF(IF(LEN(B59)=0,0,SUMPRODUCT(--(Types!$A$2:$A$31=B59)))&lt;&gt;1,"Check type",IF(SUMPRODUCT((Types!$A$2:$A$31=B59)*(Types!$E$2:$E$31="OK"))&lt;&gt;1,"Check type","OK"))))</f>
        <v/>
      </c>
    </row>
    <row r="60" spans="1:7" x14ac:dyDescent="0.25">
      <c r="A60" s="12"/>
      <c r="B60" s="12"/>
      <c r="C60" s="13"/>
      <c r="D60" s="17" t="str">
        <f>IF(G60="","",IF(G60&lt;&gt;"OK","–",SUMPRODUCT(--(Types!$A$2:$A$31=B60),Types!$B$2:$B$31)))</f>
        <v/>
      </c>
      <c r="E60" s="18" t="str">
        <f>IF(G60="","",IF(G60&lt;&gt;"OK","–",C60*D60*SUMPRODUCT(--(Types!$A$2:$A$31=B60),Types!$C$2:$C$31)))</f>
        <v/>
      </c>
      <c r="F60" s="19" t="str">
        <f>IF(G60="","",IF(G60&lt;&gt;"OK","–",C60*D60*SUMPRODUCT(--(Types!$A$2:$A$31=B60),Types!$D$2:$D$31)))</f>
        <v/>
      </c>
      <c r="G60" s="16" t="str">
        <f>IF(COUNTA(A60:C60)=0,"",IF(IF(ISNUMBER(C60),C60&lt;0,TRUE),"Check inputs",IF(IF(LEN(B60)=0,0,SUMPRODUCT(--(Types!$A$2:$A$31=B60)))&lt;&gt;1,"Check type",IF(SUMPRODUCT((Types!$A$2:$A$31=B60)*(Types!$E$2:$E$31="OK"))&lt;&gt;1,"Check type","OK"))))</f>
        <v/>
      </c>
    </row>
    <row r="61" spans="1:7" x14ac:dyDescent="0.25">
      <c r="A61" s="12"/>
      <c r="B61" s="12"/>
      <c r="C61" s="13"/>
      <c r="D61" s="17" t="str">
        <f>IF(G61="","",IF(G61&lt;&gt;"OK","–",SUMPRODUCT(--(Types!$A$2:$A$31=B61),Types!$B$2:$B$31)))</f>
        <v/>
      </c>
      <c r="E61" s="18" t="str">
        <f>IF(G61="","",IF(G61&lt;&gt;"OK","–",C61*D61*SUMPRODUCT(--(Types!$A$2:$A$31=B61),Types!$C$2:$C$31)))</f>
        <v/>
      </c>
      <c r="F61" s="19" t="str">
        <f>IF(G61="","",IF(G61&lt;&gt;"OK","–",C61*D61*SUMPRODUCT(--(Types!$A$2:$A$31=B61),Types!$D$2:$D$31)))</f>
        <v/>
      </c>
      <c r="G61" s="16" t="str">
        <f>IF(COUNTA(A61:C61)=0,"",IF(IF(ISNUMBER(C61),C61&lt;0,TRUE),"Check inputs",IF(IF(LEN(B61)=0,0,SUMPRODUCT(--(Types!$A$2:$A$31=B61)))&lt;&gt;1,"Check type",IF(SUMPRODUCT((Types!$A$2:$A$31=B61)*(Types!$E$2:$E$31="OK"))&lt;&gt;1,"Check type","OK"))))</f>
        <v/>
      </c>
    </row>
    <row r="62" spans="1:7" x14ac:dyDescent="0.25">
      <c r="A62" s="12"/>
      <c r="B62" s="12"/>
      <c r="C62" s="13"/>
      <c r="D62" s="17" t="str">
        <f>IF(G62="","",IF(G62&lt;&gt;"OK","–",SUMPRODUCT(--(Types!$A$2:$A$31=B62),Types!$B$2:$B$31)))</f>
        <v/>
      </c>
      <c r="E62" s="18" t="str">
        <f>IF(G62="","",IF(G62&lt;&gt;"OK","–",C62*D62*SUMPRODUCT(--(Types!$A$2:$A$31=B62),Types!$C$2:$C$31)))</f>
        <v/>
      </c>
      <c r="F62" s="19" t="str">
        <f>IF(G62="","",IF(G62&lt;&gt;"OK","–",C62*D62*SUMPRODUCT(--(Types!$A$2:$A$31=B62),Types!$D$2:$D$31)))</f>
        <v/>
      </c>
      <c r="G62" s="16" t="str">
        <f>IF(COUNTA(A62:C62)=0,"",IF(IF(ISNUMBER(C62),C62&lt;0,TRUE),"Check inputs",IF(IF(LEN(B62)=0,0,SUMPRODUCT(--(Types!$A$2:$A$31=B62)))&lt;&gt;1,"Check type",IF(SUMPRODUCT((Types!$A$2:$A$31=B62)*(Types!$E$2:$E$31="OK"))&lt;&gt;1,"Check type","OK"))))</f>
        <v/>
      </c>
    </row>
    <row r="63" spans="1:7" x14ac:dyDescent="0.25">
      <c r="A63" s="12"/>
      <c r="B63" s="12"/>
      <c r="C63" s="13"/>
      <c r="D63" s="17" t="str">
        <f>IF(G63="","",IF(G63&lt;&gt;"OK","–",SUMPRODUCT(--(Types!$A$2:$A$31=B63),Types!$B$2:$B$31)))</f>
        <v/>
      </c>
      <c r="E63" s="18" t="str">
        <f>IF(G63="","",IF(G63&lt;&gt;"OK","–",C63*D63*SUMPRODUCT(--(Types!$A$2:$A$31=B63),Types!$C$2:$C$31)))</f>
        <v/>
      </c>
      <c r="F63" s="19" t="str">
        <f>IF(G63="","",IF(G63&lt;&gt;"OK","–",C63*D63*SUMPRODUCT(--(Types!$A$2:$A$31=B63),Types!$D$2:$D$31)))</f>
        <v/>
      </c>
      <c r="G63" s="16" t="str">
        <f>IF(COUNTA(A63:C63)=0,"",IF(IF(ISNUMBER(C63),C63&lt;0,TRUE),"Check inputs",IF(IF(LEN(B63)=0,0,SUMPRODUCT(--(Types!$A$2:$A$31=B63)))&lt;&gt;1,"Check type",IF(SUMPRODUCT((Types!$A$2:$A$31=B63)*(Types!$E$2:$E$31="OK"))&lt;&gt;1,"Check type","OK"))))</f>
        <v/>
      </c>
    </row>
    <row r="64" spans="1:7" x14ac:dyDescent="0.25">
      <c r="A64" s="12"/>
      <c r="B64" s="12"/>
      <c r="C64" s="13"/>
      <c r="D64" s="17" t="str">
        <f>IF(G64="","",IF(G64&lt;&gt;"OK","–",SUMPRODUCT(--(Types!$A$2:$A$31=B64),Types!$B$2:$B$31)))</f>
        <v/>
      </c>
      <c r="E64" s="18" t="str">
        <f>IF(G64="","",IF(G64&lt;&gt;"OK","–",C64*D64*SUMPRODUCT(--(Types!$A$2:$A$31=B64),Types!$C$2:$C$31)))</f>
        <v/>
      </c>
      <c r="F64" s="19" t="str">
        <f>IF(G64="","",IF(G64&lt;&gt;"OK","–",C64*D64*SUMPRODUCT(--(Types!$A$2:$A$31=B64),Types!$D$2:$D$31)))</f>
        <v/>
      </c>
      <c r="G64" s="16" t="str">
        <f>IF(COUNTA(A64:C64)=0,"",IF(IF(ISNUMBER(C64),C64&lt;0,TRUE),"Check inputs",IF(IF(LEN(B64)=0,0,SUMPRODUCT(--(Types!$A$2:$A$31=B64)))&lt;&gt;1,"Check type",IF(SUMPRODUCT((Types!$A$2:$A$31=B64)*(Types!$E$2:$E$31="OK"))&lt;&gt;1,"Check type","OK"))))</f>
        <v/>
      </c>
    </row>
    <row r="65" spans="1:7" x14ac:dyDescent="0.25">
      <c r="A65" s="12"/>
      <c r="B65" s="12"/>
      <c r="C65" s="13"/>
      <c r="D65" s="17" t="str">
        <f>IF(G65="","",IF(G65&lt;&gt;"OK","–",SUMPRODUCT(--(Types!$A$2:$A$31=B65),Types!$B$2:$B$31)))</f>
        <v/>
      </c>
      <c r="E65" s="18" t="str">
        <f>IF(G65="","",IF(G65&lt;&gt;"OK","–",C65*D65*SUMPRODUCT(--(Types!$A$2:$A$31=B65),Types!$C$2:$C$31)))</f>
        <v/>
      </c>
      <c r="F65" s="19" t="str">
        <f>IF(G65="","",IF(G65&lt;&gt;"OK","–",C65*D65*SUMPRODUCT(--(Types!$A$2:$A$31=B65),Types!$D$2:$D$31)))</f>
        <v/>
      </c>
      <c r="G65" s="16" t="str">
        <f>IF(COUNTA(A65:C65)=0,"",IF(IF(ISNUMBER(C65),C65&lt;0,TRUE),"Check inputs",IF(IF(LEN(B65)=0,0,SUMPRODUCT(--(Types!$A$2:$A$31=B65)))&lt;&gt;1,"Check type",IF(SUMPRODUCT((Types!$A$2:$A$31=B65)*(Types!$E$2:$E$31="OK"))&lt;&gt;1,"Check type","OK"))))</f>
        <v/>
      </c>
    </row>
    <row r="66" spans="1:7" x14ac:dyDescent="0.25">
      <c r="A66" s="12"/>
      <c r="B66" s="12"/>
      <c r="C66" s="13"/>
      <c r="D66" s="17" t="str">
        <f>IF(G66="","",IF(G66&lt;&gt;"OK","–",SUMPRODUCT(--(Types!$A$2:$A$31=B66),Types!$B$2:$B$31)))</f>
        <v/>
      </c>
      <c r="E66" s="18" t="str">
        <f>IF(G66="","",IF(G66&lt;&gt;"OK","–",C66*D66*SUMPRODUCT(--(Types!$A$2:$A$31=B66),Types!$C$2:$C$31)))</f>
        <v/>
      </c>
      <c r="F66" s="19" t="str">
        <f>IF(G66="","",IF(G66&lt;&gt;"OK","–",C66*D66*SUMPRODUCT(--(Types!$A$2:$A$31=B66),Types!$D$2:$D$31)))</f>
        <v/>
      </c>
      <c r="G66" s="16" t="str">
        <f>IF(COUNTA(A66:C66)=0,"",IF(IF(ISNUMBER(C66),C66&lt;0,TRUE),"Check inputs",IF(IF(LEN(B66)=0,0,SUMPRODUCT(--(Types!$A$2:$A$31=B66)))&lt;&gt;1,"Check type",IF(SUMPRODUCT((Types!$A$2:$A$31=B66)*(Types!$E$2:$E$31="OK"))&lt;&gt;1,"Check type","OK"))))</f>
        <v/>
      </c>
    </row>
    <row r="67" spans="1:7" x14ac:dyDescent="0.25">
      <c r="A67" s="12"/>
      <c r="B67" s="12"/>
      <c r="C67" s="13"/>
      <c r="D67" s="17" t="str">
        <f>IF(G67="","",IF(G67&lt;&gt;"OK","–",SUMPRODUCT(--(Types!$A$2:$A$31=B67),Types!$B$2:$B$31)))</f>
        <v/>
      </c>
      <c r="E67" s="18" t="str">
        <f>IF(G67="","",IF(G67&lt;&gt;"OK","–",C67*D67*SUMPRODUCT(--(Types!$A$2:$A$31=B67),Types!$C$2:$C$31)))</f>
        <v/>
      </c>
      <c r="F67" s="19" t="str">
        <f>IF(G67="","",IF(G67&lt;&gt;"OK","–",C67*D67*SUMPRODUCT(--(Types!$A$2:$A$31=B67),Types!$D$2:$D$31)))</f>
        <v/>
      </c>
      <c r="G67" s="16" t="str">
        <f>IF(COUNTA(A67:C67)=0,"",IF(IF(ISNUMBER(C67),C67&lt;0,TRUE),"Check inputs",IF(IF(LEN(B67)=0,0,SUMPRODUCT(--(Types!$A$2:$A$31=B67)))&lt;&gt;1,"Check type",IF(SUMPRODUCT((Types!$A$2:$A$31=B67)*(Types!$E$2:$E$31="OK"))&lt;&gt;1,"Check type","OK"))))</f>
        <v/>
      </c>
    </row>
    <row r="68" spans="1:7" x14ac:dyDescent="0.25">
      <c r="A68" s="12"/>
      <c r="B68" s="12"/>
      <c r="C68" s="13"/>
      <c r="D68" s="17" t="str">
        <f>IF(G68="","",IF(G68&lt;&gt;"OK","–",SUMPRODUCT(--(Types!$A$2:$A$31=B68),Types!$B$2:$B$31)))</f>
        <v/>
      </c>
      <c r="E68" s="18" t="str">
        <f>IF(G68="","",IF(G68&lt;&gt;"OK","–",C68*D68*SUMPRODUCT(--(Types!$A$2:$A$31=B68),Types!$C$2:$C$31)))</f>
        <v/>
      </c>
      <c r="F68" s="19" t="str">
        <f>IF(G68="","",IF(G68&lt;&gt;"OK","–",C68*D68*SUMPRODUCT(--(Types!$A$2:$A$31=B68),Types!$D$2:$D$31)))</f>
        <v/>
      </c>
      <c r="G68" s="16" t="str">
        <f>IF(COUNTA(A68:C68)=0,"",IF(IF(ISNUMBER(C68),C68&lt;0,TRUE),"Check inputs",IF(IF(LEN(B68)=0,0,SUMPRODUCT(--(Types!$A$2:$A$31=B68)))&lt;&gt;1,"Check type",IF(SUMPRODUCT((Types!$A$2:$A$31=B68)*(Types!$E$2:$E$31="OK"))&lt;&gt;1,"Check type","OK"))))</f>
        <v/>
      </c>
    </row>
    <row r="69" spans="1:7" x14ac:dyDescent="0.25">
      <c r="A69" s="12"/>
      <c r="B69" s="12"/>
      <c r="C69" s="13"/>
      <c r="D69" s="17" t="str">
        <f>IF(G69="","",IF(G69&lt;&gt;"OK","–",SUMPRODUCT(--(Types!$A$2:$A$31=B69),Types!$B$2:$B$31)))</f>
        <v/>
      </c>
      <c r="E69" s="18" t="str">
        <f>IF(G69="","",IF(G69&lt;&gt;"OK","–",C69*D69*SUMPRODUCT(--(Types!$A$2:$A$31=B69),Types!$C$2:$C$31)))</f>
        <v/>
      </c>
      <c r="F69" s="19" t="str">
        <f>IF(G69="","",IF(G69&lt;&gt;"OK","–",C69*D69*SUMPRODUCT(--(Types!$A$2:$A$31=B69),Types!$D$2:$D$31)))</f>
        <v/>
      </c>
      <c r="G69" s="16" t="str">
        <f>IF(COUNTA(A69:C69)=0,"",IF(IF(ISNUMBER(C69),C69&lt;0,TRUE),"Check inputs",IF(IF(LEN(B69)=0,0,SUMPRODUCT(--(Types!$A$2:$A$31=B69)))&lt;&gt;1,"Check type",IF(SUMPRODUCT((Types!$A$2:$A$31=B69)*(Types!$E$2:$E$31="OK"))&lt;&gt;1,"Check type","OK"))))</f>
        <v/>
      </c>
    </row>
    <row r="70" spans="1:7" x14ac:dyDescent="0.25">
      <c r="A70" s="12"/>
      <c r="B70" s="12"/>
      <c r="C70" s="13"/>
      <c r="D70" s="17" t="str">
        <f>IF(G70="","",IF(G70&lt;&gt;"OK","–",SUMPRODUCT(--(Types!$A$2:$A$31=B70),Types!$B$2:$B$31)))</f>
        <v/>
      </c>
      <c r="E70" s="18" t="str">
        <f>IF(G70="","",IF(G70&lt;&gt;"OK","–",C70*D70*SUMPRODUCT(--(Types!$A$2:$A$31=B70),Types!$C$2:$C$31)))</f>
        <v/>
      </c>
      <c r="F70" s="19" t="str">
        <f>IF(G70="","",IF(G70&lt;&gt;"OK","–",C70*D70*SUMPRODUCT(--(Types!$A$2:$A$31=B70),Types!$D$2:$D$31)))</f>
        <v/>
      </c>
      <c r="G70" s="16" t="str">
        <f>IF(COUNTA(A70:C70)=0,"",IF(IF(ISNUMBER(C70),C70&lt;0,TRUE),"Check inputs",IF(IF(LEN(B70)=0,0,SUMPRODUCT(--(Types!$A$2:$A$31=B70)))&lt;&gt;1,"Check type",IF(SUMPRODUCT((Types!$A$2:$A$31=B70)*(Types!$E$2:$E$31="OK"))&lt;&gt;1,"Check type","OK"))))</f>
        <v/>
      </c>
    </row>
    <row r="71" spans="1:7" x14ac:dyDescent="0.25">
      <c r="A71" s="12"/>
      <c r="B71" s="12"/>
      <c r="C71" s="13"/>
      <c r="D71" s="17" t="str">
        <f>IF(G71="","",IF(G71&lt;&gt;"OK","–",SUMPRODUCT(--(Types!$A$2:$A$31=B71),Types!$B$2:$B$31)))</f>
        <v/>
      </c>
      <c r="E71" s="18" t="str">
        <f>IF(G71="","",IF(G71&lt;&gt;"OK","–",C71*D71*SUMPRODUCT(--(Types!$A$2:$A$31=B71),Types!$C$2:$C$31)))</f>
        <v/>
      </c>
      <c r="F71" s="19" t="str">
        <f>IF(G71="","",IF(G71&lt;&gt;"OK","–",C71*D71*SUMPRODUCT(--(Types!$A$2:$A$31=B71),Types!$D$2:$D$31)))</f>
        <v/>
      </c>
      <c r="G71" s="16" t="str">
        <f>IF(COUNTA(A71:C71)=0,"",IF(IF(ISNUMBER(C71),C71&lt;0,TRUE),"Check inputs",IF(IF(LEN(B71)=0,0,SUMPRODUCT(--(Types!$A$2:$A$31=B71)))&lt;&gt;1,"Check type",IF(SUMPRODUCT((Types!$A$2:$A$31=B71)*(Types!$E$2:$E$31="OK"))&lt;&gt;1,"Check type","OK"))))</f>
        <v/>
      </c>
    </row>
    <row r="72" spans="1:7" x14ac:dyDescent="0.25">
      <c r="A72" s="12"/>
      <c r="B72" s="12"/>
      <c r="C72" s="13"/>
      <c r="D72" s="17" t="str">
        <f>IF(G72="","",IF(G72&lt;&gt;"OK","–",SUMPRODUCT(--(Types!$A$2:$A$31=B72),Types!$B$2:$B$31)))</f>
        <v/>
      </c>
      <c r="E72" s="18" t="str">
        <f>IF(G72="","",IF(G72&lt;&gt;"OK","–",C72*D72*SUMPRODUCT(--(Types!$A$2:$A$31=B72),Types!$C$2:$C$31)))</f>
        <v/>
      </c>
      <c r="F72" s="19" t="str">
        <f>IF(G72="","",IF(G72&lt;&gt;"OK","–",C72*D72*SUMPRODUCT(--(Types!$A$2:$A$31=B72),Types!$D$2:$D$31)))</f>
        <v/>
      </c>
      <c r="G72" s="16" t="str">
        <f>IF(COUNTA(A72:C72)=0,"",IF(IF(ISNUMBER(C72),C72&lt;0,TRUE),"Check inputs",IF(IF(LEN(B72)=0,0,SUMPRODUCT(--(Types!$A$2:$A$31=B72)))&lt;&gt;1,"Check type",IF(SUMPRODUCT((Types!$A$2:$A$31=B72)*(Types!$E$2:$E$31="OK"))&lt;&gt;1,"Check type","OK"))))</f>
        <v/>
      </c>
    </row>
    <row r="73" spans="1:7" x14ac:dyDescent="0.25">
      <c r="A73" s="12"/>
      <c r="B73" s="12"/>
      <c r="C73" s="13"/>
      <c r="D73" s="17" t="str">
        <f>IF(G73="","",IF(G73&lt;&gt;"OK","–",SUMPRODUCT(--(Types!$A$2:$A$31=B73),Types!$B$2:$B$31)))</f>
        <v/>
      </c>
      <c r="E73" s="18" t="str">
        <f>IF(G73="","",IF(G73&lt;&gt;"OK","–",C73*D73*SUMPRODUCT(--(Types!$A$2:$A$31=B73),Types!$C$2:$C$31)))</f>
        <v/>
      </c>
      <c r="F73" s="19" t="str">
        <f>IF(G73="","",IF(G73&lt;&gt;"OK","–",C73*D73*SUMPRODUCT(--(Types!$A$2:$A$31=B73),Types!$D$2:$D$31)))</f>
        <v/>
      </c>
      <c r="G73" s="16" t="str">
        <f>IF(COUNTA(A73:C73)=0,"",IF(IF(ISNUMBER(C73),C73&lt;0,TRUE),"Check inputs",IF(IF(LEN(B73)=0,0,SUMPRODUCT(--(Types!$A$2:$A$31=B73)))&lt;&gt;1,"Check type",IF(SUMPRODUCT((Types!$A$2:$A$31=B73)*(Types!$E$2:$E$31="OK"))&lt;&gt;1,"Check type","OK"))))</f>
        <v/>
      </c>
    </row>
    <row r="74" spans="1:7" x14ac:dyDescent="0.25">
      <c r="A74" s="12"/>
      <c r="B74" s="12"/>
      <c r="C74" s="13"/>
      <c r="D74" s="17" t="str">
        <f>IF(G74="","",IF(G74&lt;&gt;"OK","–",SUMPRODUCT(--(Types!$A$2:$A$31=B74),Types!$B$2:$B$31)))</f>
        <v/>
      </c>
      <c r="E74" s="18" t="str">
        <f>IF(G74="","",IF(G74&lt;&gt;"OK","–",C74*D74*SUMPRODUCT(--(Types!$A$2:$A$31=B74),Types!$C$2:$C$31)))</f>
        <v/>
      </c>
      <c r="F74" s="19" t="str">
        <f>IF(G74="","",IF(G74&lt;&gt;"OK","–",C74*D74*SUMPRODUCT(--(Types!$A$2:$A$31=B74),Types!$D$2:$D$31)))</f>
        <v/>
      </c>
      <c r="G74" s="16" t="str">
        <f>IF(COUNTA(A74:C74)=0,"",IF(IF(ISNUMBER(C74),C74&lt;0,TRUE),"Check inputs",IF(IF(LEN(B74)=0,0,SUMPRODUCT(--(Types!$A$2:$A$31=B74)))&lt;&gt;1,"Check type",IF(SUMPRODUCT((Types!$A$2:$A$31=B74)*(Types!$E$2:$E$31="OK"))&lt;&gt;1,"Check type","OK"))))</f>
        <v/>
      </c>
    </row>
    <row r="75" spans="1:7" x14ac:dyDescent="0.25">
      <c r="A75" s="12"/>
      <c r="B75" s="12"/>
      <c r="C75" s="13"/>
      <c r="D75" s="17" t="str">
        <f>IF(G75="","",IF(G75&lt;&gt;"OK","–",SUMPRODUCT(--(Types!$A$2:$A$31=B75),Types!$B$2:$B$31)))</f>
        <v/>
      </c>
      <c r="E75" s="18" t="str">
        <f>IF(G75="","",IF(G75&lt;&gt;"OK","–",C75*D75*SUMPRODUCT(--(Types!$A$2:$A$31=B75),Types!$C$2:$C$31)))</f>
        <v/>
      </c>
      <c r="F75" s="19" t="str">
        <f>IF(G75="","",IF(G75&lt;&gt;"OK","–",C75*D75*SUMPRODUCT(--(Types!$A$2:$A$31=B75),Types!$D$2:$D$31)))</f>
        <v/>
      </c>
      <c r="G75" s="16" t="str">
        <f>IF(COUNTA(A75:C75)=0,"",IF(IF(ISNUMBER(C75),C75&lt;0,TRUE),"Check inputs",IF(IF(LEN(B75)=0,0,SUMPRODUCT(--(Types!$A$2:$A$31=B75)))&lt;&gt;1,"Check type",IF(SUMPRODUCT((Types!$A$2:$A$31=B75)*(Types!$E$2:$E$31="OK"))&lt;&gt;1,"Check type","OK"))))</f>
        <v/>
      </c>
    </row>
    <row r="76" spans="1:7" x14ac:dyDescent="0.25">
      <c r="A76" s="12"/>
      <c r="B76" s="12"/>
      <c r="C76" s="13"/>
      <c r="D76" s="17" t="str">
        <f>IF(G76="","",IF(G76&lt;&gt;"OK","–",SUMPRODUCT(--(Types!$A$2:$A$31=B76),Types!$B$2:$B$31)))</f>
        <v/>
      </c>
      <c r="E76" s="18" t="str">
        <f>IF(G76="","",IF(G76&lt;&gt;"OK","–",C76*D76*SUMPRODUCT(--(Types!$A$2:$A$31=B76),Types!$C$2:$C$31)))</f>
        <v/>
      </c>
      <c r="F76" s="19" t="str">
        <f>IF(G76="","",IF(G76&lt;&gt;"OK","–",C76*D76*SUMPRODUCT(--(Types!$A$2:$A$31=B76),Types!$D$2:$D$31)))</f>
        <v/>
      </c>
      <c r="G76" s="16" t="str">
        <f>IF(COUNTA(A76:C76)=0,"",IF(IF(ISNUMBER(C76),C76&lt;0,TRUE),"Check inputs",IF(IF(LEN(B76)=0,0,SUMPRODUCT(--(Types!$A$2:$A$31=B76)))&lt;&gt;1,"Check type",IF(SUMPRODUCT((Types!$A$2:$A$31=B76)*(Types!$E$2:$E$31="OK"))&lt;&gt;1,"Check type","OK"))))</f>
        <v/>
      </c>
    </row>
    <row r="77" spans="1:7" x14ac:dyDescent="0.25">
      <c r="A77" s="12"/>
      <c r="B77" s="12"/>
      <c r="C77" s="13"/>
      <c r="D77" s="17" t="str">
        <f>IF(G77="","",IF(G77&lt;&gt;"OK","–",SUMPRODUCT(--(Types!$A$2:$A$31=B77),Types!$B$2:$B$31)))</f>
        <v/>
      </c>
      <c r="E77" s="18" t="str">
        <f>IF(G77="","",IF(G77&lt;&gt;"OK","–",C77*D77*SUMPRODUCT(--(Types!$A$2:$A$31=B77),Types!$C$2:$C$31)))</f>
        <v/>
      </c>
      <c r="F77" s="19" t="str">
        <f>IF(G77="","",IF(G77&lt;&gt;"OK","–",C77*D77*SUMPRODUCT(--(Types!$A$2:$A$31=B77),Types!$D$2:$D$31)))</f>
        <v/>
      </c>
      <c r="G77" s="16" t="str">
        <f>IF(COUNTA(A77:C77)=0,"",IF(IF(ISNUMBER(C77),C77&lt;0,TRUE),"Check inputs",IF(IF(LEN(B77)=0,0,SUMPRODUCT(--(Types!$A$2:$A$31=B77)))&lt;&gt;1,"Check type",IF(SUMPRODUCT((Types!$A$2:$A$31=B77)*(Types!$E$2:$E$31="OK"))&lt;&gt;1,"Check type","OK"))))</f>
        <v/>
      </c>
    </row>
    <row r="78" spans="1:7" x14ac:dyDescent="0.25">
      <c r="A78" s="12"/>
      <c r="B78" s="12"/>
      <c r="C78" s="13"/>
      <c r="D78" s="17" t="str">
        <f>IF(G78="","",IF(G78&lt;&gt;"OK","–",SUMPRODUCT(--(Types!$A$2:$A$31=B78),Types!$B$2:$B$31)))</f>
        <v/>
      </c>
      <c r="E78" s="18" t="str">
        <f>IF(G78="","",IF(G78&lt;&gt;"OK","–",C78*D78*SUMPRODUCT(--(Types!$A$2:$A$31=B78),Types!$C$2:$C$31)))</f>
        <v/>
      </c>
      <c r="F78" s="19" t="str">
        <f>IF(G78="","",IF(G78&lt;&gt;"OK","–",C78*D78*SUMPRODUCT(--(Types!$A$2:$A$31=B78),Types!$D$2:$D$31)))</f>
        <v/>
      </c>
      <c r="G78" s="16" t="str">
        <f>IF(COUNTA(A78:C78)=0,"",IF(IF(ISNUMBER(C78),C78&lt;0,TRUE),"Check inputs",IF(IF(LEN(B78)=0,0,SUMPRODUCT(--(Types!$A$2:$A$31=B78)))&lt;&gt;1,"Check type",IF(SUMPRODUCT((Types!$A$2:$A$31=B78)*(Types!$E$2:$E$31="OK"))&lt;&gt;1,"Check type","OK"))))</f>
        <v/>
      </c>
    </row>
    <row r="79" spans="1:7" x14ac:dyDescent="0.25">
      <c r="A79" s="12"/>
      <c r="B79" s="12"/>
      <c r="C79" s="13"/>
      <c r="D79" s="17" t="str">
        <f>IF(G79="","",IF(G79&lt;&gt;"OK","–",SUMPRODUCT(--(Types!$A$2:$A$31=B79),Types!$B$2:$B$31)))</f>
        <v/>
      </c>
      <c r="E79" s="18" t="str">
        <f>IF(G79="","",IF(G79&lt;&gt;"OK","–",C79*D79*SUMPRODUCT(--(Types!$A$2:$A$31=B79),Types!$C$2:$C$31)))</f>
        <v/>
      </c>
      <c r="F79" s="19" t="str">
        <f>IF(G79="","",IF(G79&lt;&gt;"OK","–",C79*D79*SUMPRODUCT(--(Types!$A$2:$A$31=B79),Types!$D$2:$D$31)))</f>
        <v/>
      </c>
      <c r="G79" s="16" t="str">
        <f>IF(COUNTA(A79:C79)=0,"",IF(IF(ISNUMBER(C79),C79&lt;0,TRUE),"Check inputs",IF(IF(LEN(B79)=0,0,SUMPRODUCT(--(Types!$A$2:$A$31=B79)))&lt;&gt;1,"Check type",IF(SUMPRODUCT((Types!$A$2:$A$31=B79)*(Types!$E$2:$E$31="OK"))&lt;&gt;1,"Check type","OK"))))</f>
        <v/>
      </c>
    </row>
    <row r="80" spans="1:7" x14ac:dyDescent="0.25">
      <c r="A80" s="12"/>
      <c r="B80" s="12"/>
      <c r="C80" s="13"/>
      <c r="D80" s="17" t="str">
        <f>IF(G80="","",IF(G80&lt;&gt;"OK","–",SUMPRODUCT(--(Types!$A$2:$A$31=B80),Types!$B$2:$B$31)))</f>
        <v/>
      </c>
      <c r="E80" s="18" t="str">
        <f>IF(G80="","",IF(G80&lt;&gt;"OK","–",C80*D80*SUMPRODUCT(--(Types!$A$2:$A$31=B80),Types!$C$2:$C$31)))</f>
        <v/>
      </c>
      <c r="F80" s="19" t="str">
        <f>IF(G80="","",IF(G80&lt;&gt;"OK","–",C80*D80*SUMPRODUCT(--(Types!$A$2:$A$31=B80),Types!$D$2:$D$31)))</f>
        <v/>
      </c>
      <c r="G80" s="16" t="str">
        <f>IF(COUNTA(A80:C80)=0,"",IF(IF(ISNUMBER(C80),C80&lt;0,TRUE),"Check inputs",IF(IF(LEN(B80)=0,0,SUMPRODUCT(--(Types!$A$2:$A$31=B80)))&lt;&gt;1,"Check type",IF(SUMPRODUCT((Types!$A$2:$A$31=B80)*(Types!$E$2:$E$31="OK"))&lt;&gt;1,"Check type","OK"))))</f>
        <v/>
      </c>
    </row>
    <row r="81" spans="1:7" x14ac:dyDescent="0.25">
      <c r="A81" s="12"/>
      <c r="B81" s="12"/>
      <c r="C81" s="13"/>
      <c r="D81" s="17" t="str">
        <f>IF(G81="","",IF(G81&lt;&gt;"OK","–",SUMPRODUCT(--(Types!$A$2:$A$31=B81),Types!$B$2:$B$31)))</f>
        <v/>
      </c>
      <c r="E81" s="18" t="str">
        <f>IF(G81="","",IF(G81&lt;&gt;"OK","–",C81*D81*SUMPRODUCT(--(Types!$A$2:$A$31=B81),Types!$C$2:$C$31)))</f>
        <v/>
      </c>
      <c r="F81" s="19" t="str">
        <f>IF(G81="","",IF(G81&lt;&gt;"OK","–",C81*D81*SUMPRODUCT(--(Types!$A$2:$A$31=B81),Types!$D$2:$D$31)))</f>
        <v/>
      </c>
      <c r="G81" s="16" t="str">
        <f>IF(COUNTA(A81:C81)=0,"",IF(IF(ISNUMBER(C81),C81&lt;0,TRUE),"Check inputs",IF(IF(LEN(B81)=0,0,SUMPRODUCT(--(Types!$A$2:$A$31=B81)))&lt;&gt;1,"Check type",IF(SUMPRODUCT((Types!$A$2:$A$31=B81)*(Types!$E$2:$E$31="OK"))&lt;&gt;1,"Check type","OK"))))</f>
        <v/>
      </c>
    </row>
    <row r="82" spans="1:7" x14ac:dyDescent="0.25">
      <c r="A82" s="12"/>
      <c r="B82" s="12"/>
      <c r="C82" s="13"/>
      <c r="D82" s="17" t="str">
        <f>IF(G82="","",IF(G82&lt;&gt;"OK","–",SUMPRODUCT(--(Types!$A$2:$A$31=B82),Types!$B$2:$B$31)))</f>
        <v/>
      </c>
      <c r="E82" s="18" t="str">
        <f>IF(G82="","",IF(G82&lt;&gt;"OK","–",C82*D82*SUMPRODUCT(--(Types!$A$2:$A$31=B82),Types!$C$2:$C$31)))</f>
        <v/>
      </c>
      <c r="F82" s="19" t="str">
        <f>IF(G82="","",IF(G82&lt;&gt;"OK","–",C82*D82*SUMPRODUCT(--(Types!$A$2:$A$31=B82),Types!$D$2:$D$31)))</f>
        <v/>
      </c>
      <c r="G82" s="16" t="str">
        <f>IF(COUNTA(A82:C82)=0,"",IF(IF(ISNUMBER(C82),C82&lt;0,TRUE),"Check inputs",IF(IF(LEN(B82)=0,0,SUMPRODUCT(--(Types!$A$2:$A$31=B82)))&lt;&gt;1,"Check type",IF(SUMPRODUCT((Types!$A$2:$A$31=B82)*(Types!$E$2:$E$31="OK"))&lt;&gt;1,"Check type","OK"))))</f>
        <v/>
      </c>
    </row>
    <row r="83" spans="1:7" x14ac:dyDescent="0.25">
      <c r="A83" s="12"/>
      <c r="B83" s="12"/>
      <c r="C83" s="13"/>
      <c r="D83" s="17" t="str">
        <f>IF(G83="","",IF(G83&lt;&gt;"OK","–",SUMPRODUCT(--(Types!$A$2:$A$31=B83),Types!$B$2:$B$31)))</f>
        <v/>
      </c>
      <c r="E83" s="18" t="str">
        <f>IF(G83="","",IF(G83&lt;&gt;"OK","–",C83*D83*SUMPRODUCT(--(Types!$A$2:$A$31=B83),Types!$C$2:$C$31)))</f>
        <v/>
      </c>
      <c r="F83" s="19" t="str">
        <f>IF(G83="","",IF(G83&lt;&gt;"OK","–",C83*D83*SUMPRODUCT(--(Types!$A$2:$A$31=B83),Types!$D$2:$D$31)))</f>
        <v/>
      </c>
      <c r="G83" s="16" t="str">
        <f>IF(COUNTA(A83:C83)=0,"",IF(IF(ISNUMBER(C83),C83&lt;0,TRUE),"Check inputs",IF(IF(LEN(B83)=0,0,SUMPRODUCT(--(Types!$A$2:$A$31=B83)))&lt;&gt;1,"Check type",IF(SUMPRODUCT((Types!$A$2:$A$31=B83)*(Types!$E$2:$E$31="OK"))&lt;&gt;1,"Check type","OK"))))</f>
        <v/>
      </c>
    </row>
    <row r="84" spans="1:7" x14ac:dyDescent="0.25">
      <c r="A84" s="12"/>
      <c r="B84" s="12"/>
      <c r="C84" s="13"/>
      <c r="D84" s="17" t="str">
        <f>IF(G84="","",IF(G84&lt;&gt;"OK","–",SUMPRODUCT(--(Types!$A$2:$A$31=B84),Types!$B$2:$B$31)))</f>
        <v/>
      </c>
      <c r="E84" s="18" t="str">
        <f>IF(G84="","",IF(G84&lt;&gt;"OK","–",C84*D84*SUMPRODUCT(--(Types!$A$2:$A$31=B84),Types!$C$2:$C$31)))</f>
        <v/>
      </c>
      <c r="F84" s="19" t="str">
        <f>IF(G84="","",IF(G84&lt;&gt;"OK","–",C84*D84*SUMPRODUCT(--(Types!$A$2:$A$31=B84),Types!$D$2:$D$31)))</f>
        <v/>
      </c>
      <c r="G84" s="16" t="str">
        <f>IF(COUNTA(A84:C84)=0,"",IF(IF(ISNUMBER(C84),C84&lt;0,TRUE),"Check inputs",IF(IF(LEN(B84)=0,0,SUMPRODUCT(--(Types!$A$2:$A$31=B84)))&lt;&gt;1,"Check type",IF(SUMPRODUCT((Types!$A$2:$A$31=B84)*(Types!$E$2:$E$31="OK"))&lt;&gt;1,"Check type","OK"))))</f>
        <v/>
      </c>
    </row>
    <row r="85" spans="1:7" x14ac:dyDescent="0.25">
      <c r="A85" s="12"/>
      <c r="B85" s="12"/>
      <c r="C85" s="13"/>
      <c r="D85" s="17" t="str">
        <f>IF(G85="","",IF(G85&lt;&gt;"OK","–",SUMPRODUCT(--(Types!$A$2:$A$31=B85),Types!$B$2:$B$31)))</f>
        <v/>
      </c>
      <c r="E85" s="18" t="str">
        <f>IF(G85="","",IF(G85&lt;&gt;"OK","–",C85*D85*SUMPRODUCT(--(Types!$A$2:$A$31=B85),Types!$C$2:$C$31)))</f>
        <v/>
      </c>
      <c r="F85" s="19" t="str">
        <f>IF(G85="","",IF(G85&lt;&gt;"OK","–",C85*D85*SUMPRODUCT(--(Types!$A$2:$A$31=B85),Types!$D$2:$D$31)))</f>
        <v/>
      </c>
      <c r="G85" s="16" t="str">
        <f>IF(COUNTA(A85:C85)=0,"",IF(IF(ISNUMBER(C85),C85&lt;0,TRUE),"Check inputs",IF(IF(LEN(B85)=0,0,SUMPRODUCT(--(Types!$A$2:$A$31=B85)))&lt;&gt;1,"Check type",IF(SUMPRODUCT((Types!$A$2:$A$31=B85)*(Types!$E$2:$E$31="OK"))&lt;&gt;1,"Check type","OK"))))</f>
        <v/>
      </c>
    </row>
    <row r="86" spans="1:7" x14ac:dyDescent="0.25">
      <c r="A86" s="12"/>
      <c r="B86" s="12"/>
      <c r="C86" s="13"/>
      <c r="D86" s="17" t="str">
        <f>IF(G86="","",IF(G86&lt;&gt;"OK","–",SUMPRODUCT(--(Types!$A$2:$A$31=B86),Types!$B$2:$B$31)))</f>
        <v/>
      </c>
      <c r="E86" s="18" t="str">
        <f>IF(G86="","",IF(G86&lt;&gt;"OK","–",C86*D86*SUMPRODUCT(--(Types!$A$2:$A$31=B86),Types!$C$2:$C$31)))</f>
        <v/>
      </c>
      <c r="F86" s="19" t="str">
        <f>IF(G86="","",IF(G86&lt;&gt;"OK","–",C86*D86*SUMPRODUCT(--(Types!$A$2:$A$31=B86),Types!$D$2:$D$31)))</f>
        <v/>
      </c>
      <c r="G86" s="16" t="str">
        <f>IF(COUNTA(A86:C86)=0,"",IF(IF(ISNUMBER(C86),C86&lt;0,TRUE),"Check inputs",IF(IF(LEN(B86)=0,0,SUMPRODUCT(--(Types!$A$2:$A$31=B86)))&lt;&gt;1,"Check type",IF(SUMPRODUCT((Types!$A$2:$A$31=B86)*(Types!$E$2:$E$31="OK"))&lt;&gt;1,"Check type","OK"))))</f>
        <v/>
      </c>
    </row>
    <row r="87" spans="1:7" x14ac:dyDescent="0.25">
      <c r="A87" s="12"/>
      <c r="B87" s="12"/>
      <c r="C87" s="13"/>
      <c r="D87" s="17" t="str">
        <f>IF(G87="","",IF(G87&lt;&gt;"OK","–",SUMPRODUCT(--(Types!$A$2:$A$31=B87),Types!$B$2:$B$31)))</f>
        <v/>
      </c>
      <c r="E87" s="18" t="str">
        <f>IF(G87="","",IF(G87&lt;&gt;"OK","–",C87*D87*SUMPRODUCT(--(Types!$A$2:$A$31=B87),Types!$C$2:$C$31)))</f>
        <v/>
      </c>
      <c r="F87" s="19" t="str">
        <f>IF(G87="","",IF(G87&lt;&gt;"OK","–",C87*D87*SUMPRODUCT(--(Types!$A$2:$A$31=B87),Types!$D$2:$D$31)))</f>
        <v/>
      </c>
      <c r="G87" s="16" t="str">
        <f>IF(COUNTA(A87:C87)=0,"",IF(IF(ISNUMBER(C87),C87&lt;0,TRUE),"Check inputs",IF(IF(LEN(B87)=0,0,SUMPRODUCT(--(Types!$A$2:$A$31=B87)))&lt;&gt;1,"Check type",IF(SUMPRODUCT((Types!$A$2:$A$31=B87)*(Types!$E$2:$E$31="OK"))&lt;&gt;1,"Check type","OK"))))</f>
        <v/>
      </c>
    </row>
    <row r="88" spans="1:7" x14ac:dyDescent="0.25">
      <c r="A88" s="12"/>
      <c r="B88" s="12"/>
      <c r="C88" s="13"/>
      <c r="D88" s="17" t="str">
        <f>IF(G88="","",IF(G88&lt;&gt;"OK","–",SUMPRODUCT(--(Types!$A$2:$A$31=B88),Types!$B$2:$B$31)))</f>
        <v/>
      </c>
      <c r="E88" s="18" t="str">
        <f>IF(G88="","",IF(G88&lt;&gt;"OK","–",C88*D88*SUMPRODUCT(--(Types!$A$2:$A$31=B88),Types!$C$2:$C$31)))</f>
        <v/>
      </c>
      <c r="F88" s="19" t="str">
        <f>IF(G88="","",IF(G88&lt;&gt;"OK","–",C88*D88*SUMPRODUCT(--(Types!$A$2:$A$31=B88),Types!$D$2:$D$31)))</f>
        <v/>
      </c>
      <c r="G88" s="16" t="str">
        <f>IF(COUNTA(A88:C88)=0,"",IF(IF(ISNUMBER(C88),C88&lt;0,TRUE),"Check inputs",IF(IF(LEN(B88)=0,0,SUMPRODUCT(--(Types!$A$2:$A$31=B88)))&lt;&gt;1,"Check type",IF(SUMPRODUCT((Types!$A$2:$A$31=B88)*(Types!$E$2:$E$31="OK"))&lt;&gt;1,"Check type","OK"))))</f>
        <v/>
      </c>
    </row>
    <row r="89" spans="1:7" x14ac:dyDescent="0.25">
      <c r="A89" s="12"/>
      <c r="B89" s="12"/>
      <c r="C89" s="13"/>
      <c r="D89" s="17" t="str">
        <f>IF(G89="","",IF(G89&lt;&gt;"OK","–",SUMPRODUCT(--(Types!$A$2:$A$31=B89),Types!$B$2:$B$31)))</f>
        <v/>
      </c>
      <c r="E89" s="18" t="str">
        <f>IF(G89="","",IF(G89&lt;&gt;"OK","–",C89*D89*SUMPRODUCT(--(Types!$A$2:$A$31=B89),Types!$C$2:$C$31)))</f>
        <v/>
      </c>
      <c r="F89" s="19" t="str">
        <f>IF(G89="","",IF(G89&lt;&gt;"OK","–",C89*D89*SUMPRODUCT(--(Types!$A$2:$A$31=B89),Types!$D$2:$D$31)))</f>
        <v/>
      </c>
      <c r="G89" s="16" t="str">
        <f>IF(COUNTA(A89:C89)=0,"",IF(IF(ISNUMBER(C89),C89&lt;0,TRUE),"Check inputs",IF(IF(LEN(B89)=0,0,SUMPRODUCT(--(Types!$A$2:$A$31=B89)))&lt;&gt;1,"Check type",IF(SUMPRODUCT((Types!$A$2:$A$31=B89)*(Types!$E$2:$E$31="OK"))&lt;&gt;1,"Check type","OK"))))</f>
        <v/>
      </c>
    </row>
    <row r="90" spans="1:7" x14ac:dyDescent="0.25">
      <c r="A90" s="12"/>
      <c r="B90" s="12"/>
      <c r="C90" s="13"/>
      <c r="D90" s="17" t="str">
        <f>IF(G90="","",IF(G90&lt;&gt;"OK","–",SUMPRODUCT(--(Types!$A$2:$A$31=B90),Types!$B$2:$B$31)))</f>
        <v/>
      </c>
      <c r="E90" s="18" t="str">
        <f>IF(G90="","",IF(G90&lt;&gt;"OK","–",C90*D90*SUMPRODUCT(--(Types!$A$2:$A$31=B90),Types!$C$2:$C$31)))</f>
        <v/>
      </c>
      <c r="F90" s="19" t="str">
        <f>IF(G90="","",IF(G90&lt;&gt;"OK","–",C90*D90*SUMPRODUCT(--(Types!$A$2:$A$31=B90),Types!$D$2:$D$31)))</f>
        <v/>
      </c>
      <c r="G90" s="16" t="str">
        <f>IF(COUNTA(A90:C90)=0,"",IF(IF(ISNUMBER(C90),C90&lt;0,TRUE),"Check inputs",IF(IF(LEN(B90)=0,0,SUMPRODUCT(--(Types!$A$2:$A$31=B90)))&lt;&gt;1,"Check type",IF(SUMPRODUCT((Types!$A$2:$A$31=B90)*(Types!$E$2:$E$31="OK"))&lt;&gt;1,"Check type","OK"))))</f>
        <v/>
      </c>
    </row>
    <row r="91" spans="1:7" x14ac:dyDescent="0.25">
      <c r="A91" s="12"/>
      <c r="B91" s="12"/>
      <c r="C91" s="13"/>
      <c r="D91" s="17" t="str">
        <f>IF(G91="","",IF(G91&lt;&gt;"OK","–",SUMPRODUCT(--(Types!$A$2:$A$31=B91),Types!$B$2:$B$31)))</f>
        <v/>
      </c>
      <c r="E91" s="18" t="str">
        <f>IF(G91="","",IF(G91&lt;&gt;"OK","–",C91*D91*SUMPRODUCT(--(Types!$A$2:$A$31=B91),Types!$C$2:$C$31)))</f>
        <v/>
      </c>
      <c r="F91" s="19" t="str">
        <f>IF(G91="","",IF(G91&lt;&gt;"OK","–",C91*D91*SUMPRODUCT(--(Types!$A$2:$A$31=B91),Types!$D$2:$D$31)))</f>
        <v/>
      </c>
      <c r="G91" s="16" t="str">
        <f>IF(COUNTA(A91:C91)=0,"",IF(IF(ISNUMBER(C91),C91&lt;0,TRUE),"Check inputs",IF(IF(LEN(B91)=0,0,SUMPRODUCT(--(Types!$A$2:$A$31=B91)))&lt;&gt;1,"Check type",IF(SUMPRODUCT((Types!$A$2:$A$31=B91)*(Types!$E$2:$E$31="OK"))&lt;&gt;1,"Check type","OK"))))</f>
        <v/>
      </c>
    </row>
    <row r="92" spans="1:7" x14ac:dyDescent="0.25">
      <c r="A92" s="12"/>
      <c r="B92" s="12"/>
      <c r="C92" s="13"/>
      <c r="D92" s="17" t="str">
        <f>IF(G92="","",IF(G92&lt;&gt;"OK","–",SUMPRODUCT(--(Types!$A$2:$A$31=B92),Types!$B$2:$B$31)))</f>
        <v/>
      </c>
      <c r="E92" s="18" t="str">
        <f>IF(G92="","",IF(G92&lt;&gt;"OK","–",C92*D92*SUMPRODUCT(--(Types!$A$2:$A$31=B92),Types!$C$2:$C$31)))</f>
        <v/>
      </c>
      <c r="F92" s="19" t="str">
        <f>IF(G92="","",IF(G92&lt;&gt;"OK","–",C92*D92*SUMPRODUCT(--(Types!$A$2:$A$31=B92),Types!$D$2:$D$31)))</f>
        <v/>
      </c>
      <c r="G92" s="16" t="str">
        <f>IF(COUNTA(A92:C92)=0,"",IF(IF(ISNUMBER(C92),C92&lt;0,TRUE),"Check inputs",IF(IF(LEN(B92)=0,0,SUMPRODUCT(--(Types!$A$2:$A$31=B92)))&lt;&gt;1,"Check type",IF(SUMPRODUCT((Types!$A$2:$A$31=B92)*(Types!$E$2:$E$31="OK"))&lt;&gt;1,"Check type","OK"))))</f>
        <v/>
      </c>
    </row>
    <row r="93" spans="1:7" x14ac:dyDescent="0.25">
      <c r="A93" s="12"/>
      <c r="B93" s="12"/>
      <c r="C93" s="13"/>
      <c r="D93" s="17" t="str">
        <f>IF(G93="","",IF(G93&lt;&gt;"OK","–",SUMPRODUCT(--(Types!$A$2:$A$31=B93),Types!$B$2:$B$31)))</f>
        <v/>
      </c>
      <c r="E93" s="18" t="str">
        <f>IF(G93="","",IF(G93&lt;&gt;"OK","–",C93*D93*SUMPRODUCT(--(Types!$A$2:$A$31=B93),Types!$C$2:$C$31)))</f>
        <v/>
      </c>
      <c r="F93" s="19" t="str">
        <f>IF(G93="","",IF(G93&lt;&gt;"OK","–",C93*D93*SUMPRODUCT(--(Types!$A$2:$A$31=B93),Types!$D$2:$D$31)))</f>
        <v/>
      </c>
      <c r="G93" s="16" t="str">
        <f>IF(COUNTA(A93:C93)=0,"",IF(IF(ISNUMBER(C93),C93&lt;0,TRUE),"Check inputs",IF(IF(LEN(B93)=0,0,SUMPRODUCT(--(Types!$A$2:$A$31=B93)))&lt;&gt;1,"Check type",IF(SUMPRODUCT((Types!$A$2:$A$31=B93)*(Types!$E$2:$E$31="OK"))&lt;&gt;1,"Check type","OK"))))</f>
        <v/>
      </c>
    </row>
    <row r="94" spans="1:7" x14ac:dyDescent="0.25">
      <c r="A94" s="12"/>
      <c r="B94" s="12"/>
      <c r="C94" s="13"/>
      <c r="D94" s="17" t="str">
        <f>IF(G94="","",IF(G94&lt;&gt;"OK","–",SUMPRODUCT(--(Types!$A$2:$A$31=B94),Types!$B$2:$B$31)))</f>
        <v/>
      </c>
      <c r="E94" s="18" t="str">
        <f>IF(G94="","",IF(G94&lt;&gt;"OK","–",C94*D94*SUMPRODUCT(--(Types!$A$2:$A$31=B94),Types!$C$2:$C$31)))</f>
        <v/>
      </c>
      <c r="F94" s="19" t="str">
        <f>IF(G94="","",IF(G94&lt;&gt;"OK","–",C94*D94*SUMPRODUCT(--(Types!$A$2:$A$31=B94),Types!$D$2:$D$31)))</f>
        <v/>
      </c>
      <c r="G94" s="16" t="str">
        <f>IF(COUNTA(A94:C94)=0,"",IF(IF(ISNUMBER(C94),C94&lt;0,TRUE),"Check inputs",IF(IF(LEN(B94)=0,0,SUMPRODUCT(--(Types!$A$2:$A$31=B94)))&lt;&gt;1,"Check type",IF(SUMPRODUCT((Types!$A$2:$A$31=B94)*(Types!$E$2:$E$31="OK"))&lt;&gt;1,"Check type","OK"))))</f>
        <v/>
      </c>
    </row>
    <row r="95" spans="1:7" x14ac:dyDescent="0.25">
      <c r="A95" s="12"/>
      <c r="B95" s="12"/>
      <c r="C95" s="13"/>
      <c r="D95" s="17" t="str">
        <f>IF(G95="","",IF(G95&lt;&gt;"OK","–",SUMPRODUCT(--(Types!$A$2:$A$31=B95),Types!$B$2:$B$31)))</f>
        <v/>
      </c>
      <c r="E95" s="18" t="str">
        <f>IF(G95="","",IF(G95&lt;&gt;"OK","–",C95*D95*SUMPRODUCT(--(Types!$A$2:$A$31=B95),Types!$C$2:$C$31)))</f>
        <v/>
      </c>
      <c r="F95" s="19" t="str">
        <f>IF(G95="","",IF(G95&lt;&gt;"OK","–",C95*D95*SUMPRODUCT(--(Types!$A$2:$A$31=B95),Types!$D$2:$D$31)))</f>
        <v/>
      </c>
      <c r="G95" s="16" t="str">
        <f>IF(COUNTA(A95:C95)=0,"",IF(IF(ISNUMBER(C95),C95&lt;0,TRUE),"Check inputs",IF(IF(LEN(B95)=0,0,SUMPRODUCT(--(Types!$A$2:$A$31=B95)))&lt;&gt;1,"Check type",IF(SUMPRODUCT((Types!$A$2:$A$31=B95)*(Types!$E$2:$E$31="OK"))&lt;&gt;1,"Check type","OK"))))</f>
        <v/>
      </c>
    </row>
    <row r="96" spans="1:7" x14ac:dyDescent="0.25">
      <c r="A96" s="12"/>
      <c r="B96" s="12"/>
      <c r="C96" s="13"/>
      <c r="D96" s="17" t="str">
        <f>IF(G96="","",IF(G96&lt;&gt;"OK","–",SUMPRODUCT(--(Types!$A$2:$A$31=B96),Types!$B$2:$B$31)))</f>
        <v/>
      </c>
      <c r="E96" s="18" t="str">
        <f>IF(G96="","",IF(G96&lt;&gt;"OK","–",C96*D96*SUMPRODUCT(--(Types!$A$2:$A$31=B96),Types!$C$2:$C$31)))</f>
        <v/>
      </c>
      <c r="F96" s="19" t="str">
        <f>IF(G96="","",IF(G96&lt;&gt;"OK","–",C96*D96*SUMPRODUCT(--(Types!$A$2:$A$31=B96),Types!$D$2:$D$31)))</f>
        <v/>
      </c>
      <c r="G96" s="16" t="str">
        <f>IF(COUNTA(A96:C96)=0,"",IF(IF(ISNUMBER(C96),C96&lt;0,TRUE),"Check inputs",IF(IF(LEN(B96)=0,0,SUMPRODUCT(--(Types!$A$2:$A$31=B96)))&lt;&gt;1,"Check type",IF(SUMPRODUCT((Types!$A$2:$A$31=B96)*(Types!$E$2:$E$31="OK"))&lt;&gt;1,"Check type","OK"))))</f>
        <v/>
      </c>
    </row>
    <row r="97" spans="1:7" x14ac:dyDescent="0.25">
      <c r="A97" s="12"/>
      <c r="B97" s="12"/>
      <c r="C97" s="13"/>
      <c r="D97" s="17" t="str">
        <f>IF(G97="","",IF(G97&lt;&gt;"OK","–",SUMPRODUCT(--(Types!$A$2:$A$31=B97),Types!$B$2:$B$31)))</f>
        <v/>
      </c>
      <c r="E97" s="18" t="str">
        <f>IF(G97="","",IF(G97&lt;&gt;"OK","–",C97*D97*SUMPRODUCT(--(Types!$A$2:$A$31=B97),Types!$C$2:$C$31)))</f>
        <v/>
      </c>
      <c r="F97" s="19" t="str">
        <f>IF(G97="","",IF(G97&lt;&gt;"OK","–",C97*D97*SUMPRODUCT(--(Types!$A$2:$A$31=B97),Types!$D$2:$D$31)))</f>
        <v/>
      </c>
      <c r="G97" s="16" t="str">
        <f>IF(COUNTA(A97:C97)=0,"",IF(IF(ISNUMBER(C97),C97&lt;0,TRUE),"Check inputs",IF(IF(LEN(B97)=0,0,SUMPRODUCT(--(Types!$A$2:$A$31=B97)))&lt;&gt;1,"Check type",IF(SUMPRODUCT((Types!$A$2:$A$31=B97)*(Types!$E$2:$E$31="OK"))&lt;&gt;1,"Check type","OK"))))</f>
        <v/>
      </c>
    </row>
    <row r="98" spans="1:7" x14ac:dyDescent="0.25">
      <c r="A98" s="12"/>
      <c r="B98" s="12"/>
      <c r="C98" s="13"/>
      <c r="D98" s="17" t="str">
        <f>IF(G98="","",IF(G98&lt;&gt;"OK","–",SUMPRODUCT(--(Types!$A$2:$A$31=B98),Types!$B$2:$B$31)))</f>
        <v/>
      </c>
      <c r="E98" s="18" t="str">
        <f>IF(G98="","",IF(G98&lt;&gt;"OK","–",C98*D98*SUMPRODUCT(--(Types!$A$2:$A$31=B98),Types!$C$2:$C$31)))</f>
        <v/>
      </c>
      <c r="F98" s="19" t="str">
        <f>IF(G98="","",IF(G98&lt;&gt;"OK","–",C98*D98*SUMPRODUCT(--(Types!$A$2:$A$31=B98),Types!$D$2:$D$31)))</f>
        <v/>
      </c>
      <c r="G98" s="16" t="str">
        <f>IF(COUNTA(A98:C98)=0,"",IF(IF(ISNUMBER(C98),C98&lt;0,TRUE),"Check inputs",IF(IF(LEN(B98)=0,0,SUMPRODUCT(--(Types!$A$2:$A$31=B98)))&lt;&gt;1,"Check type",IF(SUMPRODUCT((Types!$A$2:$A$31=B98)*(Types!$E$2:$E$31="OK"))&lt;&gt;1,"Check type","OK"))))</f>
        <v/>
      </c>
    </row>
    <row r="99" spans="1:7" x14ac:dyDescent="0.25">
      <c r="A99" s="12"/>
      <c r="B99" s="12"/>
      <c r="C99" s="13"/>
      <c r="D99" s="17" t="str">
        <f>IF(G99="","",IF(G99&lt;&gt;"OK","–",SUMPRODUCT(--(Types!$A$2:$A$31=B99),Types!$B$2:$B$31)))</f>
        <v/>
      </c>
      <c r="E99" s="18" t="str">
        <f>IF(G99="","",IF(G99&lt;&gt;"OK","–",C99*D99*SUMPRODUCT(--(Types!$A$2:$A$31=B99),Types!$C$2:$C$31)))</f>
        <v/>
      </c>
      <c r="F99" s="19" t="str">
        <f>IF(G99="","",IF(G99&lt;&gt;"OK","–",C99*D99*SUMPRODUCT(--(Types!$A$2:$A$31=B99),Types!$D$2:$D$31)))</f>
        <v/>
      </c>
      <c r="G99" s="16" t="str">
        <f>IF(COUNTA(A99:C99)=0,"",IF(IF(ISNUMBER(C99),C99&lt;0,TRUE),"Check inputs",IF(IF(LEN(B99)=0,0,SUMPRODUCT(--(Types!$A$2:$A$31=B99)))&lt;&gt;1,"Check type",IF(SUMPRODUCT((Types!$A$2:$A$31=B99)*(Types!$E$2:$E$31="OK"))&lt;&gt;1,"Check type","OK"))))</f>
        <v/>
      </c>
    </row>
    <row r="100" spans="1:7" x14ac:dyDescent="0.25">
      <c r="A100" s="12"/>
      <c r="B100" s="12"/>
      <c r="C100" s="13"/>
      <c r="D100" s="17" t="str">
        <f>IF(G100="","",IF(G100&lt;&gt;"OK","–",SUMPRODUCT(--(Types!$A$2:$A$31=B100),Types!$B$2:$B$31)))</f>
        <v/>
      </c>
      <c r="E100" s="18" t="str">
        <f>IF(G100="","",IF(G100&lt;&gt;"OK","–",C100*D100*SUMPRODUCT(--(Types!$A$2:$A$31=B100),Types!$C$2:$C$31)))</f>
        <v/>
      </c>
      <c r="F100" s="19" t="str">
        <f>IF(G100="","",IF(G100&lt;&gt;"OK","–",C100*D100*SUMPRODUCT(--(Types!$A$2:$A$31=B100),Types!$D$2:$D$31)))</f>
        <v/>
      </c>
      <c r="G100" s="16" t="str">
        <f>IF(COUNTA(A100:C100)=0,"",IF(IF(ISNUMBER(C100),C100&lt;0,TRUE),"Check inputs",IF(IF(LEN(B100)=0,0,SUMPRODUCT(--(Types!$A$2:$A$31=B100)))&lt;&gt;1,"Check type",IF(SUMPRODUCT((Types!$A$2:$A$31=B100)*(Types!$E$2:$E$31="OK"))&lt;&gt;1,"Check type","OK"))))</f>
        <v/>
      </c>
    </row>
    <row r="101" spans="1:7" x14ac:dyDescent="0.25">
      <c r="A101" s="12"/>
      <c r="B101" s="12"/>
      <c r="C101" s="13"/>
      <c r="D101" s="17" t="str">
        <f>IF(G101="","",IF(G101&lt;&gt;"OK","–",SUMPRODUCT(--(Types!$A$2:$A$31=B101),Types!$B$2:$B$31)))</f>
        <v/>
      </c>
      <c r="E101" s="18" t="str">
        <f>IF(G101="","",IF(G101&lt;&gt;"OK","–",C101*D101*SUMPRODUCT(--(Types!$A$2:$A$31=B101),Types!$C$2:$C$31)))</f>
        <v/>
      </c>
      <c r="F101" s="19" t="str">
        <f>IF(G101="","",IF(G101&lt;&gt;"OK","–",C101*D101*SUMPRODUCT(--(Types!$A$2:$A$31=B101),Types!$D$2:$D$31)))</f>
        <v/>
      </c>
      <c r="G101" s="16" t="str">
        <f>IF(COUNTA(A101:C101)=0,"",IF(IF(ISNUMBER(C101),C101&lt;0,TRUE),"Check inputs",IF(IF(LEN(B101)=0,0,SUMPRODUCT(--(Types!$A$2:$A$31=B101)))&lt;&gt;1,"Check type",IF(SUMPRODUCT((Types!$A$2:$A$31=B101)*(Types!$E$2:$E$31="OK"))&lt;&gt;1,"Check type","OK"))))</f>
        <v/>
      </c>
    </row>
  </sheetData>
  <conditionalFormatting sqref="G2:G101">
    <cfRule type="expression" dxfId="1" priority="2">
      <formula>AND(LEN(G2)&gt;0,G2&lt;&gt;"OK")</formula>
    </cfRule>
  </conditionalFormatting>
  <dataValidations count="4">
    <dataValidation type="list" allowBlank="1" showErrorMessage="1" errorTitle="Unknown type" error="Pick a type from the Types sheet, or add it there first." sqref="B10:B101">
      <formula1>Types!$A$2:$A$31</formula1>
    </dataValidation>
    <dataValidation type="list" allowBlank="1" showErrorMessage="1" errorTitle="Unknown type" error="Pick a type from the Types sheet, or add it there first." sqref="B2:B101">
      <formula1>Types!$A$2:$A$31</formula1>
    </dataValidation>
    <dataValidation type="decimal" operator="greaterThanOrEqual" allowBlank="1" showErrorMessage="1" errorTitle="Invalid quantity" error="Enter a number of 0 or more." sqref="C10:C101">
      <formula1>0</formula1>
    </dataValidation>
    <dataValidation type="decimal" operator="greaterThanOrEqual" allowBlank="1" showErrorMessage="1" errorTitle="Invalid quantity" error="Enter a number of 0 or more." sqref="C2:C101">
      <formula1>0</formula1>
    </dataValidation>
  </dataValidations>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5"/>
  <sheetViews>
    <sheetView workbookViewId="0" showGridLines="0"/>
  </sheetViews>
  <sheetFormatPr defaultRowHeight="15" outlineLevelRow="0" outlineLevelCol="0" x14ac:dyDescent="55"/>
  <cols>
    <col min="1" max="1" width="34" customWidth="1"/>
    <col min="2" max="2" width="15" customWidth="1"/>
    <col min="3" max="3" width="46" customWidth="1"/>
  </cols>
  <sheetData>
    <row r="1" ht="26" customHeight="1" spans="1:3" x14ac:dyDescent="0.25">
      <c r="A1" s="20" t="s">
        <v>52</v>
      </c>
      <c r="B1" s="20"/>
      <c r="C1" s="20"/>
    </row>
    <row r="2" ht="15" customHeight="1" spans="1:3" x14ac:dyDescent="0.25">
      <c r="A2" s="2" t="s">
        <v>53</v>
      </c>
      <c r="B2" s="2"/>
      <c r="C2" s="2"/>
    </row>
    <row r="3" ht="22" customHeight="1" spans="1:3" x14ac:dyDescent="0.25">
      <c r="A3" s="11" t="s">
        <v>54</v>
      </c>
      <c r="B3" s="11" t="s">
        <v>55</v>
      </c>
      <c r="C3" s="11" t="s">
        <v>56</v>
      </c>
    </row>
    <row r="4" spans="1:3" x14ac:dyDescent="0.25">
      <c r="A4" s="21" t="s">
        <v>57</v>
      </c>
      <c r="B4" s="22">
        <v>72</v>
      </c>
      <c r="C4" t="s">
        <v>58</v>
      </c>
    </row>
    <row r="5" spans="1:3" x14ac:dyDescent="0.25">
      <c r="A5" s="21" t="s">
        <v>59</v>
      </c>
      <c r="B5" s="23">
        <v>1</v>
      </c>
      <c r="C5" t="s">
        <v>60</v>
      </c>
    </row>
    <row r="6" spans="1:3" x14ac:dyDescent="0.25">
      <c r="A6" s="21" t="s">
        <v>61</v>
      </c>
      <c r="B6" s="22">
        <v>35</v>
      </c>
      <c r="C6" t="s">
        <v>62</v>
      </c>
    </row>
    <row r="7" spans="1:3" x14ac:dyDescent="0.25">
      <c r="A7" s="21" t="s">
        <v>63</v>
      </c>
      <c r="B7" s="24">
        <v>0.15</v>
      </c>
      <c r="C7" t="s">
        <v>64</v>
      </c>
    </row>
    <row r="8" spans="1:3" x14ac:dyDescent="0.25">
      <c r="A8" s="21" t="s">
        <v>65</v>
      </c>
      <c r="B8" s="24">
        <v>0.3</v>
      </c>
      <c r="C8" t="s">
        <v>66</v>
      </c>
    </row>
    <row r="10" spans="1:3" x14ac:dyDescent="0.25">
      <c r="A10" s="25" t="s">
        <v>67</v>
      </c>
      <c r="B10" s="25"/>
      <c r="C10" s="25"/>
    </row>
    <row r="12" ht="22" customHeight="1" spans="1:3" x14ac:dyDescent="0.25">
      <c r="A12" s="11" t="s">
        <v>68</v>
      </c>
      <c r="B12" s="11" t="s">
        <v>69</v>
      </c>
      <c r="C12" s="11" t="s">
        <v>70</v>
      </c>
    </row>
    <row r="13" spans="1:3" x14ac:dyDescent="0.25">
      <c r="A13" s="26" t="s">
        <v>45</v>
      </c>
      <c r="B13" s="27">
        <f>SUMPRODUCT(--(Equipment!$G$2:$G$101="OK"),Equipment!$E$2:$E$101)</f>
        <v>36.5</v>
      </c>
      <c r="C13" t="s">
        <v>71</v>
      </c>
    </row>
    <row r="14" spans="1:3" x14ac:dyDescent="0.25">
      <c r="A14" s="26" t="s">
        <v>72</v>
      </c>
      <c r="B14" s="28">
        <f>_xlfn.MAXIFS(Equipment!$D$2:$D$101,Equipment!$G$2:$G$101,"OK",Equipment!$C$2:$C$101,"&gt;0")</f>
        <v>4</v>
      </c>
      <c r="C14" t="s">
        <v>73</v>
      </c>
    </row>
    <row r="15" spans="1:3" x14ac:dyDescent="0.25">
      <c r="A15" s="26" t="s">
        <v>74</v>
      </c>
      <c r="B15" s="19">
        <f>(B13+B14*N(B5))*N(B4)</f>
        <v>2916</v>
      </c>
      <c r="C15" t="s">
        <v>75</v>
      </c>
    </row>
    <row r="16" spans="1:3" x14ac:dyDescent="0.25">
      <c r="A16" s="26" t="s">
        <v>76</v>
      </c>
      <c r="B16" s="19">
        <f>SUMPRODUCT(--(Equipment!$G$2:$G$101="OK"),Equipment!$F$2:$F$101)</f>
        <v>604</v>
      </c>
      <c r="C16" t="s">
        <v>77</v>
      </c>
    </row>
    <row r="17" spans="1:3" x14ac:dyDescent="0.25">
      <c r="A17" s="26" t="s">
        <v>78</v>
      </c>
      <c r="B17" s="19">
        <f>B14*N(B6)</f>
        <v>140</v>
      </c>
      <c r="C17" t="s">
        <v>79</v>
      </c>
    </row>
    <row r="18" spans="1:3" x14ac:dyDescent="0.25">
      <c r="A18" s="26" t="s">
        <v>80</v>
      </c>
      <c r="B18" s="19">
        <f>B15+B16+B17</f>
        <v>3660</v>
      </c>
      <c r="C18" t="s">
        <v>81</v>
      </c>
    </row>
    <row r="19" spans="1:3" x14ac:dyDescent="0.25">
      <c r="A19" s="26" t="s">
        <v>82</v>
      </c>
      <c r="B19" s="19">
        <f>B18*N(B7)</f>
        <v>549</v>
      </c>
      <c r="C19" t="s">
        <v>83</v>
      </c>
    </row>
    <row r="20" spans="1:3" x14ac:dyDescent="0.25">
      <c r="A20" s="21" t="s">
        <v>84</v>
      </c>
      <c r="B20" s="29">
        <f>IF($B$26&gt;0,"Check data",B18+B19)</f>
        <v>4209</v>
      </c>
      <c r="C20" t="s">
        <v>85</v>
      </c>
    </row>
    <row r="21" spans="1:3" x14ac:dyDescent="0.25">
      <c r="A21" s="21" t="s">
        <v>86</v>
      </c>
      <c r="B21" s="29">
        <f>IF($B$26&gt;0,"Check data",IF(B8&gt;=1,"n/a",B20/(1-B8)))</f>
        <v>6012.85714285714</v>
      </c>
      <c r="C21" t="s">
        <v>87</v>
      </c>
    </row>
    <row r="22" spans="1:3" x14ac:dyDescent="0.25">
      <c r="A22" s="21" t="s">
        <v>88</v>
      </c>
      <c r="B22" s="29">
        <f>IF($B$26&gt;0,"Check data",IF(B8&gt;=1,"n/a",B21/12))</f>
        <v>501.071428571429</v>
      </c>
      <c r="C22" t="s">
        <v>89</v>
      </c>
    </row>
    <row r="23" spans="1:3" x14ac:dyDescent="0.25">
      <c r="A23" s="26" t="s">
        <v>90</v>
      </c>
      <c r="B23" s="29">
        <f>IF($B$26&gt;0,"Check data",IF(OR(B8&gt;=1,B14=0),"n/a",B21/B14))</f>
        <v>1503.21428571429</v>
      </c>
      <c r="C23" t="s">
        <v>91</v>
      </c>
    </row>
    <row r="24" spans="1:3" x14ac:dyDescent="0.25">
      <c r="A24" s="26" t="s">
        <v>92</v>
      </c>
      <c r="B24" s="29">
        <f>IF($B$26&gt;0,"Check data",IF(B8&gt;=1,"n/a",B21-B20))</f>
        <v>1803.85714285714</v>
      </c>
      <c r="C24" t="s">
        <v>93</v>
      </c>
    </row>
    <row r="25" spans="1:3" x14ac:dyDescent="0.25">
      <c r="A25" s="26" t="s">
        <v>94</v>
      </c>
      <c r="B25" s="30">
        <f>IF($B$26&gt;0,"Check data",IF(OR(B8&gt;=1,B14=0,B20=0),"n/a",INT(B24/(B20/B14)+0.000000001)))</f>
        <v>1</v>
      </c>
      <c r="C25" t="s">
        <v>95</v>
      </c>
    </row>
    <row r="26" spans="1:3" x14ac:dyDescent="0.25">
      <c r="A26" s="26" t="s">
        <v>96</v>
      </c>
      <c r="B26" s="17">
        <f>SUMPRODUCT((LEN(Types!$E$2:$E$31)&gt;0)*(Types!$E$2:$E$31&lt;&gt;"OK"))+SUMPRODUCT((LEN(Equipment!$G$2:$G$101)&gt;0)*(Equipment!$G$2:$G$101&lt;&gt;"OK"))+IF(B27="OK",0,1)</f>
        <v>0</v>
      </c>
      <c r="C26" t="s">
        <v>97</v>
      </c>
    </row>
    <row r="27" spans="1:3" x14ac:dyDescent="0.25">
      <c r="A27" s="26" t="s">
        <v>98</v>
      </c>
      <c r="B27" s="16" t="str">
        <f>IF(OR(IF(ISNUMBER(B4),B4&lt;0,TRUE),IF(ISNUMBER(B5),B5&lt;0,TRUE),IF(ISNUMBER(B6),B6&lt;0,TRUE),IF(ISNUMBER(B7),B7&lt;0,TRUE),IF(ISNUMBER(B8),B8&lt;0,TRUE)),"Check inputs","OK")</f>
        <v>OK</v>
      </c>
      <c r="C27" t="s">
        <v>99</v>
      </c>
    </row>
    <row r="28" spans="1:3" x14ac:dyDescent="0.25">
      <c r="A28" s="21" t="s">
        <v>100</v>
      </c>
      <c r="B28" s="31">
        <v>46328</v>
      </c>
      <c r="C28" t="s">
        <v>101</v>
      </c>
    </row>
    <row r="29" spans="1:3" x14ac:dyDescent="0.25">
      <c r="A29" s="21" t="s">
        <v>102</v>
      </c>
      <c r="B29" s="32">
        <v>60</v>
      </c>
      <c r="C29" t="s">
        <v>103</v>
      </c>
    </row>
    <row r="30" ht="22" customHeight="1" spans="1:3" x14ac:dyDescent="0.25">
      <c r="A30" s="11" t="s">
        <v>104</v>
      </c>
      <c r="B30" s="11" t="s">
        <v>69</v>
      </c>
      <c r="C30" s="11" t="s">
        <v>70</v>
      </c>
    </row>
    <row r="31" spans="1:3" x14ac:dyDescent="0.25">
      <c r="A31" t="s">
        <v>105</v>
      </c>
      <c r="B31" s="17">
        <f>SUMPRODUCT(--(LEN(Renewals!$I$2:$I$201)&gt;0))</f>
        <v>6</v>
      </c>
      <c r="C31" t="s">
        <v>106</v>
      </c>
    </row>
    <row r="32" spans="1:3" x14ac:dyDescent="0.25">
      <c r="A32" t="s">
        <v>107</v>
      </c>
      <c r="B32" s="30">
        <f>IF($B$35&gt;0,"Check data",COUNTIF(Renewals!$H$2:$H$201,"Renew soon"))</f>
        <v>2</v>
      </c>
      <c r="C32" t="s">
        <v>108</v>
      </c>
    </row>
    <row r="33" spans="1:3" x14ac:dyDescent="0.25">
      <c r="A33" t="s">
        <v>109</v>
      </c>
      <c r="B33" s="30">
        <f>IF($B$35&gt;0,"Check data",COUNTIF(Renewals!$H$2:$H$201,"Lapsed"))</f>
        <v>1</v>
      </c>
      <c r="C33" t="s">
        <v>110</v>
      </c>
    </row>
    <row r="34" spans="1:3" x14ac:dyDescent="0.25">
      <c r="A34" t="s">
        <v>111</v>
      </c>
      <c r="B34" s="33">
        <f>IF($B$35&gt;0,"Check data",SUMPRODUCT(--(Renewals!$I$2:$I$201="OK"),--(Renewals!$H$2:$H$201&lt;&gt;"Lapsed"),Renewals!$E$2:$E$201))</f>
        <v>28210</v>
      </c>
      <c r="C34" t="s">
        <v>112</v>
      </c>
    </row>
    <row r="35" spans="1:3" x14ac:dyDescent="0.25">
      <c r="A35" t="s">
        <v>113</v>
      </c>
      <c r="B35" s="17">
        <f>SUMPRODUCT((LEN(Renewals!$I$2:$I$201)&gt;0)*(Renewals!$I$2:$I$201&lt;&gt;"OK"))+IF(ISNUMBER(B28),0,1)+IF(ISNUMBER(B29),IF(B29&lt;0,1,0),1)</f>
        <v>0</v>
      </c>
      <c r="C35" t="s">
        <v>114</v>
      </c>
    </row>
  </sheetData>
  <mergeCells count="3">
    <mergeCell ref="A1:C1"/>
    <mergeCell ref="A2:C2"/>
    <mergeCell ref="A10:C10"/>
  </mergeCells>
  <conditionalFormatting sqref="B26">
    <cfRule type="expression" dxfId="2" priority="3">
      <formula>B26=0</formula>
    </cfRule>
    <cfRule type="expression" dxfId="3" priority="4">
      <formula>B26&gt;0</formula>
    </cfRule>
  </conditionalFormatting>
  <conditionalFormatting sqref="B35">
    <cfRule type="expression" dxfId="4" priority="3">
      <formula>B35=0</formula>
    </cfRule>
    <cfRule type="expression" dxfId="5" priority="4">
      <formula>B35&gt;0</formula>
    </cfRule>
  </conditionalFormatting>
  <conditionalFormatting sqref="B27">
    <cfRule type="expression" dxfId="6" priority="5">
      <formula>B27&lt;&gt;"OK"</formula>
    </cfRule>
  </conditionalFormatting>
  <conditionalFormatting sqref="B32">
    <cfRule type="expression" dxfId="7" priority="6">
      <formula>AND(ISNUMBER(B32),B32&gt;0)</formula>
    </cfRule>
  </conditionalFormatting>
  <dataValidations count="2">
    <dataValidation type="decimal" operator="greaterThanOrEqual" allowBlank="1" showErrorMessage="1" errorTitle="Invalid window" error="Enter a number of 0 or more." sqref="B29">
      <formula1>0</formula1>
    </dataValidation>
    <dataValidation type="decimal" operator="greaterThanOrEqual" allowBlank="1" showErrorMessage="1" errorTitle="Invalid rate" error="Enter a number of 0 or more." sqref="B4:B8">
      <formula1>0</formula1>
    </dataValidation>
  </dataValidations>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01"/>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12" customWidth="1"/>
    <col min="3" max="3" width="13" customWidth="1"/>
    <col min="4" max="5" width="11" customWidth="1"/>
    <col min="6" max="6" width="13" customWidth="1"/>
    <col min="7" max="7" width="10" customWidth="1"/>
    <col min="8" max="8" width="12" customWidth="1"/>
    <col min="9" max="9" width="13" customWidth="1"/>
    <col min="11" max="11" width="70" customWidth="1"/>
  </cols>
  <sheetData>
    <row r="1" ht="36" customHeight="1" spans="1:11" x14ac:dyDescent="0.25">
      <c r="A1" s="11" t="s">
        <v>115</v>
      </c>
      <c r="B1" s="11" t="s">
        <v>116</v>
      </c>
      <c r="C1" s="11" t="s">
        <v>117</v>
      </c>
      <c r="D1" s="11" t="s">
        <v>118</v>
      </c>
      <c r="E1" s="11" t="s">
        <v>86</v>
      </c>
      <c r="F1" s="11" t="s">
        <v>119</v>
      </c>
      <c r="G1" s="11" t="s">
        <v>120</v>
      </c>
      <c r="H1" s="11" t="s">
        <v>121</v>
      </c>
      <c r="I1" s="11" t="s">
        <v>35</v>
      </c>
      <c r="K1" s="34" t="s">
        <v>30</v>
      </c>
    </row>
    <row r="2" spans="1:9" x14ac:dyDescent="0.25">
      <c r="A2" s="12" t="s">
        <v>122</v>
      </c>
      <c r="B2" s="12" t="s">
        <v>123</v>
      </c>
      <c r="C2" s="35">
        <v>45992</v>
      </c>
      <c r="D2" s="13">
        <v>12</v>
      </c>
      <c r="E2" s="36">
        <v>6840</v>
      </c>
      <c r="F2" s="37">
        <f>IF(I2="","",IF(I2&lt;&gt;"OK","–",EDATE(C2,D2)))</f>
        <v>46357</v>
      </c>
      <c r="G2" s="17">
        <f>IF(I2="","",IF(OR(I2&lt;&gt;"OK",NOT(ISNUMBER(Price!$B$28))),"–",F2-Price!$B$28))</f>
        <v>29</v>
      </c>
      <c r="H2" s="16" t="str">
        <f>IF(I2="","",IF(OR(G2="–",NOT(ISNUMBER(Price!$B$29))),"–",IF(Price!$B$29&lt;0,"–",IF(G2&lt;0,"Lapsed",IF(G2&lt;=Price!$B$29,"Renew soon","Active")))))</f>
        <v>Renew soon</v>
      </c>
      <c r="I2" s="16" t="str">
        <f>IF(COUNTA(A2:E2)=0,"",IF(OR(NOT(ISNUMBER(C2)),IF(ISNUMBER(D2),D2&lt;1,TRUE),IF(ISNUMBER(E2),E2&lt;0,TRUE)),"Check inputs","OK"))</f>
        <v>OK</v>
      </c>
    </row>
    <row r="3" spans="1:9" x14ac:dyDescent="0.25">
      <c r="A3" s="12" t="s">
        <v>124</v>
      </c>
      <c r="B3" s="12" t="s">
        <v>125</v>
      </c>
      <c r="C3" s="35">
        <v>45731</v>
      </c>
      <c r="D3" s="13">
        <v>24</v>
      </c>
      <c r="E3" s="36">
        <v>6010</v>
      </c>
      <c r="F3" s="37">
        <f>IF(I3="","",IF(I3&lt;&gt;"OK","–",EDATE(C3,D3)))</f>
        <v>46461</v>
      </c>
      <c r="G3" s="17">
        <f>IF(I3="","",IF(OR(I3&lt;&gt;"OK",NOT(ISNUMBER(Price!$B$28))),"–",F3-Price!$B$28))</f>
        <v>133</v>
      </c>
      <c r="H3" s="16" t="str">
        <f>IF(I3="","",IF(OR(G3="–",NOT(ISNUMBER(Price!$B$29))),"–",IF(Price!$B$29&lt;0,"–",IF(G3&lt;0,"Lapsed",IF(G3&lt;=Price!$B$29,"Renew soon","Active")))))</f>
        <v>Active</v>
      </c>
      <c r="I3" s="16" t="str">
        <f>IF(COUNTA(A3:E3)=0,"",IF(OR(NOT(ISNUMBER(C3)),IF(ISNUMBER(D3),D3&lt;1,TRUE),IF(ISNUMBER(E3),E3&lt;0,TRUE)),"Check inputs","OK"))</f>
        <v>OK</v>
      </c>
    </row>
    <row r="4" spans="1:9" x14ac:dyDescent="0.25">
      <c r="A4" s="12" t="s">
        <v>126</v>
      </c>
      <c r="B4" s="12" t="s">
        <v>127</v>
      </c>
      <c r="C4" s="35">
        <v>45950</v>
      </c>
      <c r="D4" s="13">
        <v>12</v>
      </c>
      <c r="E4" s="36">
        <v>4350</v>
      </c>
      <c r="F4" s="37">
        <f>IF(I4="","",IF(I4&lt;&gt;"OK","–",EDATE(C4,D4)))</f>
        <v>46315</v>
      </c>
      <c r="G4" s="17">
        <f>IF(I4="","",IF(OR(I4&lt;&gt;"OK",NOT(ISNUMBER(Price!$B$28))),"–",F4-Price!$B$28))</f>
        <v>-13</v>
      </c>
      <c r="H4" s="16" t="str">
        <f>IF(I4="","",IF(OR(G4="–",NOT(ISNUMBER(Price!$B$29))),"–",IF(Price!$B$29&lt;0,"–",IF(G4&lt;0,"Lapsed",IF(G4&lt;=Price!$B$29,"Renew soon","Active")))))</f>
        <v>Lapsed</v>
      </c>
      <c r="I4" s="16" t="str">
        <f>IF(COUNTA(A4:E4)=0,"",IF(OR(NOT(ISNUMBER(C4)),IF(ISNUMBER(D4),D4&lt;1,TRUE),IF(ISNUMBER(E4),E4&lt;0,TRUE)),"Check inputs","OK"))</f>
        <v>OK</v>
      </c>
    </row>
    <row r="5" spans="1:9" x14ac:dyDescent="0.25">
      <c r="A5" s="12" t="s">
        <v>128</v>
      </c>
      <c r="B5" s="12" t="s">
        <v>129</v>
      </c>
      <c r="C5" s="35">
        <v>46032</v>
      </c>
      <c r="D5" s="13">
        <v>12</v>
      </c>
      <c r="E5" s="36">
        <v>9120</v>
      </c>
      <c r="F5" s="37">
        <f>IF(I5="","",IF(I5&lt;&gt;"OK","–",EDATE(C5,D5)))</f>
        <v>46397</v>
      </c>
      <c r="G5" s="17">
        <f>IF(I5="","",IF(OR(I5&lt;&gt;"OK",NOT(ISNUMBER(Price!$B$28))),"–",F5-Price!$B$28))</f>
        <v>69</v>
      </c>
      <c r="H5" s="16" t="str">
        <f>IF(I5="","",IF(OR(G5="–",NOT(ISNUMBER(Price!$B$29))),"–",IF(Price!$B$29&lt;0,"–",IF(G5&lt;0,"Lapsed",IF(G5&lt;=Price!$B$29,"Renew soon","Active")))))</f>
        <v>Active</v>
      </c>
      <c r="I5" s="16" t="str">
        <f>IF(COUNTA(A5:E5)=0,"",IF(OR(NOT(ISNUMBER(C5)),IF(ISNUMBER(D5),D5&lt;1,TRUE),IF(ISNUMBER(E5),E5&lt;0,TRUE)),"Check inputs","OK"))</f>
        <v>OK</v>
      </c>
    </row>
    <row r="6" spans="1:9" x14ac:dyDescent="0.25">
      <c r="A6" s="12" t="s">
        <v>130</v>
      </c>
      <c r="B6" s="12" t="s">
        <v>131</v>
      </c>
      <c r="C6" s="35">
        <v>45986</v>
      </c>
      <c r="D6" s="13">
        <v>12</v>
      </c>
      <c r="E6" s="36">
        <v>3480</v>
      </c>
      <c r="F6" s="37">
        <f>IF(I6="","",IF(I6&lt;&gt;"OK","–",EDATE(C6,D6)))</f>
        <v>46351</v>
      </c>
      <c r="G6" s="17">
        <f>IF(I6="","",IF(OR(I6&lt;&gt;"OK",NOT(ISNUMBER(Price!$B$28))),"–",F6-Price!$B$28))</f>
        <v>23</v>
      </c>
      <c r="H6" s="16" t="str">
        <f>IF(I6="","",IF(OR(G6="–",NOT(ISNUMBER(Price!$B$29))),"–",IF(Price!$B$29&lt;0,"–",IF(G6&lt;0,"Lapsed",IF(G6&lt;=Price!$B$29,"Renew soon","Active")))))</f>
        <v>Renew soon</v>
      </c>
      <c r="I6" s="16" t="str">
        <f>IF(COUNTA(A6:E6)=0,"",IF(OR(NOT(ISNUMBER(C6)),IF(ISNUMBER(D6),D6&lt;1,TRUE),IF(ISNUMBER(E6),E6&lt;0,TRUE)),"Check inputs","OK"))</f>
        <v>OK</v>
      </c>
    </row>
    <row r="7" spans="1:9" x14ac:dyDescent="0.25">
      <c r="A7" s="12" t="s">
        <v>132</v>
      </c>
      <c r="B7" s="12" t="s">
        <v>133</v>
      </c>
      <c r="C7" s="35">
        <v>46174</v>
      </c>
      <c r="D7" s="13">
        <v>12</v>
      </c>
      <c r="E7" s="36">
        <v>2760</v>
      </c>
      <c r="F7" s="37">
        <f>IF(I7="","",IF(I7&lt;&gt;"OK","–",EDATE(C7,D7)))</f>
        <v>46539</v>
      </c>
      <c r="G7" s="17">
        <f>IF(I7="","",IF(OR(I7&lt;&gt;"OK",NOT(ISNUMBER(Price!$B$28))),"–",F7-Price!$B$28))</f>
        <v>211</v>
      </c>
      <c r="H7" s="16" t="str">
        <f>IF(I7="","",IF(OR(G7="–",NOT(ISNUMBER(Price!$B$29))),"–",IF(Price!$B$29&lt;0,"–",IF(G7&lt;0,"Lapsed",IF(G7&lt;=Price!$B$29,"Renew soon","Active")))))</f>
        <v>Active</v>
      </c>
      <c r="I7" s="16" t="str">
        <f>IF(COUNTA(A7:E7)=0,"",IF(OR(NOT(ISNUMBER(C7)),IF(ISNUMBER(D7),D7&lt;1,TRUE),IF(ISNUMBER(E7),E7&lt;0,TRUE)),"Check inputs","OK"))</f>
        <v>OK</v>
      </c>
    </row>
    <row r="8" spans="1:9" x14ac:dyDescent="0.25">
      <c r="A8" s="12"/>
      <c r="B8" s="12"/>
      <c r="C8" s="35"/>
      <c r="D8" s="13"/>
      <c r="E8" s="36"/>
      <c r="F8" s="37" t="str">
        <f>IF(I8="","",IF(I8&lt;&gt;"OK","–",EDATE(C8,D8)))</f>
        <v/>
      </c>
      <c r="G8" s="17" t="str">
        <f>IF(I8="","",IF(OR(I8&lt;&gt;"OK",NOT(ISNUMBER(Price!$B$28))),"–",F8-Price!$B$28))</f>
        <v/>
      </c>
      <c r="H8" s="16" t="str">
        <f>IF(I8="","",IF(OR(G8="–",NOT(ISNUMBER(Price!$B$29))),"–",IF(Price!$B$29&lt;0,"–",IF(G8&lt;0,"Lapsed",IF(G8&lt;=Price!$B$29,"Renew soon","Active")))))</f>
        <v/>
      </c>
      <c r="I8" s="16" t="str">
        <f>IF(COUNTA(A8:E8)=0,"",IF(OR(NOT(ISNUMBER(C8)),IF(ISNUMBER(D8),D8&lt;1,TRUE),IF(ISNUMBER(E8),E8&lt;0,TRUE)),"Check inputs","OK"))</f>
        <v/>
      </c>
    </row>
    <row r="9" spans="1:9" x14ac:dyDescent="0.25">
      <c r="A9" s="12"/>
      <c r="B9" s="12"/>
      <c r="C9" s="35"/>
      <c r="D9" s="13"/>
      <c r="E9" s="36"/>
      <c r="F9" s="37" t="str">
        <f>IF(I9="","",IF(I9&lt;&gt;"OK","–",EDATE(C9,D9)))</f>
        <v/>
      </c>
      <c r="G9" s="17" t="str">
        <f>IF(I9="","",IF(OR(I9&lt;&gt;"OK",NOT(ISNUMBER(Price!$B$28))),"–",F9-Price!$B$28))</f>
        <v/>
      </c>
      <c r="H9" s="16" t="str">
        <f>IF(I9="","",IF(OR(G9="–",NOT(ISNUMBER(Price!$B$29))),"–",IF(Price!$B$29&lt;0,"–",IF(G9&lt;0,"Lapsed",IF(G9&lt;=Price!$B$29,"Renew soon","Active")))))</f>
        <v/>
      </c>
      <c r="I9" s="16" t="str">
        <f>IF(COUNTA(A9:E9)=0,"",IF(OR(NOT(ISNUMBER(C9)),IF(ISNUMBER(D9),D9&lt;1,TRUE),IF(ISNUMBER(E9),E9&lt;0,TRUE)),"Check inputs","OK"))</f>
        <v/>
      </c>
    </row>
    <row r="10" spans="1:9" x14ac:dyDescent="0.25">
      <c r="A10" s="12"/>
      <c r="B10" s="12"/>
      <c r="C10" s="35"/>
      <c r="D10" s="13"/>
      <c r="E10" s="36"/>
      <c r="F10" s="37" t="str">
        <f>IF(I10="","",IF(I10&lt;&gt;"OK","–",EDATE(C10,D10)))</f>
        <v/>
      </c>
      <c r="G10" s="17" t="str">
        <f>IF(I10="","",IF(OR(I10&lt;&gt;"OK",NOT(ISNUMBER(Price!$B$28))),"–",F10-Price!$B$28))</f>
        <v/>
      </c>
      <c r="H10" s="16" t="str">
        <f>IF(I10="","",IF(OR(G10="–",NOT(ISNUMBER(Price!$B$29))),"–",IF(Price!$B$29&lt;0,"–",IF(G10&lt;0,"Lapsed",IF(G10&lt;=Price!$B$29,"Renew soon","Active")))))</f>
        <v/>
      </c>
      <c r="I10" s="16" t="str">
        <f>IF(COUNTA(A10:E10)=0,"",IF(OR(NOT(ISNUMBER(C10)),IF(ISNUMBER(D10),D10&lt;1,TRUE),IF(ISNUMBER(E10),E10&lt;0,TRUE)),"Check inputs","OK"))</f>
        <v/>
      </c>
    </row>
    <row r="11" spans="1:9" x14ac:dyDescent="0.25">
      <c r="A11" s="12"/>
      <c r="B11" s="12"/>
      <c r="C11" s="35"/>
      <c r="D11" s="13"/>
      <c r="E11" s="36"/>
      <c r="F11" s="37" t="str">
        <f>IF(I11="","",IF(I11&lt;&gt;"OK","–",EDATE(C11,D11)))</f>
        <v/>
      </c>
      <c r="G11" s="17" t="str">
        <f>IF(I11="","",IF(OR(I11&lt;&gt;"OK",NOT(ISNUMBER(Price!$B$28))),"–",F11-Price!$B$28))</f>
        <v/>
      </c>
      <c r="H11" s="16" t="str">
        <f>IF(I11="","",IF(OR(G11="–",NOT(ISNUMBER(Price!$B$29))),"–",IF(Price!$B$29&lt;0,"–",IF(G11&lt;0,"Lapsed",IF(G11&lt;=Price!$B$29,"Renew soon","Active")))))</f>
        <v/>
      </c>
      <c r="I11" s="16" t="str">
        <f>IF(COUNTA(A11:E11)=0,"",IF(OR(NOT(ISNUMBER(C11)),IF(ISNUMBER(D11),D11&lt;1,TRUE),IF(ISNUMBER(E11),E11&lt;0,TRUE)),"Check inputs","OK"))</f>
        <v/>
      </c>
    </row>
    <row r="12" spans="1:9" x14ac:dyDescent="0.25">
      <c r="A12" s="12"/>
      <c r="B12" s="12"/>
      <c r="C12" s="35"/>
      <c r="D12" s="13"/>
      <c r="E12" s="36"/>
      <c r="F12" s="37" t="str">
        <f>IF(I12="","",IF(I12&lt;&gt;"OK","–",EDATE(C12,D12)))</f>
        <v/>
      </c>
      <c r="G12" s="17" t="str">
        <f>IF(I12="","",IF(OR(I12&lt;&gt;"OK",NOT(ISNUMBER(Price!$B$28))),"–",F12-Price!$B$28))</f>
        <v/>
      </c>
      <c r="H12" s="16" t="str">
        <f>IF(I12="","",IF(OR(G12="–",NOT(ISNUMBER(Price!$B$29))),"–",IF(Price!$B$29&lt;0,"–",IF(G12&lt;0,"Lapsed",IF(G12&lt;=Price!$B$29,"Renew soon","Active")))))</f>
        <v/>
      </c>
      <c r="I12" s="16" t="str">
        <f>IF(COUNTA(A12:E12)=0,"",IF(OR(NOT(ISNUMBER(C12)),IF(ISNUMBER(D12),D12&lt;1,TRUE),IF(ISNUMBER(E12),E12&lt;0,TRUE)),"Check inputs","OK"))</f>
        <v/>
      </c>
    </row>
    <row r="13" spans="1:9" x14ac:dyDescent="0.25">
      <c r="A13" s="12"/>
      <c r="B13" s="12"/>
      <c r="C13" s="35"/>
      <c r="D13" s="13"/>
      <c r="E13" s="36"/>
      <c r="F13" s="37" t="str">
        <f>IF(I13="","",IF(I13&lt;&gt;"OK","–",EDATE(C13,D13)))</f>
        <v/>
      </c>
      <c r="G13" s="17" t="str">
        <f>IF(I13="","",IF(OR(I13&lt;&gt;"OK",NOT(ISNUMBER(Price!$B$28))),"–",F13-Price!$B$28))</f>
        <v/>
      </c>
      <c r="H13" s="16" t="str">
        <f>IF(I13="","",IF(OR(G13="–",NOT(ISNUMBER(Price!$B$29))),"–",IF(Price!$B$29&lt;0,"–",IF(G13&lt;0,"Lapsed",IF(G13&lt;=Price!$B$29,"Renew soon","Active")))))</f>
        <v/>
      </c>
      <c r="I13" s="16" t="str">
        <f>IF(COUNTA(A13:E13)=0,"",IF(OR(NOT(ISNUMBER(C13)),IF(ISNUMBER(D13),D13&lt;1,TRUE),IF(ISNUMBER(E13),E13&lt;0,TRUE)),"Check inputs","OK"))</f>
        <v/>
      </c>
    </row>
    <row r="14" spans="1:9" x14ac:dyDescent="0.25">
      <c r="A14" s="12"/>
      <c r="B14" s="12"/>
      <c r="C14" s="35"/>
      <c r="D14" s="13"/>
      <c r="E14" s="36"/>
      <c r="F14" s="37" t="str">
        <f>IF(I14="","",IF(I14&lt;&gt;"OK","–",EDATE(C14,D14)))</f>
        <v/>
      </c>
      <c r="G14" s="17" t="str">
        <f>IF(I14="","",IF(OR(I14&lt;&gt;"OK",NOT(ISNUMBER(Price!$B$28))),"–",F14-Price!$B$28))</f>
        <v/>
      </c>
      <c r="H14" s="16" t="str">
        <f>IF(I14="","",IF(OR(G14="–",NOT(ISNUMBER(Price!$B$29))),"–",IF(Price!$B$29&lt;0,"–",IF(G14&lt;0,"Lapsed",IF(G14&lt;=Price!$B$29,"Renew soon","Active")))))</f>
        <v/>
      </c>
      <c r="I14" s="16" t="str">
        <f>IF(COUNTA(A14:E14)=0,"",IF(OR(NOT(ISNUMBER(C14)),IF(ISNUMBER(D14),D14&lt;1,TRUE),IF(ISNUMBER(E14),E14&lt;0,TRUE)),"Check inputs","OK"))</f>
        <v/>
      </c>
    </row>
    <row r="15" spans="1:9" x14ac:dyDescent="0.25">
      <c r="A15" s="12"/>
      <c r="B15" s="12"/>
      <c r="C15" s="35"/>
      <c r="D15" s="13"/>
      <c r="E15" s="36"/>
      <c r="F15" s="37" t="str">
        <f>IF(I15="","",IF(I15&lt;&gt;"OK","–",EDATE(C15,D15)))</f>
        <v/>
      </c>
      <c r="G15" s="17" t="str">
        <f>IF(I15="","",IF(OR(I15&lt;&gt;"OK",NOT(ISNUMBER(Price!$B$28))),"–",F15-Price!$B$28))</f>
        <v/>
      </c>
      <c r="H15" s="16" t="str">
        <f>IF(I15="","",IF(OR(G15="–",NOT(ISNUMBER(Price!$B$29))),"–",IF(Price!$B$29&lt;0,"–",IF(G15&lt;0,"Lapsed",IF(G15&lt;=Price!$B$29,"Renew soon","Active")))))</f>
        <v/>
      </c>
      <c r="I15" s="16" t="str">
        <f>IF(COUNTA(A15:E15)=0,"",IF(OR(NOT(ISNUMBER(C15)),IF(ISNUMBER(D15),D15&lt;1,TRUE),IF(ISNUMBER(E15),E15&lt;0,TRUE)),"Check inputs","OK"))</f>
        <v/>
      </c>
    </row>
    <row r="16" spans="1:9" x14ac:dyDescent="0.25">
      <c r="A16" s="12"/>
      <c r="B16" s="12"/>
      <c r="C16" s="35"/>
      <c r="D16" s="13"/>
      <c r="E16" s="36"/>
      <c r="F16" s="37" t="str">
        <f>IF(I16="","",IF(I16&lt;&gt;"OK","–",EDATE(C16,D16)))</f>
        <v/>
      </c>
      <c r="G16" s="17" t="str">
        <f>IF(I16="","",IF(OR(I16&lt;&gt;"OK",NOT(ISNUMBER(Price!$B$28))),"–",F16-Price!$B$28))</f>
        <v/>
      </c>
      <c r="H16" s="16" t="str">
        <f>IF(I16="","",IF(OR(G16="–",NOT(ISNUMBER(Price!$B$29))),"–",IF(Price!$B$29&lt;0,"–",IF(G16&lt;0,"Lapsed",IF(G16&lt;=Price!$B$29,"Renew soon","Active")))))</f>
        <v/>
      </c>
      <c r="I16" s="16" t="str">
        <f>IF(COUNTA(A16:E16)=0,"",IF(OR(NOT(ISNUMBER(C16)),IF(ISNUMBER(D16),D16&lt;1,TRUE),IF(ISNUMBER(E16),E16&lt;0,TRUE)),"Check inputs","OK"))</f>
        <v/>
      </c>
    </row>
    <row r="17" spans="1:9" x14ac:dyDescent="0.25">
      <c r="A17" s="12"/>
      <c r="B17" s="12"/>
      <c r="C17" s="35"/>
      <c r="D17" s="13"/>
      <c r="E17" s="36"/>
      <c r="F17" s="37" t="str">
        <f>IF(I17="","",IF(I17&lt;&gt;"OK","–",EDATE(C17,D17)))</f>
        <v/>
      </c>
      <c r="G17" s="17" t="str">
        <f>IF(I17="","",IF(OR(I17&lt;&gt;"OK",NOT(ISNUMBER(Price!$B$28))),"–",F17-Price!$B$28))</f>
        <v/>
      </c>
      <c r="H17" s="16" t="str">
        <f>IF(I17="","",IF(OR(G17="–",NOT(ISNUMBER(Price!$B$29))),"–",IF(Price!$B$29&lt;0,"–",IF(G17&lt;0,"Lapsed",IF(G17&lt;=Price!$B$29,"Renew soon","Active")))))</f>
        <v/>
      </c>
      <c r="I17" s="16" t="str">
        <f>IF(COUNTA(A17:E17)=0,"",IF(OR(NOT(ISNUMBER(C17)),IF(ISNUMBER(D17),D17&lt;1,TRUE),IF(ISNUMBER(E17),E17&lt;0,TRUE)),"Check inputs","OK"))</f>
        <v/>
      </c>
    </row>
    <row r="18" spans="1:9" x14ac:dyDescent="0.25">
      <c r="A18" s="12"/>
      <c r="B18" s="12"/>
      <c r="C18" s="35"/>
      <c r="D18" s="13"/>
      <c r="E18" s="36"/>
      <c r="F18" s="37" t="str">
        <f>IF(I18="","",IF(I18&lt;&gt;"OK","–",EDATE(C18,D18)))</f>
        <v/>
      </c>
      <c r="G18" s="17" t="str">
        <f>IF(I18="","",IF(OR(I18&lt;&gt;"OK",NOT(ISNUMBER(Price!$B$28))),"–",F18-Price!$B$28))</f>
        <v/>
      </c>
      <c r="H18" s="16" t="str">
        <f>IF(I18="","",IF(OR(G18="–",NOT(ISNUMBER(Price!$B$29))),"–",IF(Price!$B$29&lt;0,"–",IF(G18&lt;0,"Lapsed",IF(G18&lt;=Price!$B$29,"Renew soon","Active")))))</f>
        <v/>
      </c>
      <c r="I18" s="16" t="str">
        <f>IF(COUNTA(A18:E18)=0,"",IF(OR(NOT(ISNUMBER(C18)),IF(ISNUMBER(D18),D18&lt;1,TRUE),IF(ISNUMBER(E18),E18&lt;0,TRUE)),"Check inputs","OK"))</f>
        <v/>
      </c>
    </row>
    <row r="19" spans="1:9" x14ac:dyDescent="0.25">
      <c r="A19" s="12"/>
      <c r="B19" s="12"/>
      <c r="C19" s="35"/>
      <c r="D19" s="13"/>
      <c r="E19" s="36"/>
      <c r="F19" s="37" t="str">
        <f>IF(I19="","",IF(I19&lt;&gt;"OK","–",EDATE(C19,D19)))</f>
        <v/>
      </c>
      <c r="G19" s="17" t="str">
        <f>IF(I19="","",IF(OR(I19&lt;&gt;"OK",NOT(ISNUMBER(Price!$B$28))),"–",F19-Price!$B$28))</f>
        <v/>
      </c>
      <c r="H19" s="16" t="str">
        <f>IF(I19="","",IF(OR(G19="–",NOT(ISNUMBER(Price!$B$29))),"–",IF(Price!$B$29&lt;0,"–",IF(G19&lt;0,"Lapsed",IF(G19&lt;=Price!$B$29,"Renew soon","Active")))))</f>
        <v/>
      </c>
      <c r="I19" s="16" t="str">
        <f>IF(COUNTA(A19:E19)=0,"",IF(OR(NOT(ISNUMBER(C19)),IF(ISNUMBER(D19),D19&lt;1,TRUE),IF(ISNUMBER(E19),E19&lt;0,TRUE)),"Check inputs","OK"))</f>
        <v/>
      </c>
    </row>
    <row r="20" spans="1:9" x14ac:dyDescent="0.25">
      <c r="A20" s="12"/>
      <c r="B20" s="12"/>
      <c r="C20" s="35"/>
      <c r="D20" s="13"/>
      <c r="E20" s="36"/>
      <c r="F20" s="37" t="str">
        <f>IF(I20="","",IF(I20&lt;&gt;"OK","–",EDATE(C20,D20)))</f>
        <v/>
      </c>
      <c r="G20" s="17" t="str">
        <f>IF(I20="","",IF(OR(I20&lt;&gt;"OK",NOT(ISNUMBER(Price!$B$28))),"–",F20-Price!$B$28))</f>
        <v/>
      </c>
      <c r="H20" s="16" t="str">
        <f>IF(I20="","",IF(OR(G20="–",NOT(ISNUMBER(Price!$B$29))),"–",IF(Price!$B$29&lt;0,"–",IF(G20&lt;0,"Lapsed",IF(G20&lt;=Price!$B$29,"Renew soon","Active")))))</f>
        <v/>
      </c>
      <c r="I20" s="16" t="str">
        <f>IF(COUNTA(A20:E20)=0,"",IF(OR(NOT(ISNUMBER(C20)),IF(ISNUMBER(D20),D20&lt;1,TRUE),IF(ISNUMBER(E20),E20&lt;0,TRUE)),"Check inputs","OK"))</f>
        <v/>
      </c>
    </row>
    <row r="21" spans="1:9" x14ac:dyDescent="0.25">
      <c r="A21" s="12"/>
      <c r="B21" s="12"/>
      <c r="C21" s="35"/>
      <c r="D21" s="13"/>
      <c r="E21" s="36"/>
      <c r="F21" s="37" t="str">
        <f>IF(I21="","",IF(I21&lt;&gt;"OK","–",EDATE(C21,D21)))</f>
        <v/>
      </c>
      <c r="G21" s="17" t="str">
        <f>IF(I21="","",IF(OR(I21&lt;&gt;"OK",NOT(ISNUMBER(Price!$B$28))),"–",F21-Price!$B$28))</f>
        <v/>
      </c>
      <c r="H21" s="16" t="str">
        <f>IF(I21="","",IF(OR(G21="–",NOT(ISNUMBER(Price!$B$29))),"–",IF(Price!$B$29&lt;0,"–",IF(G21&lt;0,"Lapsed",IF(G21&lt;=Price!$B$29,"Renew soon","Active")))))</f>
        <v/>
      </c>
      <c r="I21" s="16" t="str">
        <f>IF(COUNTA(A21:E21)=0,"",IF(OR(NOT(ISNUMBER(C21)),IF(ISNUMBER(D21),D21&lt;1,TRUE),IF(ISNUMBER(E21),E21&lt;0,TRUE)),"Check inputs","OK"))</f>
        <v/>
      </c>
    </row>
    <row r="22" spans="1:9" x14ac:dyDescent="0.25">
      <c r="A22" s="12"/>
      <c r="B22" s="12"/>
      <c r="C22" s="35"/>
      <c r="D22" s="13"/>
      <c r="E22" s="36"/>
      <c r="F22" s="37" t="str">
        <f>IF(I22="","",IF(I22&lt;&gt;"OK","–",EDATE(C22,D22)))</f>
        <v/>
      </c>
      <c r="G22" s="17" t="str">
        <f>IF(I22="","",IF(OR(I22&lt;&gt;"OK",NOT(ISNUMBER(Price!$B$28))),"–",F22-Price!$B$28))</f>
        <v/>
      </c>
      <c r="H22" s="16" t="str">
        <f>IF(I22="","",IF(OR(G22="–",NOT(ISNUMBER(Price!$B$29))),"–",IF(Price!$B$29&lt;0,"–",IF(G22&lt;0,"Lapsed",IF(G22&lt;=Price!$B$29,"Renew soon","Active")))))</f>
        <v/>
      </c>
      <c r="I22" s="16" t="str">
        <f>IF(COUNTA(A22:E22)=0,"",IF(OR(NOT(ISNUMBER(C22)),IF(ISNUMBER(D22),D22&lt;1,TRUE),IF(ISNUMBER(E22),E22&lt;0,TRUE)),"Check inputs","OK"))</f>
        <v/>
      </c>
    </row>
    <row r="23" spans="1:9" x14ac:dyDescent="0.25">
      <c r="A23" s="12"/>
      <c r="B23" s="12"/>
      <c r="C23" s="35"/>
      <c r="D23" s="13"/>
      <c r="E23" s="36"/>
      <c r="F23" s="37" t="str">
        <f>IF(I23="","",IF(I23&lt;&gt;"OK","–",EDATE(C23,D23)))</f>
        <v/>
      </c>
      <c r="G23" s="17" t="str">
        <f>IF(I23="","",IF(OR(I23&lt;&gt;"OK",NOT(ISNUMBER(Price!$B$28))),"–",F23-Price!$B$28))</f>
        <v/>
      </c>
      <c r="H23" s="16" t="str">
        <f>IF(I23="","",IF(OR(G23="–",NOT(ISNUMBER(Price!$B$29))),"–",IF(Price!$B$29&lt;0,"–",IF(G23&lt;0,"Lapsed",IF(G23&lt;=Price!$B$29,"Renew soon","Active")))))</f>
        <v/>
      </c>
      <c r="I23" s="16" t="str">
        <f>IF(COUNTA(A23:E23)=0,"",IF(OR(NOT(ISNUMBER(C23)),IF(ISNUMBER(D23),D23&lt;1,TRUE),IF(ISNUMBER(E23),E23&lt;0,TRUE)),"Check inputs","OK"))</f>
        <v/>
      </c>
    </row>
    <row r="24" spans="1:9" x14ac:dyDescent="0.25">
      <c r="A24" s="12"/>
      <c r="B24" s="12"/>
      <c r="C24" s="35"/>
      <c r="D24" s="13"/>
      <c r="E24" s="36"/>
      <c r="F24" s="37" t="str">
        <f>IF(I24="","",IF(I24&lt;&gt;"OK","–",EDATE(C24,D24)))</f>
        <v/>
      </c>
      <c r="G24" s="17" t="str">
        <f>IF(I24="","",IF(OR(I24&lt;&gt;"OK",NOT(ISNUMBER(Price!$B$28))),"–",F24-Price!$B$28))</f>
        <v/>
      </c>
      <c r="H24" s="16" t="str">
        <f>IF(I24="","",IF(OR(G24="–",NOT(ISNUMBER(Price!$B$29))),"–",IF(Price!$B$29&lt;0,"–",IF(G24&lt;0,"Lapsed",IF(G24&lt;=Price!$B$29,"Renew soon","Active")))))</f>
        <v/>
      </c>
      <c r="I24" s="16" t="str">
        <f>IF(COUNTA(A24:E24)=0,"",IF(OR(NOT(ISNUMBER(C24)),IF(ISNUMBER(D24),D24&lt;1,TRUE),IF(ISNUMBER(E24),E24&lt;0,TRUE)),"Check inputs","OK"))</f>
        <v/>
      </c>
    </row>
    <row r="25" spans="1:9" x14ac:dyDescent="0.25">
      <c r="A25" s="12"/>
      <c r="B25" s="12"/>
      <c r="C25" s="35"/>
      <c r="D25" s="13"/>
      <c r="E25" s="36"/>
      <c r="F25" s="37" t="str">
        <f>IF(I25="","",IF(I25&lt;&gt;"OK","–",EDATE(C25,D25)))</f>
        <v/>
      </c>
      <c r="G25" s="17" t="str">
        <f>IF(I25="","",IF(OR(I25&lt;&gt;"OK",NOT(ISNUMBER(Price!$B$28))),"–",F25-Price!$B$28))</f>
        <v/>
      </c>
      <c r="H25" s="16" t="str">
        <f>IF(I25="","",IF(OR(G25="–",NOT(ISNUMBER(Price!$B$29))),"–",IF(Price!$B$29&lt;0,"–",IF(G25&lt;0,"Lapsed",IF(G25&lt;=Price!$B$29,"Renew soon","Active")))))</f>
        <v/>
      </c>
      <c r="I25" s="16" t="str">
        <f>IF(COUNTA(A25:E25)=0,"",IF(OR(NOT(ISNUMBER(C25)),IF(ISNUMBER(D25),D25&lt;1,TRUE),IF(ISNUMBER(E25),E25&lt;0,TRUE)),"Check inputs","OK"))</f>
        <v/>
      </c>
    </row>
    <row r="26" spans="1:9" x14ac:dyDescent="0.25">
      <c r="A26" s="12"/>
      <c r="B26" s="12"/>
      <c r="C26" s="35"/>
      <c r="D26" s="13"/>
      <c r="E26" s="36"/>
      <c r="F26" s="37" t="str">
        <f>IF(I26="","",IF(I26&lt;&gt;"OK","–",EDATE(C26,D26)))</f>
        <v/>
      </c>
      <c r="G26" s="17" t="str">
        <f>IF(I26="","",IF(OR(I26&lt;&gt;"OK",NOT(ISNUMBER(Price!$B$28))),"–",F26-Price!$B$28))</f>
        <v/>
      </c>
      <c r="H26" s="16" t="str">
        <f>IF(I26="","",IF(OR(G26="–",NOT(ISNUMBER(Price!$B$29))),"–",IF(Price!$B$29&lt;0,"–",IF(G26&lt;0,"Lapsed",IF(G26&lt;=Price!$B$29,"Renew soon","Active")))))</f>
        <v/>
      </c>
      <c r="I26" s="16" t="str">
        <f>IF(COUNTA(A26:E26)=0,"",IF(OR(NOT(ISNUMBER(C26)),IF(ISNUMBER(D26),D26&lt;1,TRUE),IF(ISNUMBER(E26),E26&lt;0,TRUE)),"Check inputs","OK"))</f>
        <v/>
      </c>
    </row>
    <row r="27" spans="1:9" x14ac:dyDescent="0.25">
      <c r="A27" s="12"/>
      <c r="B27" s="12"/>
      <c r="C27" s="35"/>
      <c r="D27" s="13"/>
      <c r="E27" s="36"/>
      <c r="F27" s="37" t="str">
        <f>IF(I27="","",IF(I27&lt;&gt;"OK","–",EDATE(C27,D27)))</f>
        <v/>
      </c>
      <c r="G27" s="17" t="str">
        <f>IF(I27="","",IF(OR(I27&lt;&gt;"OK",NOT(ISNUMBER(Price!$B$28))),"–",F27-Price!$B$28))</f>
        <v/>
      </c>
      <c r="H27" s="16" t="str">
        <f>IF(I27="","",IF(OR(G27="–",NOT(ISNUMBER(Price!$B$29))),"–",IF(Price!$B$29&lt;0,"–",IF(G27&lt;0,"Lapsed",IF(G27&lt;=Price!$B$29,"Renew soon","Active")))))</f>
        <v/>
      </c>
      <c r="I27" s="16" t="str">
        <f>IF(COUNTA(A27:E27)=0,"",IF(OR(NOT(ISNUMBER(C27)),IF(ISNUMBER(D27),D27&lt;1,TRUE),IF(ISNUMBER(E27),E27&lt;0,TRUE)),"Check inputs","OK"))</f>
        <v/>
      </c>
    </row>
    <row r="28" spans="1:9" x14ac:dyDescent="0.25">
      <c r="A28" s="12"/>
      <c r="B28" s="12"/>
      <c r="C28" s="35"/>
      <c r="D28" s="13"/>
      <c r="E28" s="36"/>
      <c r="F28" s="37" t="str">
        <f>IF(I28="","",IF(I28&lt;&gt;"OK","–",EDATE(C28,D28)))</f>
        <v/>
      </c>
      <c r="G28" s="17" t="str">
        <f>IF(I28="","",IF(OR(I28&lt;&gt;"OK",NOT(ISNUMBER(Price!$B$28))),"–",F28-Price!$B$28))</f>
        <v/>
      </c>
      <c r="H28" s="16" t="str">
        <f>IF(I28="","",IF(OR(G28="–",NOT(ISNUMBER(Price!$B$29))),"–",IF(Price!$B$29&lt;0,"–",IF(G28&lt;0,"Lapsed",IF(G28&lt;=Price!$B$29,"Renew soon","Active")))))</f>
        <v/>
      </c>
      <c r="I28" s="16" t="str">
        <f>IF(COUNTA(A28:E28)=0,"",IF(OR(NOT(ISNUMBER(C28)),IF(ISNUMBER(D28),D28&lt;1,TRUE),IF(ISNUMBER(E28),E28&lt;0,TRUE)),"Check inputs","OK"))</f>
        <v/>
      </c>
    </row>
    <row r="29" spans="1:9" x14ac:dyDescent="0.25">
      <c r="A29" s="12"/>
      <c r="B29" s="12"/>
      <c r="C29" s="35"/>
      <c r="D29" s="13"/>
      <c r="E29" s="36"/>
      <c r="F29" s="37" t="str">
        <f>IF(I29="","",IF(I29&lt;&gt;"OK","–",EDATE(C29,D29)))</f>
        <v/>
      </c>
      <c r="G29" s="17" t="str">
        <f>IF(I29="","",IF(OR(I29&lt;&gt;"OK",NOT(ISNUMBER(Price!$B$28))),"–",F29-Price!$B$28))</f>
        <v/>
      </c>
      <c r="H29" s="16" t="str">
        <f>IF(I29="","",IF(OR(G29="–",NOT(ISNUMBER(Price!$B$29))),"–",IF(Price!$B$29&lt;0,"–",IF(G29&lt;0,"Lapsed",IF(G29&lt;=Price!$B$29,"Renew soon","Active")))))</f>
        <v/>
      </c>
      <c r="I29" s="16" t="str">
        <f>IF(COUNTA(A29:E29)=0,"",IF(OR(NOT(ISNUMBER(C29)),IF(ISNUMBER(D29),D29&lt;1,TRUE),IF(ISNUMBER(E29),E29&lt;0,TRUE)),"Check inputs","OK"))</f>
        <v/>
      </c>
    </row>
    <row r="30" spans="1:9" x14ac:dyDescent="0.25">
      <c r="A30" s="12"/>
      <c r="B30" s="12"/>
      <c r="C30" s="35"/>
      <c r="D30" s="13"/>
      <c r="E30" s="36"/>
      <c r="F30" s="37" t="str">
        <f>IF(I30="","",IF(I30&lt;&gt;"OK","–",EDATE(C30,D30)))</f>
        <v/>
      </c>
      <c r="G30" s="17" t="str">
        <f>IF(I30="","",IF(OR(I30&lt;&gt;"OK",NOT(ISNUMBER(Price!$B$28))),"–",F30-Price!$B$28))</f>
        <v/>
      </c>
      <c r="H30" s="16" t="str">
        <f>IF(I30="","",IF(OR(G30="–",NOT(ISNUMBER(Price!$B$29))),"–",IF(Price!$B$29&lt;0,"–",IF(G30&lt;0,"Lapsed",IF(G30&lt;=Price!$B$29,"Renew soon","Active")))))</f>
        <v/>
      </c>
      <c r="I30" s="16" t="str">
        <f>IF(COUNTA(A30:E30)=0,"",IF(OR(NOT(ISNUMBER(C30)),IF(ISNUMBER(D30),D30&lt;1,TRUE),IF(ISNUMBER(E30),E30&lt;0,TRUE)),"Check inputs","OK"))</f>
        <v/>
      </c>
    </row>
    <row r="31" spans="1:9" x14ac:dyDescent="0.25">
      <c r="A31" s="12"/>
      <c r="B31" s="12"/>
      <c r="C31" s="35"/>
      <c r="D31" s="13"/>
      <c r="E31" s="36"/>
      <c r="F31" s="37" t="str">
        <f>IF(I31="","",IF(I31&lt;&gt;"OK","–",EDATE(C31,D31)))</f>
        <v/>
      </c>
      <c r="G31" s="17" t="str">
        <f>IF(I31="","",IF(OR(I31&lt;&gt;"OK",NOT(ISNUMBER(Price!$B$28))),"–",F31-Price!$B$28))</f>
        <v/>
      </c>
      <c r="H31" s="16" t="str">
        <f>IF(I31="","",IF(OR(G31="–",NOT(ISNUMBER(Price!$B$29))),"–",IF(Price!$B$29&lt;0,"–",IF(G31&lt;0,"Lapsed",IF(G31&lt;=Price!$B$29,"Renew soon","Active")))))</f>
        <v/>
      </c>
      <c r="I31" s="16" t="str">
        <f>IF(COUNTA(A31:E31)=0,"",IF(OR(NOT(ISNUMBER(C31)),IF(ISNUMBER(D31),D31&lt;1,TRUE),IF(ISNUMBER(E31),E31&lt;0,TRUE)),"Check inputs","OK"))</f>
        <v/>
      </c>
    </row>
    <row r="32" spans="1:9" x14ac:dyDescent="0.25">
      <c r="A32" s="12"/>
      <c r="B32" s="12"/>
      <c r="C32" s="35"/>
      <c r="D32" s="13"/>
      <c r="E32" s="36"/>
      <c r="F32" s="37" t="str">
        <f>IF(I32="","",IF(I32&lt;&gt;"OK","–",EDATE(C32,D32)))</f>
        <v/>
      </c>
      <c r="G32" s="17" t="str">
        <f>IF(I32="","",IF(OR(I32&lt;&gt;"OK",NOT(ISNUMBER(Price!$B$28))),"–",F32-Price!$B$28))</f>
        <v/>
      </c>
      <c r="H32" s="16" t="str">
        <f>IF(I32="","",IF(OR(G32="–",NOT(ISNUMBER(Price!$B$29))),"–",IF(Price!$B$29&lt;0,"–",IF(G32&lt;0,"Lapsed",IF(G32&lt;=Price!$B$29,"Renew soon","Active")))))</f>
        <v/>
      </c>
      <c r="I32" s="16" t="str">
        <f>IF(COUNTA(A32:E32)=0,"",IF(OR(NOT(ISNUMBER(C32)),IF(ISNUMBER(D32),D32&lt;1,TRUE),IF(ISNUMBER(E32),E32&lt;0,TRUE)),"Check inputs","OK"))</f>
        <v/>
      </c>
    </row>
    <row r="33" spans="1:9" x14ac:dyDescent="0.25">
      <c r="A33" s="12"/>
      <c r="B33" s="12"/>
      <c r="C33" s="35"/>
      <c r="D33" s="13"/>
      <c r="E33" s="36"/>
      <c r="F33" s="37" t="str">
        <f>IF(I33="","",IF(I33&lt;&gt;"OK","–",EDATE(C33,D33)))</f>
        <v/>
      </c>
      <c r="G33" s="17" t="str">
        <f>IF(I33="","",IF(OR(I33&lt;&gt;"OK",NOT(ISNUMBER(Price!$B$28))),"–",F33-Price!$B$28))</f>
        <v/>
      </c>
      <c r="H33" s="16" t="str">
        <f>IF(I33="","",IF(OR(G33="–",NOT(ISNUMBER(Price!$B$29))),"–",IF(Price!$B$29&lt;0,"–",IF(G33&lt;0,"Lapsed",IF(G33&lt;=Price!$B$29,"Renew soon","Active")))))</f>
        <v/>
      </c>
      <c r="I33" s="16" t="str">
        <f>IF(COUNTA(A33:E33)=0,"",IF(OR(NOT(ISNUMBER(C33)),IF(ISNUMBER(D33),D33&lt;1,TRUE),IF(ISNUMBER(E33),E33&lt;0,TRUE)),"Check inputs","OK"))</f>
        <v/>
      </c>
    </row>
    <row r="34" spans="1:9" x14ac:dyDescent="0.25">
      <c r="A34" s="12"/>
      <c r="B34" s="12"/>
      <c r="C34" s="35"/>
      <c r="D34" s="13"/>
      <c r="E34" s="36"/>
      <c r="F34" s="37" t="str">
        <f>IF(I34="","",IF(I34&lt;&gt;"OK","–",EDATE(C34,D34)))</f>
        <v/>
      </c>
      <c r="G34" s="17" t="str">
        <f>IF(I34="","",IF(OR(I34&lt;&gt;"OK",NOT(ISNUMBER(Price!$B$28))),"–",F34-Price!$B$28))</f>
        <v/>
      </c>
      <c r="H34" s="16" t="str">
        <f>IF(I34="","",IF(OR(G34="–",NOT(ISNUMBER(Price!$B$29))),"–",IF(Price!$B$29&lt;0,"–",IF(G34&lt;0,"Lapsed",IF(G34&lt;=Price!$B$29,"Renew soon","Active")))))</f>
        <v/>
      </c>
      <c r="I34" s="16" t="str">
        <f>IF(COUNTA(A34:E34)=0,"",IF(OR(NOT(ISNUMBER(C34)),IF(ISNUMBER(D34),D34&lt;1,TRUE),IF(ISNUMBER(E34),E34&lt;0,TRUE)),"Check inputs","OK"))</f>
        <v/>
      </c>
    </row>
    <row r="35" spans="1:9" x14ac:dyDescent="0.25">
      <c r="A35" s="12"/>
      <c r="B35" s="12"/>
      <c r="C35" s="35"/>
      <c r="D35" s="13"/>
      <c r="E35" s="36"/>
      <c r="F35" s="37" t="str">
        <f>IF(I35="","",IF(I35&lt;&gt;"OK","–",EDATE(C35,D35)))</f>
        <v/>
      </c>
      <c r="G35" s="17" t="str">
        <f>IF(I35="","",IF(OR(I35&lt;&gt;"OK",NOT(ISNUMBER(Price!$B$28))),"–",F35-Price!$B$28))</f>
        <v/>
      </c>
      <c r="H35" s="16" t="str">
        <f>IF(I35="","",IF(OR(G35="–",NOT(ISNUMBER(Price!$B$29))),"–",IF(Price!$B$29&lt;0,"–",IF(G35&lt;0,"Lapsed",IF(G35&lt;=Price!$B$29,"Renew soon","Active")))))</f>
        <v/>
      </c>
      <c r="I35" s="16" t="str">
        <f>IF(COUNTA(A35:E35)=0,"",IF(OR(NOT(ISNUMBER(C35)),IF(ISNUMBER(D35),D35&lt;1,TRUE),IF(ISNUMBER(E35),E35&lt;0,TRUE)),"Check inputs","OK"))</f>
        <v/>
      </c>
    </row>
    <row r="36" spans="1:9" x14ac:dyDescent="0.25">
      <c r="A36" s="12"/>
      <c r="B36" s="12"/>
      <c r="C36" s="35"/>
      <c r="D36" s="13"/>
      <c r="E36" s="36"/>
      <c r="F36" s="37" t="str">
        <f>IF(I36="","",IF(I36&lt;&gt;"OK","–",EDATE(C36,D36)))</f>
        <v/>
      </c>
      <c r="G36" s="17" t="str">
        <f>IF(I36="","",IF(OR(I36&lt;&gt;"OK",NOT(ISNUMBER(Price!$B$28))),"–",F36-Price!$B$28))</f>
        <v/>
      </c>
      <c r="H36" s="16" t="str">
        <f>IF(I36="","",IF(OR(G36="–",NOT(ISNUMBER(Price!$B$29))),"–",IF(Price!$B$29&lt;0,"–",IF(G36&lt;0,"Lapsed",IF(G36&lt;=Price!$B$29,"Renew soon","Active")))))</f>
        <v/>
      </c>
      <c r="I36" s="16" t="str">
        <f>IF(COUNTA(A36:E36)=0,"",IF(OR(NOT(ISNUMBER(C36)),IF(ISNUMBER(D36),D36&lt;1,TRUE),IF(ISNUMBER(E36),E36&lt;0,TRUE)),"Check inputs","OK"))</f>
        <v/>
      </c>
    </row>
    <row r="37" spans="1:9" x14ac:dyDescent="0.25">
      <c r="A37" s="12"/>
      <c r="B37" s="12"/>
      <c r="C37" s="35"/>
      <c r="D37" s="13"/>
      <c r="E37" s="36"/>
      <c r="F37" s="37" t="str">
        <f>IF(I37="","",IF(I37&lt;&gt;"OK","–",EDATE(C37,D37)))</f>
        <v/>
      </c>
      <c r="G37" s="17" t="str">
        <f>IF(I37="","",IF(OR(I37&lt;&gt;"OK",NOT(ISNUMBER(Price!$B$28))),"–",F37-Price!$B$28))</f>
        <v/>
      </c>
      <c r="H37" s="16" t="str">
        <f>IF(I37="","",IF(OR(G37="–",NOT(ISNUMBER(Price!$B$29))),"–",IF(Price!$B$29&lt;0,"–",IF(G37&lt;0,"Lapsed",IF(G37&lt;=Price!$B$29,"Renew soon","Active")))))</f>
        <v/>
      </c>
      <c r="I37" s="16" t="str">
        <f>IF(COUNTA(A37:E37)=0,"",IF(OR(NOT(ISNUMBER(C37)),IF(ISNUMBER(D37),D37&lt;1,TRUE),IF(ISNUMBER(E37),E37&lt;0,TRUE)),"Check inputs","OK"))</f>
        <v/>
      </c>
    </row>
    <row r="38" spans="1:9" x14ac:dyDescent="0.25">
      <c r="A38" s="12"/>
      <c r="B38" s="12"/>
      <c r="C38" s="35"/>
      <c r="D38" s="13"/>
      <c r="E38" s="36"/>
      <c r="F38" s="37" t="str">
        <f>IF(I38="","",IF(I38&lt;&gt;"OK","–",EDATE(C38,D38)))</f>
        <v/>
      </c>
      <c r="G38" s="17" t="str">
        <f>IF(I38="","",IF(OR(I38&lt;&gt;"OK",NOT(ISNUMBER(Price!$B$28))),"–",F38-Price!$B$28))</f>
        <v/>
      </c>
      <c r="H38" s="16" t="str">
        <f>IF(I38="","",IF(OR(G38="–",NOT(ISNUMBER(Price!$B$29))),"–",IF(Price!$B$29&lt;0,"–",IF(G38&lt;0,"Lapsed",IF(G38&lt;=Price!$B$29,"Renew soon","Active")))))</f>
        <v/>
      </c>
      <c r="I38" s="16" t="str">
        <f>IF(COUNTA(A38:E38)=0,"",IF(OR(NOT(ISNUMBER(C38)),IF(ISNUMBER(D38),D38&lt;1,TRUE),IF(ISNUMBER(E38),E38&lt;0,TRUE)),"Check inputs","OK"))</f>
        <v/>
      </c>
    </row>
    <row r="39" spans="1:9" x14ac:dyDescent="0.25">
      <c r="A39" s="12"/>
      <c r="B39" s="12"/>
      <c r="C39" s="35"/>
      <c r="D39" s="13"/>
      <c r="E39" s="36"/>
      <c r="F39" s="37" t="str">
        <f>IF(I39="","",IF(I39&lt;&gt;"OK","–",EDATE(C39,D39)))</f>
        <v/>
      </c>
      <c r="G39" s="17" t="str">
        <f>IF(I39="","",IF(OR(I39&lt;&gt;"OK",NOT(ISNUMBER(Price!$B$28))),"–",F39-Price!$B$28))</f>
        <v/>
      </c>
      <c r="H39" s="16" t="str">
        <f>IF(I39="","",IF(OR(G39="–",NOT(ISNUMBER(Price!$B$29))),"–",IF(Price!$B$29&lt;0,"–",IF(G39&lt;0,"Lapsed",IF(G39&lt;=Price!$B$29,"Renew soon","Active")))))</f>
        <v/>
      </c>
      <c r="I39" s="16" t="str">
        <f>IF(COUNTA(A39:E39)=0,"",IF(OR(NOT(ISNUMBER(C39)),IF(ISNUMBER(D39),D39&lt;1,TRUE),IF(ISNUMBER(E39),E39&lt;0,TRUE)),"Check inputs","OK"))</f>
        <v/>
      </c>
    </row>
    <row r="40" spans="1:9" x14ac:dyDescent="0.25">
      <c r="A40" s="12"/>
      <c r="B40" s="12"/>
      <c r="C40" s="35"/>
      <c r="D40" s="13"/>
      <c r="E40" s="36"/>
      <c r="F40" s="37" t="str">
        <f>IF(I40="","",IF(I40&lt;&gt;"OK","–",EDATE(C40,D40)))</f>
        <v/>
      </c>
      <c r="G40" s="17" t="str">
        <f>IF(I40="","",IF(OR(I40&lt;&gt;"OK",NOT(ISNUMBER(Price!$B$28))),"–",F40-Price!$B$28))</f>
        <v/>
      </c>
      <c r="H40" s="16" t="str">
        <f>IF(I40="","",IF(OR(G40="–",NOT(ISNUMBER(Price!$B$29))),"–",IF(Price!$B$29&lt;0,"–",IF(G40&lt;0,"Lapsed",IF(G40&lt;=Price!$B$29,"Renew soon","Active")))))</f>
        <v/>
      </c>
      <c r="I40" s="16" t="str">
        <f>IF(COUNTA(A40:E40)=0,"",IF(OR(NOT(ISNUMBER(C40)),IF(ISNUMBER(D40),D40&lt;1,TRUE),IF(ISNUMBER(E40),E40&lt;0,TRUE)),"Check inputs","OK"))</f>
        <v/>
      </c>
    </row>
    <row r="41" spans="1:9" x14ac:dyDescent="0.25">
      <c r="A41" s="12"/>
      <c r="B41" s="12"/>
      <c r="C41" s="35"/>
      <c r="D41" s="13"/>
      <c r="E41" s="36"/>
      <c r="F41" s="37" t="str">
        <f>IF(I41="","",IF(I41&lt;&gt;"OK","–",EDATE(C41,D41)))</f>
        <v/>
      </c>
      <c r="G41" s="17" t="str">
        <f>IF(I41="","",IF(OR(I41&lt;&gt;"OK",NOT(ISNUMBER(Price!$B$28))),"–",F41-Price!$B$28))</f>
        <v/>
      </c>
      <c r="H41" s="16" t="str">
        <f>IF(I41="","",IF(OR(G41="–",NOT(ISNUMBER(Price!$B$29))),"–",IF(Price!$B$29&lt;0,"–",IF(G41&lt;0,"Lapsed",IF(G41&lt;=Price!$B$29,"Renew soon","Active")))))</f>
        <v/>
      </c>
      <c r="I41" s="16" t="str">
        <f>IF(COUNTA(A41:E41)=0,"",IF(OR(NOT(ISNUMBER(C41)),IF(ISNUMBER(D41),D41&lt;1,TRUE),IF(ISNUMBER(E41),E41&lt;0,TRUE)),"Check inputs","OK"))</f>
        <v/>
      </c>
    </row>
    <row r="42" spans="1:9" x14ac:dyDescent="0.25">
      <c r="A42" s="12"/>
      <c r="B42" s="12"/>
      <c r="C42" s="35"/>
      <c r="D42" s="13"/>
      <c r="E42" s="36"/>
      <c r="F42" s="37" t="str">
        <f>IF(I42="","",IF(I42&lt;&gt;"OK","–",EDATE(C42,D42)))</f>
        <v/>
      </c>
      <c r="G42" s="17" t="str">
        <f>IF(I42="","",IF(OR(I42&lt;&gt;"OK",NOT(ISNUMBER(Price!$B$28))),"–",F42-Price!$B$28))</f>
        <v/>
      </c>
      <c r="H42" s="16" t="str">
        <f>IF(I42="","",IF(OR(G42="–",NOT(ISNUMBER(Price!$B$29))),"–",IF(Price!$B$29&lt;0,"–",IF(G42&lt;0,"Lapsed",IF(G42&lt;=Price!$B$29,"Renew soon","Active")))))</f>
        <v/>
      </c>
      <c r="I42" s="16" t="str">
        <f>IF(COUNTA(A42:E42)=0,"",IF(OR(NOT(ISNUMBER(C42)),IF(ISNUMBER(D42),D42&lt;1,TRUE),IF(ISNUMBER(E42),E42&lt;0,TRUE)),"Check inputs","OK"))</f>
        <v/>
      </c>
    </row>
    <row r="43" spans="1:9" x14ac:dyDescent="0.25">
      <c r="A43" s="12"/>
      <c r="B43" s="12"/>
      <c r="C43" s="35"/>
      <c r="D43" s="13"/>
      <c r="E43" s="36"/>
      <c r="F43" s="37" t="str">
        <f>IF(I43="","",IF(I43&lt;&gt;"OK","–",EDATE(C43,D43)))</f>
        <v/>
      </c>
      <c r="G43" s="17" t="str">
        <f>IF(I43="","",IF(OR(I43&lt;&gt;"OK",NOT(ISNUMBER(Price!$B$28))),"–",F43-Price!$B$28))</f>
        <v/>
      </c>
      <c r="H43" s="16" t="str">
        <f>IF(I43="","",IF(OR(G43="–",NOT(ISNUMBER(Price!$B$29))),"–",IF(Price!$B$29&lt;0,"–",IF(G43&lt;0,"Lapsed",IF(G43&lt;=Price!$B$29,"Renew soon","Active")))))</f>
        <v/>
      </c>
      <c r="I43" s="16" t="str">
        <f>IF(COUNTA(A43:E43)=0,"",IF(OR(NOT(ISNUMBER(C43)),IF(ISNUMBER(D43),D43&lt;1,TRUE),IF(ISNUMBER(E43),E43&lt;0,TRUE)),"Check inputs","OK"))</f>
        <v/>
      </c>
    </row>
    <row r="44" spans="1:9" x14ac:dyDescent="0.25">
      <c r="A44" s="12"/>
      <c r="B44" s="12"/>
      <c r="C44" s="35"/>
      <c r="D44" s="13"/>
      <c r="E44" s="36"/>
      <c r="F44" s="37" t="str">
        <f>IF(I44="","",IF(I44&lt;&gt;"OK","–",EDATE(C44,D44)))</f>
        <v/>
      </c>
      <c r="G44" s="17" t="str">
        <f>IF(I44="","",IF(OR(I44&lt;&gt;"OK",NOT(ISNUMBER(Price!$B$28))),"–",F44-Price!$B$28))</f>
        <v/>
      </c>
      <c r="H44" s="16" t="str">
        <f>IF(I44="","",IF(OR(G44="–",NOT(ISNUMBER(Price!$B$29))),"–",IF(Price!$B$29&lt;0,"–",IF(G44&lt;0,"Lapsed",IF(G44&lt;=Price!$B$29,"Renew soon","Active")))))</f>
        <v/>
      </c>
      <c r="I44" s="16" t="str">
        <f>IF(COUNTA(A44:E44)=0,"",IF(OR(NOT(ISNUMBER(C44)),IF(ISNUMBER(D44),D44&lt;1,TRUE),IF(ISNUMBER(E44),E44&lt;0,TRUE)),"Check inputs","OK"))</f>
        <v/>
      </c>
    </row>
    <row r="45" spans="1:9" x14ac:dyDescent="0.25">
      <c r="A45" s="12"/>
      <c r="B45" s="12"/>
      <c r="C45" s="35"/>
      <c r="D45" s="13"/>
      <c r="E45" s="36"/>
      <c r="F45" s="37" t="str">
        <f>IF(I45="","",IF(I45&lt;&gt;"OK","–",EDATE(C45,D45)))</f>
        <v/>
      </c>
      <c r="G45" s="17" t="str">
        <f>IF(I45="","",IF(OR(I45&lt;&gt;"OK",NOT(ISNUMBER(Price!$B$28))),"–",F45-Price!$B$28))</f>
        <v/>
      </c>
      <c r="H45" s="16" t="str">
        <f>IF(I45="","",IF(OR(G45="–",NOT(ISNUMBER(Price!$B$29))),"–",IF(Price!$B$29&lt;0,"–",IF(G45&lt;0,"Lapsed",IF(G45&lt;=Price!$B$29,"Renew soon","Active")))))</f>
        <v/>
      </c>
      <c r="I45" s="16" t="str">
        <f>IF(COUNTA(A45:E45)=0,"",IF(OR(NOT(ISNUMBER(C45)),IF(ISNUMBER(D45),D45&lt;1,TRUE),IF(ISNUMBER(E45),E45&lt;0,TRUE)),"Check inputs","OK"))</f>
        <v/>
      </c>
    </row>
    <row r="46" spans="1:9" x14ac:dyDescent="0.25">
      <c r="A46" s="12"/>
      <c r="B46" s="12"/>
      <c r="C46" s="35"/>
      <c r="D46" s="13"/>
      <c r="E46" s="36"/>
      <c r="F46" s="37" t="str">
        <f>IF(I46="","",IF(I46&lt;&gt;"OK","–",EDATE(C46,D46)))</f>
        <v/>
      </c>
      <c r="G46" s="17" t="str">
        <f>IF(I46="","",IF(OR(I46&lt;&gt;"OK",NOT(ISNUMBER(Price!$B$28))),"–",F46-Price!$B$28))</f>
        <v/>
      </c>
      <c r="H46" s="16" t="str">
        <f>IF(I46="","",IF(OR(G46="–",NOT(ISNUMBER(Price!$B$29))),"–",IF(Price!$B$29&lt;0,"–",IF(G46&lt;0,"Lapsed",IF(G46&lt;=Price!$B$29,"Renew soon","Active")))))</f>
        <v/>
      </c>
      <c r="I46" s="16" t="str">
        <f>IF(COUNTA(A46:E46)=0,"",IF(OR(NOT(ISNUMBER(C46)),IF(ISNUMBER(D46),D46&lt;1,TRUE),IF(ISNUMBER(E46),E46&lt;0,TRUE)),"Check inputs","OK"))</f>
        <v/>
      </c>
    </row>
    <row r="47" spans="1:9" x14ac:dyDescent="0.25">
      <c r="A47" s="12"/>
      <c r="B47" s="12"/>
      <c r="C47" s="35"/>
      <c r="D47" s="13"/>
      <c r="E47" s="36"/>
      <c r="F47" s="37" t="str">
        <f>IF(I47="","",IF(I47&lt;&gt;"OK","–",EDATE(C47,D47)))</f>
        <v/>
      </c>
      <c r="G47" s="17" t="str">
        <f>IF(I47="","",IF(OR(I47&lt;&gt;"OK",NOT(ISNUMBER(Price!$B$28))),"–",F47-Price!$B$28))</f>
        <v/>
      </c>
      <c r="H47" s="16" t="str">
        <f>IF(I47="","",IF(OR(G47="–",NOT(ISNUMBER(Price!$B$29))),"–",IF(Price!$B$29&lt;0,"–",IF(G47&lt;0,"Lapsed",IF(G47&lt;=Price!$B$29,"Renew soon","Active")))))</f>
        <v/>
      </c>
      <c r="I47" s="16" t="str">
        <f>IF(COUNTA(A47:E47)=0,"",IF(OR(NOT(ISNUMBER(C47)),IF(ISNUMBER(D47),D47&lt;1,TRUE),IF(ISNUMBER(E47),E47&lt;0,TRUE)),"Check inputs","OK"))</f>
        <v/>
      </c>
    </row>
    <row r="48" spans="1:9" x14ac:dyDescent="0.25">
      <c r="A48" s="12"/>
      <c r="B48" s="12"/>
      <c r="C48" s="35"/>
      <c r="D48" s="13"/>
      <c r="E48" s="36"/>
      <c r="F48" s="37" t="str">
        <f>IF(I48="","",IF(I48&lt;&gt;"OK","–",EDATE(C48,D48)))</f>
        <v/>
      </c>
      <c r="G48" s="17" t="str">
        <f>IF(I48="","",IF(OR(I48&lt;&gt;"OK",NOT(ISNUMBER(Price!$B$28))),"–",F48-Price!$B$28))</f>
        <v/>
      </c>
      <c r="H48" s="16" t="str">
        <f>IF(I48="","",IF(OR(G48="–",NOT(ISNUMBER(Price!$B$29))),"–",IF(Price!$B$29&lt;0,"–",IF(G48&lt;0,"Lapsed",IF(G48&lt;=Price!$B$29,"Renew soon","Active")))))</f>
        <v/>
      </c>
      <c r="I48" s="16" t="str">
        <f>IF(COUNTA(A48:E48)=0,"",IF(OR(NOT(ISNUMBER(C48)),IF(ISNUMBER(D48),D48&lt;1,TRUE),IF(ISNUMBER(E48),E48&lt;0,TRUE)),"Check inputs","OK"))</f>
        <v/>
      </c>
    </row>
    <row r="49" spans="1:9" x14ac:dyDescent="0.25">
      <c r="A49" s="12"/>
      <c r="B49" s="12"/>
      <c r="C49" s="35"/>
      <c r="D49" s="13"/>
      <c r="E49" s="36"/>
      <c r="F49" s="37" t="str">
        <f>IF(I49="","",IF(I49&lt;&gt;"OK","–",EDATE(C49,D49)))</f>
        <v/>
      </c>
      <c r="G49" s="17" t="str">
        <f>IF(I49="","",IF(OR(I49&lt;&gt;"OK",NOT(ISNUMBER(Price!$B$28))),"–",F49-Price!$B$28))</f>
        <v/>
      </c>
      <c r="H49" s="16" t="str">
        <f>IF(I49="","",IF(OR(G49="–",NOT(ISNUMBER(Price!$B$29))),"–",IF(Price!$B$29&lt;0,"–",IF(G49&lt;0,"Lapsed",IF(G49&lt;=Price!$B$29,"Renew soon","Active")))))</f>
        <v/>
      </c>
      <c r="I49" s="16" t="str">
        <f>IF(COUNTA(A49:E49)=0,"",IF(OR(NOT(ISNUMBER(C49)),IF(ISNUMBER(D49),D49&lt;1,TRUE),IF(ISNUMBER(E49),E49&lt;0,TRUE)),"Check inputs","OK"))</f>
        <v/>
      </c>
    </row>
    <row r="50" spans="1:9" x14ac:dyDescent="0.25">
      <c r="A50" s="12"/>
      <c r="B50" s="12"/>
      <c r="C50" s="35"/>
      <c r="D50" s="13"/>
      <c r="E50" s="36"/>
      <c r="F50" s="37" t="str">
        <f>IF(I50="","",IF(I50&lt;&gt;"OK","–",EDATE(C50,D50)))</f>
        <v/>
      </c>
      <c r="G50" s="17" t="str">
        <f>IF(I50="","",IF(OR(I50&lt;&gt;"OK",NOT(ISNUMBER(Price!$B$28))),"–",F50-Price!$B$28))</f>
        <v/>
      </c>
      <c r="H50" s="16" t="str">
        <f>IF(I50="","",IF(OR(G50="–",NOT(ISNUMBER(Price!$B$29))),"–",IF(Price!$B$29&lt;0,"–",IF(G50&lt;0,"Lapsed",IF(G50&lt;=Price!$B$29,"Renew soon","Active")))))</f>
        <v/>
      </c>
      <c r="I50" s="16" t="str">
        <f>IF(COUNTA(A50:E50)=0,"",IF(OR(NOT(ISNUMBER(C50)),IF(ISNUMBER(D50),D50&lt;1,TRUE),IF(ISNUMBER(E50),E50&lt;0,TRUE)),"Check inputs","OK"))</f>
        <v/>
      </c>
    </row>
    <row r="51" spans="1:9" x14ac:dyDescent="0.25">
      <c r="A51" s="12"/>
      <c r="B51" s="12"/>
      <c r="C51" s="35"/>
      <c r="D51" s="13"/>
      <c r="E51" s="36"/>
      <c r="F51" s="37" t="str">
        <f>IF(I51="","",IF(I51&lt;&gt;"OK","–",EDATE(C51,D51)))</f>
        <v/>
      </c>
      <c r="G51" s="17" t="str">
        <f>IF(I51="","",IF(OR(I51&lt;&gt;"OK",NOT(ISNUMBER(Price!$B$28))),"–",F51-Price!$B$28))</f>
        <v/>
      </c>
      <c r="H51" s="16" t="str">
        <f>IF(I51="","",IF(OR(G51="–",NOT(ISNUMBER(Price!$B$29))),"–",IF(Price!$B$29&lt;0,"–",IF(G51&lt;0,"Lapsed",IF(G51&lt;=Price!$B$29,"Renew soon","Active")))))</f>
        <v/>
      </c>
      <c r="I51" s="16" t="str">
        <f>IF(COUNTA(A51:E51)=0,"",IF(OR(NOT(ISNUMBER(C51)),IF(ISNUMBER(D51),D51&lt;1,TRUE),IF(ISNUMBER(E51),E51&lt;0,TRUE)),"Check inputs","OK"))</f>
        <v/>
      </c>
    </row>
    <row r="52" spans="1:9" x14ac:dyDescent="0.25">
      <c r="A52" s="12"/>
      <c r="B52" s="12"/>
      <c r="C52" s="35"/>
      <c r="D52" s="13"/>
      <c r="E52" s="36"/>
      <c r="F52" s="37" t="str">
        <f>IF(I52="","",IF(I52&lt;&gt;"OK","–",EDATE(C52,D52)))</f>
        <v/>
      </c>
      <c r="G52" s="17" t="str">
        <f>IF(I52="","",IF(OR(I52&lt;&gt;"OK",NOT(ISNUMBER(Price!$B$28))),"–",F52-Price!$B$28))</f>
        <v/>
      </c>
      <c r="H52" s="16" t="str">
        <f>IF(I52="","",IF(OR(G52="–",NOT(ISNUMBER(Price!$B$29))),"–",IF(Price!$B$29&lt;0,"–",IF(G52&lt;0,"Lapsed",IF(G52&lt;=Price!$B$29,"Renew soon","Active")))))</f>
        <v/>
      </c>
      <c r="I52" s="16" t="str">
        <f>IF(COUNTA(A52:E52)=0,"",IF(OR(NOT(ISNUMBER(C52)),IF(ISNUMBER(D52),D52&lt;1,TRUE),IF(ISNUMBER(E52),E52&lt;0,TRUE)),"Check inputs","OK"))</f>
        <v/>
      </c>
    </row>
    <row r="53" spans="1:9" x14ac:dyDescent="0.25">
      <c r="A53" s="12"/>
      <c r="B53" s="12"/>
      <c r="C53" s="35"/>
      <c r="D53" s="13"/>
      <c r="E53" s="36"/>
      <c r="F53" s="37" t="str">
        <f>IF(I53="","",IF(I53&lt;&gt;"OK","–",EDATE(C53,D53)))</f>
        <v/>
      </c>
      <c r="G53" s="17" t="str">
        <f>IF(I53="","",IF(OR(I53&lt;&gt;"OK",NOT(ISNUMBER(Price!$B$28))),"–",F53-Price!$B$28))</f>
        <v/>
      </c>
      <c r="H53" s="16" t="str">
        <f>IF(I53="","",IF(OR(G53="–",NOT(ISNUMBER(Price!$B$29))),"–",IF(Price!$B$29&lt;0,"–",IF(G53&lt;0,"Lapsed",IF(G53&lt;=Price!$B$29,"Renew soon","Active")))))</f>
        <v/>
      </c>
      <c r="I53" s="16" t="str">
        <f>IF(COUNTA(A53:E53)=0,"",IF(OR(NOT(ISNUMBER(C53)),IF(ISNUMBER(D53),D53&lt;1,TRUE),IF(ISNUMBER(E53),E53&lt;0,TRUE)),"Check inputs","OK"))</f>
        <v/>
      </c>
    </row>
    <row r="54" spans="1:9" x14ac:dyDescent="0.25">
      <c r="A54" s="12"/>
      <c r="B54" s="12"/>
      <c r="C54" s="35"/>
      <c r="D54" s="13"/>
      <c r="E54" s="36"/>
      <c r="F54" s="37" t="str">
        <f>IF(I54="","",IF(I54&lt;&gt;"OK","–",EDATE(C54,D54)))</f>
        <v/>
      </c>
      <c r="G54" s="17" t="str">
        <f>IF(I54="","",IF(OR(I54&lt;&gt;"OK",NOT(ISNUMBER(Price!$B$28))),"–",F54-Price!$B$28))</f>
        <v/>
      </c>
      <c r="H54" s="16" t="str">
        <f>IF(I54="","",IF(OR(G54="–",NOT(ISNUMBER(Price!$B$29))),"–",IF(Price!$B$29&lt;0,"–",IF(G54&lt;0,"Lapsed",IF(G54&lt;=Price!$B$29,"Renew soon","Active")))))</f>
        <v/>
      </c>
      <c r="I54" s="16" t="str">
        <f>IF(COUNTA(A54:E54)=0,"",IF(OR(NOT(ISNUMBER(C54)),IF(ISNUMBER(D54),D54&lt;1,TRUE),IF(ISNUMBER(E54),E54&lt;0,TRUE)),"Check inputs","OK"))</f>
        <v/>
      </c>
    </row>
    <row r="55" spans="1:9" x14ac:dyDescent="0.25">
      <c r="A55" s="12"/>
      <c r="B55" s="12"/>
      <c r="C55" s="35"/>
      <c r="D55" s="13"/>
      <c r="E55" s="36"/>
      <c r="F55" s="37" t="str">
        <f>IF(I55="","",IF(I55&lt;&gt;"OK","–",EDATE(C55,D55)))</f>
        <v/>
      </c>
      <c r="G55" s="17" t="str">
        <f>IF(I55="","",IF(OR(I55&lt;&gt;"OK",NOT(ISNUMBER(Price!$B$28))),"–",F55-Price!$B$28))</f>
        <v/>
      </c>
      <c r="H55" s="16" t="str">
        <f>IF(I55="","",IF(OR(G55="–",NOT(ISNUMBER(Price!$B$29))),"–",IF(Price!$B$29&lt;0,"–",IF(G55&lt;0,"Lapsed",IF(G55&lt;=Price!$B$29,"Renew soon","Active")))))</f>
        <v/>
      </c>
      <c r="I55" s="16" t="str">
        <f>IF(COUNTA(A55:E55)=0,"",IF(OR(NOT(ISNUMBER(C55)),IF(ISNUMBER(D55),D55&lt;1,TRUE),IF(ISNUMBER(E55),E55&lt;0,TRUE)),"Check inputs","OK"))</f>
        <v/>
      </c>
    </row>
    <row r="56" spans="1:9" x14ac:dyDescent="0.25">
      <c r="A56" s="12"/>
      <c r="B56" s="12"/>
      <c r="C56" s="35"/>
      <c r="D56" s="13"/>
      <c r="E56" s="36"/>
      <c r="F56" s="37" t="str">
        <f>IF(I56="","",IF(I56&lt;&gt;"OK","–",EDATE(C56,D56)))</f>
        <v/>
      </c>
      <c r="G56" s="17" t="str">
        <f>IF(I56="","",IF(OR(I56&lt;&gt;"OK",NOT(ISNUMBER(Price!$B$28))),"–",F56-Price!$B$28))</f>
        <v/>
      </c>
      <c r="H56" s="16" t="str">
        <f>IF(I56="","",IF(OR(G56="–",NOT(ISNUMBER(Price!$B$29))),"–",IF(Price!$B$29&lt;0,"–",IF(G56&lt;0,"Lapsed",IF(G56&lt;=Price!$B$29,"Renew soon","Active")))))</f>
        <v/>
      </c>
      <c r="I56" s="16" t="str">
        <f>IF(COUNTA(A56:E56)=0,"",IF(OR(NOT(ISNUMBER(C56)),IF(ISNUMBER(D56),D56&lt;1,TRUE),IF(ISNUMBER(E56),E56&lt;0,TRUE)),"Check inputs","OK"))</f>
        <v/>
      </c>
    </row>
    <row r="57" spans="1:9" x14ac:dyDescent="0.25">
      <c r="A57" s="12"/>
      <c r="B57" s="12"/>
      <c r="C57" s="35"/>
      <c r="D57" s="13"/>
      <c r="E57" s="36"/>
      <c r="F57" s="37" t="str">
        <f>IF(I57="","",IF(I57&lt;&gt;"OK","–",EDATE(C57,D57)))</f>
        <v/>
      </c>
      <c r="G57" s="17" t="str">
        <f>IF(I57="","",IF(OR(I57&lt;&gt;"OK",NOT(ISNUMBER(Price!$B$28))),"–",F57-Price!$B$28))</f>
        <v/>
      </c>
      <c r="H57" s="16" t="str">
        <f>IF(I57="","",IF(OR(G57="–",NOT(ISNUMBER(Price!$B$29))),"–",IF(Price!$B$29&lt;0,"–",IF(G57&lt;0,"Lapsed",IF(G57&lt;=Price!$B$29,"Renew soon","Active")))))</f>
        <v/>
      </c>
      <c r="I57" s="16" t="str">
        <f>IF(COUNTA(A57:E57)=0,"",IF(OR(NOT(ISNUMBER(C57)),IF(ISNUMBER(D57),D57&lt;1,TRUE),IF(ISNUMBER(E57),E57&lt;0,TRUE)),"Check inputs","OK"))</f>
        <v/>
      </c>
    </row>
    <row r="58" spans="1:9" x14ac:dyDescent="0.25">
      <c r="A58" s="12"/>
      <c r="B58" s="12"/>
      <c r="C58" s="35"/>
      <c r="D58" s="13"/>
      <c r="E58" s="36"/>
      <c r="F58" s="37" t="str">
        <f>IF(I58="","",IF(I58&lt;&gt;"OK","–",EDATE(C58,D58)))</f>
        <v/>
      </c>
      <c r="G58" s="17" t="str">
        <f>IF(I58="","",IF(OR(I58&lt;&gt;"OK",NOT(ISNUMBER(Price!$B$28))),"–",F58-Price!$B$28))</f>
        <v/>
      </c>
      <c r="H58" s="16" t="str">
        <f>IF(I58="","",IF(OR(G58="–",NOT(ISNUMBER(Price!$B$29))),"–",IF(Price!$B$29&lt;0,"–",IF(G58&lt;0,"Lapsed",IF(G58&lt;=Price!$B$29,"Renew soon","Active")))))</f>
        <v/>
      </c>
      <c r="I58" s="16" t="str">
        <f>IF(COUNTA(A58:E58)=0,"",IF(OR(NOT(ISNUMBER(C58)),IF(ISNUMBER(D58),D58&lt;1,TRUE),IF(ISNUMBER(E58),E58&lt;0,TRUE)),"Check inputs","OK"))</f>
        <v/>
      </c>
    </row>
    <row r="59" spans="1:9" x14ac:dyDescent="0.25">
      <c r="A59" s="12"/>
      <c r="B59" s="12"/>
      <c r="C59" s="35"/>
      <c r="D59" s="13"/>
      <c r="E59" s="36"/>
      <c r="F59" s="37" t="str">
        <f>IF(I59="","",IF(I59&lt;&gt;"OK","–",EDATE(C59,D59)))</f>
        <v/>
      </c>
      <c r="G59" s="17" t="str">
        <f>IF(I59="","",IF(OR(I59&lt;&gt;"OK",NOT(ISNUMBER(Price!$B$28))),"–",F59-Price!$B$28))</f>
        <v/>
      </c>
      <c r="H59" s="16" t="str">
        <f>IF(I59="","",IF(OR(G59="–",NOT(ISNUMBER(Price!$B$29))),"–",IF(Price!$B$29&lt;0,"–",IF(G59&lt;0,"Lapsed",IF(G59&lt;=Price!$B$29,"Renew soon","Active")))))</f>
        <v/>
      </c>
      <c r="I59" s="16" t="str">
        <f>IF(COUNTA(A59:E59)=0,"",IF(OR(NOT(ISNUMBER(C59)),IF(ISNUMBER(D59),D59&lt;1,TRUE),IF(ISNUMBER(E59),E59&lt;0,TRUE)),"Check inputs","OK"))</f>
        <v/>
      </c>
    </row>
    <row r="60" spans="1:9" x14ac:dyDescent="0.25">
      <c r="A60" s="12"/>
      <c r="B60" s="12"/>
      <c r="C60" s="35"/>
      <c r="D60" s="13"/>
      <c r="E60" s="36"/>
      <c r="F60" s="37" t="str">
        <f>IF(I60="","",IF(I60&lt;&gt;"OK","–",EDATE(C60,D60)))</f>
        <v/>
      </c>
      <c r="G60" s="17" t="str">
        <f>IF(I60="","",IF(OR(I60&lt;&gt;"OK",NOT(ISNUMBER(Price!$B$28))),"–",F60-Price!$B$28))</f>
        <v/>
      </c>
      <c r="H60" s="16" t="str">
        <f>IF(I60="","",IF(OR(G60="–",NOT(ISNUMBER(Price!$B$29))),"–",IF(Price!$B$29&lt;0,"–",IF(G60&lt;0,"Lapsed",IF(G60&lt;=Price!$B$29,"Renew soon","Active")))))</f>
        <v/>
      </c>
      <c r="I60" s="16" t="str">
        <f>IF(COUNTA(A60:E60)=0,"",IF(OR(NOT(ISNUMBER(C60)),IF(ISNUMBER(D60),D60&lt;1,TRUE),IF(ISNUMBER(E60),E60&lt;0,TRUE)),"Check inputs","OK"))</f>
        <v/>
      </c>
    </row>
    <row r="61" spans="1:9" x14ac:dyDescent="0.25">
      <c r="A61" s="12"/>
      <c r="B61" s="12"/>
      <c r="C61" s="35"/>
      <c r="D61" s="13"/>
      <c r="E61" s="36"/>
      <c r="F61" s="37" t="str">
        <f>IF(I61="","",IF(I61&lt;&gt;"OK","–",EDATE(C61,D61)))</f>
        <v/>
      </c>
      <c r="G61" s="17" t="str">
        <f>IF(I61="","",IF(OR(I61&lt;&gt;"OK",NOT(ISNUMBER(Price!$B$28))),"–",F61-Price!$B$28))</f>
        <v/>
      </c>
      <c r="H61" s="16" t="str">
        <f>IF(I61="","",IF(OR(G61="–",NOT(ISNUMBER(Price!$B$29))),"–",IF(Price!$B$29&lt;0,"–",IF(G61&lt;0,"Lapsed",IF(G61&lt;=Price!$B$29,"Renew soon","Active")))))</f>
        <v/>
      </c>
      <c r="I61" s="16" t="str">
        <f>IF(COUNTA(A61:E61)=0,"",IF(OR(NOT(ISNUMBER(C61)),IF(ISNUMBER(D61),D61&lt;1,TRUE),IF(ISNUMBER(E61),E61&lt;0,TRUE)),"Check inputs","OK"))</f>
        <v/>
      </c>
    </row>
    <row r="62" spans="1:9" x14ac:dyDescent="0.25">
      <c r="A62" s="12"/>
      <c r="B62" s="12"/>
      <c r="C62" s="35"/>
      <c r="D62" s="13"/>
      <c r="E62" s="36"/>
      <c r="F62" s="37" t="str">
        <f>IF(I62="","",IF(I62&lt;&gt;"OK","–",EDATE(C62,D62)))</f>
        <v/>
      </c>
      <c r="G62" s="17" t="str">
        <f>IF(I62="","",IF(OR(I62&lt;&gt;"OK",NOT(ISNUMBER(Price!$B$28))),"–",F62-Price!$B$28))</f>
        <v/>
      </c>
      <c r="H62" s="16" t="str">
        <f>IF(I62="","",IF(OR(G62="–",NOT(ISNUMBER(Price!$B$29))),"–",IF(Price!$B$29&lt;0,"–",IF(G62&lt;0,"Lapsed",IF(G62&lt;=Price!$B$29,"Renew soon","Active")))))</f>
        <v/>
      </c>
      <c r="I62" s="16" t="str">
        <f>IF(COUNTA(A62:E62)=0,"",IF(OR(NOT(ISNUMBER(C62)),IF(ISNUMBER(D62),D62&lt;1,TRUE),IF(ISNUMBER(E62),E62&lt;0,TRUE)),"Check inputs","OK"))</f>
        <v/>
      </c>
    </row>
    <row r="63" spans="1:9" x14ac:dyDescent="0.25">
      <c r="A63" s="12"/>
      <c r="B63" s="12"/>
      <c r="C63" s="35"/>
      <c r="D63" s="13"/>
      <c r="E63" s="36"/>
      <c r="F63" s="37" t="str">
        <f>IF(I63="","",IF(I63&lt;&gt;"OK","–",EDATE(C63,D63)))</f>
        <v/>
      </c>
      <c r="G63" s="17" t="str">
        <f>IF(I63="","",IF(OR(I63&lt;&gt;"OK",NOT(ISNUMBER(Price!$B$28))),"–",F63-Price!$B$28))</f>
        <v/>
      </c>
      <c r="H63" s="16" t="str">
        <f>IF(I63="","",IF(OR(G63="–",NOT(ISNUMBER(Price!$B$29))),"–",IF(Price!$B$29&lt;0,"–",IF(G63&lt;0,"Lapsed",IF(G63&lt;=Price!$B$29,"Renew soon","Active")))))</f>
        <v/>
      </c>
      <c r="I63" s="16" t="str">
        <f>IF(COUNTA(A63:E63)=0,"",IF(OR(NOT(ISNUMBER(C63)),IF(ISNUMBER(D63),D63&lt;1,TRUE),IF(ISNUMBER(E63),E63&lt;0,TRUE)),"Check inputs","OK"))</f>
        <v/>
      </c>
    </row>
    <row r="64" spans="1:9" x14ac:dyDescent="0.25">
      <c r="A64" s="12"/>
      <c r="B64" s="12"/>
      <c r="C64" s="35"/>
      <c r="D64" s="13"/>
      <c r="E64" s="36"/>
      <c r="F64" s="37" t="str">
        <f>IF(I64="","",IF(I64&lt;&gt;"OK","–",EDATE(C64,D64)))</f>
        <v/>
      </c>
      <c r="G64" s="17" t="str">
        <f>IF(I64="","",IF(OR(I64&lt;&gt;"OK",NOT(ISNUMBER(Price!$B$28))),"–",F64-Price!$B$28))</f>
        <v/>
      </c>
      <c r="H64" s="16" t="str">
        <f>IF(I64="","",IF(OR(G64="–",NOT(ISNUMBER(Price!$B$29))),"–",IF(Price!$B$29&lt;0,"–",IF(G64&lt;0,"Lapsed",IF(G64&lt;=Price!$B$29,"Renew soon","Active")))))</f>
        <v/>
      </c>
      <c r="I64" s="16" t="str">
        <f>IF(COUNTA(A64:E64)=0,"",IF(OR(NOT(ISNUMBER(C64)),IF(ISNUMBER(D64),D64&lt;1,TRUE),IF(ISNUMBER(E64),E64&lt;0,TRUE)),"Check inputs","OK"))</f>
        <v/>
      </c>
    </row>
    <row r="65" spans="1:9" x14ac:dyDescent="0.25">
      <c r="A65" s="12"/>
      <c r="B65" s="12"/>
      <c r="C65" s="35"/>
      <c r="D65" s="13"/>
      <c r="E65" s="36"/>
      <c r="F65" s="37" t="str">
        <f>IF(I65="","",IF(I65&lt;&gt;"OK","–",EDATE(C65,D65)))</f>
        <v/>
      </c>
      <c r="G65" s="17" t="str">
        <f>IF(I65="","",IF(OR(I65&lt;&gt;"OK",NOT(ISNUMBER(Price!$B$28))),"–",F65-Price!$B$28))</f>
        <v/>
      </c>
      <c r="H65" s="16" t="str">
        <f>IF(I65="","",IF(OR(G65="–",NOT(ISNUMBER(Price!$B$29))),"–",IF(Price!$B$29&lt;0,"–",IF(G65&lt;0,"Lapsed",IF(G65&lt;=Price!$B$29,"Renew soon","Active")))))</f>
        <v/>
      </c>
      <c r="I65" s="16" t="str">
        <f>IF(COUNTA(A65:E65)=0,"",IF(OR(NOT(ISNUMBER(C65)),IF(ISNUMBER(D65),D65&lt;1,TRUE),IF(ISNUMBER(E65),E65&lt;0,TRUE)),"Check inputs","OK"))</f>
        <v/>
      </c>
    </row>
    <row r="66" spans="1:9" x14ac:dyDescent="0.25">
      <c r="A66" s="12"/>
      <c r="B66" s="12"/>
      <c r="C66" s="35"/>
      <c r="D66" s="13"/>
      <c r="E66" s="36"/>
      <c r="F66" s="37" t="str">
        <f>IF(I66="","",IF(I66&lt;&gt;"OK","–",EDATE(C66,D66)))</f>
        <v/>
      </c>
      <c r="G66" s="17" t="str">
        <f>IF(I66="","",IF(OR(I66&lt;&gt;"OK",NOT(ISNUMBER(Price!$B$28))),"–",F66-Price!$B$28))</f>
        <v/>
      </c>
      <c r="H66" s="16" t="str">
        <f>IF(I66="","",IF(OR(G66="–",NOT(ISNUMBER(Price!$B$29))),"–",IF(Price!$B$29&lt;0,"–",IF(G66&lt;0,"Lapsed",IF(G66&lt;=Price!$B$29,"Renew soon","Active")))))</f>
        <v/>
      </c>
      <c r="I66" s="16" t="str">
        <f>IF(COUNTA(A66:E66)=0,"",IF(OR(NOT(ISNUMBER(C66)),IF(ISNUMBER(D66),D66&lt;1,TRUE),IF(ISNUMBER(E66),E66&lt;0,TRUE)),"Check inputs","OK"))</f>
        <v/>
      </c>
    </row>
    <row r="67" spans="1:9" x14ac:dyDescent="0.25">
      <c r="A67" s="12"/>
      <c r="B67" s="12"/>
      <c r="C67" s="35"/>
      <c r="D67" s="13"/>
      <c r="E67" s="36"/>
      <c r="F67" s="37" t="str">
        <f>IF(I67="","",IF(I67&lt;&gt;"OK","–",EDATE(C67,D67)))</f>
        <v/>
      </c>
      <c r="G67" s="17" t="str">
        <f>IF(I67="","",IF(OR(I67&lt;&gt;"OK",NOT(ISNUMBER(Price!$B$28))),"–",F67-Price!$B$28))</f>
        <v/>
      </c>
      <c r="H67" s="16" t="str">
        <f>IF(I67="","",IF(OR(G67="–",NOT(ISNUMBER(Price!$B$29))),"–",IF(Price!$B$29&lt;0,"–",IF(G67&lt;0,"Lapsed",IF(G67&lt;=Price!$B$29,"Renew soon","Active")))))</f>
        <v/>
      </c>
      <c r="I67" s="16" t="str">
        <f>IF(COUNTA(A67:E67)=0,"",IF(OR(NOT(ISNUMBER(C67)),IF(ISNUMBER(D67),D67&lt;1,TRUE),IF(ISNUMBER(E67),E67&lt;0,TRUE)),"Check inputs","OK"))</f>
        <v/>
      </c>
    </row>
    <row r="68" spans="1:9" x14ac:dyDescent="0.25">
      <c r="A68" s="12"/>
      <c r="B68" s="12"/>
      <c r="C68" s="35"/>
      <c r="D68" s="13"/>
      <c r="E68" s="36"/>
      <c r="F68" s="37" t="str">
        <f>IF(I68="","",IF(I68&lt;&gt;"OK","–",EDATE(C68,D68)))</f>
        <v/>
      </c>
      <c r="G68" s="17" t="str">
        <f>IF(I68="","",IF(OR(I68&lt;&gt;"OK",NOT(ISNUMBER(Price!$B$28))),"–",F68-Price!$B$28))</f>
        <v/>
      </c>
      <c r="H68" s="16" t="str">
        <f>IF(I68="","",IF(OR(G68="–",NOT(ISNUMBER(Price!$B$29))),"–",IF(Price!$B$29&lt;0,"–",IF(G68&lt;0,"Lapsed",IF(G68&lt;=Price!$B$29,"Renew soon","Active")))))</f>
        <v/>
      </c>
      <c r="I68" s="16" t="str">
        <f>IF(COUNTA(A68:E68)=0,"",IF(OR(NOT(ISNUMBER(C68)),IF(ISNUMBER(D68),D68&lt;1,TRUE),IF(ISNUMBER(E68),E68&lt;0,TRUE)),"Check inputs","OK"))</f>
        <v/>
      </c>
    </row>
    <row r="69" spans="1:9" x14ac:dyDescent="0.25">
      <c r="A69" s="12"/>
      <c r="B69" s="12"/>
      <c r="C69" s="35"/>
      <c r="D69" s="13"/>
      <c r="E69" s="36"/>
      <c r="F69" s="37" t="str">
        <f>IF(I69="","",IF(I69&lt;&gt;"OK","–",EDATE(C69,D69)))</f>
        <v/>
      </c>
      <c r="G69" s="17" t="str">
        <f>IF(I69="","",IF(OR(I69&lt;&gt;"OK",NOT(ISNUMBER(Price!$B$28))),"–",F69-Price!$B$28))</f>
        <v/>
      </c>
      <c r="H69" s="16" t="str">
        <f>IF(I69="","",IF(OR(G69="–",NOT(ISNUMBER(Price!$B$29))),"–",IF(Price!$B$29&lt;0,"–",IF(G69&lt;0,"Lapsed",IF(G69&lt;=Price!$B$29,"Renew soon","Active")))))</f>
        <v/>
      </c>
      <c r="I69" s="16" t="str">
        <f>IF(COUNTA(A69:E69)=0,"",IF(OR(NOT(ISNUMBER(C69)),IF(ISNUMBER(D69),D69&lt;1,TRUE),IF(ISNUMBER(E69),E69&lt;0,TRUE)),"Check inputs","OK"))</f>
        <v/>
      </c>
    </row>
    <row r="70" spans="1:9" x14ac:dyDescent="0.25">
      <c r="A70" s="12"/>
      <c r="B70" s="12"/>
      <c r="C70" s="35"/>
      <c r="D70" s="13"/>
      <c r="E70" s="36"/>
      <c r="F70" s="37" t="str">
        <f>IF(I70="","",IF(I70&lt;&gt;"OK","–",EDATE(C70,D70)))</f>
        <v/>
      </c>
      <c r="G70" s="17" t="str">
        <f>IF(I70="","",IF(OR(I70&lt;&gt;"OK",NOT(ISNUMBER(Price!$B$28))),"–",F70-Price!$B$28))</f>
        <v/>
      </c>
      <c r="H70" s="16" t="str">
        <f>IF(I70="","",IF(OR(G70="–",NOT(ISNUMBER(Price!$B$29))),"–",IF(Price!$B$29&lt;0,"–",IF(G70&lt;0,"Lapsed",IF(G70&lt;=Price!$B$29,"Renew soon","Active")))))</f>
        <v/>
      </c>
      <c r="I70" s="16" t="str">
        <f>IF(COUNTA(A70:E70)=0,"",IF(OR(NOT(ISNUMBER(C70)),IF(ISNUMBER(D70),D70&lt;1,TRUE),IF(ISNUMBER(E70),E70&lt;0,TRUE)),"Check inputs","OK"))</f>
        <v/>
      </c>
    </row>
    <row r="71" spans="1:9" x14ac:dyDescent="0.25">
      <c r="A71" s="12"/>
      <c r="B71" s="12"/>
      <c r="C71" s="35"/>
      <c r="D71" s="13"/>
      <c r="E71" s="36"/>
      <c r="F71" s="37" t="str">
        <f>IF(I71="","",IF(I71&lt;&gt;"OK","–",EDATE(C71,D71)))</f>
        <v/>
      </c>
      <c r="G71" s="17" t="str">
        <f>IF(I71="","",IF(OR(I71&lt;&gt;"OK",NOT(ISNUMBER(Price!$B$28))),"–",F71-Price!$B$28))</f>
        <v/>
      </c>
      <c r="H71" s="16" t="str">
        <f>IF(I71="","",IF(OR(G71="–",NOT(ISNUMBER(Price!$B$29))),"–",IF(Price!$B$29&lt;0,"–",IF(G71&lt;0,"Lapsed",IF(G71&lt;=Price!$B$29,"Renew soon","Active")))))</f>
        <v/>
      </c>
      <c r="I71" s="16" t="str">
        <f>IF(COUNTA(A71:E71)=0,"",IF(OR(NOT(ISNUMBER(C71)),IF(ISNUMBER(D71),D71&lt;1,TRUE),IF(ISNUMBER(E71),E71&lt;0,TRUE)),"Check inputs","OK"))</f>
        <v/>
      </c>
    </row>
    <row r="72" spans="1:9" x14ac:dyDescent="0.25">
      <c r="A72" s="12"/>
      <c r="B72" s="12"/>
      <c r="C72" s="35"/>
      <c r="D72" s="13"/>
      <c r="E72" s="36"/>
      <c r="F72" s="37" t="str">
        <f>IF(I72="","",IF(I72&lt;&gt;"OK","–",EDATE(C72,D72)))</f>
        <v/>
      </c>
      <c r="G72" s="17" t="str">
        <f>IF(I72="","",IF(OR(I72&lt;&gt;"OK",NOT(ISNUMBER(Price!$B$28))),"–",F72-Price!$B$28))</f>
        <v/>
      </c>
      <c r="H72" s="16" t="str">
        <f>IF(I72="","",IF(OR(G72="–",NOT(ISNUMBER(Price!$B$29))),"–",IF(Price!$B$29&lt;0,"–",IF(G72&lt;0,"Lapsed",IF(G72&lt;=Price!$B$29,"Renew soon","Active")))))</f>
        <v/>
      </c>
      <c r="I72" s="16" t="str">
        <f>IF(COUNTA(A72:E72)=0,"",IF(OR(NOT(ISNUMBER(C72)),IF(ISNUMBER(D72),D72&lt;1,TRUE),IF(ISNUMBER(E72),E72&lt;0,TRUE)),"Check inputs","OK"))</f>
        <v/>
      </c>
    </row>
    <row r="73" spans="1:9" x14ac:dyDescent="0.25">
      <c r="A73" s="12"/>
      <c r="B73" s="12"/>
      <c r="C73" s="35"/>
      <c r="D73" s="13"/>
      <c r="E73" s="36"/>
      <c r="F73" s="37" t="str">
        <f>IF(I73="","",IF(I73&lt;&gt;"OK","–",EDATE(C73,D73)))</f>
        <v/>
      </c>
      <c r="G73" s="17" t="str">
        <f>IF(I73="","",IF(OR(I73&lt;&gt;"OK",NOT(ISNUMBER(Price!$B$28))),"–",F73-Price!$B$28))</f>
        <v/>
      </c>
      <c r="H73" s="16" t="str">
        <f>IF(I73="","",IF(OR(G73="–",NOT(ISNUMBER(Price!$B$29))),"–",IF(Price!$B$29&lt;0,"–",IF(G73&lt;0,"Lapsed",IF(G73&lt;=Price!$B$29,"Renew soon","Active")))))</f>
        <v/>
      </c>
      <c r="I73" s="16" t="str">
        <f>IF(COUNTA(A73:E73)=0,"",IF(OR(NOT(ISNUMBER(C73)),IF(ISNUMBER(D73),D73&lt;1,TRUE),IF(ISNUMBER(E73),E73&lt;0,TRUE)),"Check inputs","OK"))</f>
        <v/>
      </c>
    </row>
    <row r="74" spans="1:9" x14ac:dyDescent="0.25">
      <c r="A74" s="12"/>
      <c r="B74" s="12"/>
      <c r="C74" s="35"/>
      <c r="D74" s="13"/>
      <c r="E74" s="36"/>
      <c r="F74" s="37" t="str">
        <f>IF(I74="","",IF(I74&lt;&gt;"OK","–",EDATE(C74,D74)))</f>
        <v/>
      </c>
      <c r="G74" s="17" t="str">
        <f>IF(I74="","",IF(OR(I74&lt;&gt;"OK",NOT(ISNUMBER(Price!$B$28))),"–",F74-Price!$B$28))</f>
        <v/>
      </c>
      <c r="H74" s="16" t="str">
        <f>IF(I74="","",IF(OR(G74="–",NOT(ISNUMBER(Price!$B$29))),"–",IF(Price!$B$29&lt;0,"–",IF(G74&lt;0,"Lapsed",IF(G74&lt;=Price!$B$29,"Renew soon","Active")))))</f>
        <v/>
      </c>
      <c r="I74" s="16" t="str">
        <f>IF(COUNTA(A74:E74)=0,"",IF(OR(NOT(ISNUMBER(C74)),IF(ISNUMBER(D74),D74&lt;1,TRUE),IF(ISNUMBER(E74),E74&lt;0,TRUE)),"Check inputs","OK"))</f>
        <v/>
      </c>
    </row>
    <row r="75" spans="1:9" x14ac:dyDescent="0.25">
      <c r="A75" s="12"/>
      <c r="B75" s="12"/>
      <c r="C75" s="35"/>
      <c r="D75" s="13"/>
      <c r="E75" s="36"/>
      <c r="F75" s="37" t="str">
        <f>IF(I75="","",IF(I75&lt;&gt;"OK","–",EDATE(C75,D75)))</f>
        <v/>
      </c>
      <c r="G75" s="17" t="str">
        <f>IF(I75="","",IF(OR(I75&lt;&gt;"OK",NOT(ISNUMBER(Price!$B$28))),"–",F75-Price!$B$28))</f>
        <v/>
      </c>
      <c r="H75" s="16" t="str">
        <f>IF(I75="","",IF(OR(G75="–",NOT(ISNUMBER(Price!$B$29))),"–",IF(Price!$B$29&lt;0,"–",IF(G75&lt;0,"Lapsed",IF(G75&lt;=Price!$B$29,"Renew soon","Active")))))</f>
        <v/>
      </c>
      <c r="I75" s="16" t="str">
        <f>IF(COUNTA(A75:E75)=0,"",IF(OR(NOT(ISNUMBER(C75)),IF(ISNUMBER(D75),D75&lt;1,TRUE),IF(ISNUMBER(E75),E75&lt;0,TRUE)),"Check inputs","OK"))</f>
        <v/>
      </c>
    </row>
    <row r="76" spans="1:9" x14ac:dyDescent="0.25">
      <c r="A76" s="12"/>
      <c r="B76" s="12"/>
      <c r="C76" s="35"/>
      <c r="D76" s="13"/>
      <c r="E76" s="36"/>
      <c r="F76" s="37" t="str">
        <f>IF(I76="","",IF(I76&lt;&gt;"OK","–",EDATE(C76,D76)))</f>
        <v/>
      </c>
      <c r="G76" s="17" t="str">
        <f>IF(I76="","",IF(OR(I76&lt;&gt;"OK",NOT(ISNUMBER(Price!$B$28))),"–",F76-Price!$B$28))</f>
        <v/>
      </c>
      <c r="H76" s="16" t="str">
        <f>IF(I76="","",IF(OR(G76="–",NOT(ISNUMBER(Price!$B$29))),"–",IF(Price!$B$29&lt;0,"–",IF(G76&lt;0,"Lapsed",IF(G76&lt;=Price!$B$29,"Renew soon","Active")))))</f>
        <v/>
      </c>
      <c r="I76" s="16" t="str">
        <f>IF(COUNTA(A76:E76)=0,"",IF(OR(NOT(ISNUMBER(C76)),IF(ISNUMBER(D76),D76&lt;1,TRUE),IF(ISNUMBER(E76),E76&lt;0,TRUE)),"Check inputs","OK"))</f>
        <v/>
      </c>
    </row>
    <row r="77" spans="1:9" x14ac:dyDescent="0.25">
      <c r="A77" s="12"/>
      <c r="B77" s="12"/>
      <c r="C77" s="35"/>
      <c r="D77" s="13"/>
      <c r="E77" s="36"/>
      <c r="F77" s="37" t="str">
        <f>IF(I77="","",IF(I77&lt;&gt;"OK","–",EDATE(C77,D77)))</f>
        <v/>
      </c>
      <c r="G77" s="17" t="str">
        <f>IF(I77="","",IF(OR(I77&lt;&gt;"OK",NOT(ISNUMBER(Price!$B$28))),"–",F77-Price!$B$28))</f>
        <v/>
      </c>
      <c r="H77" s="16" t="str">
        <f>IF(I77="","",IF(OR(G77="–",NOT(ISNUMBER(Price!$B$29))),"–",IF(Price!$B$29&lt;0,"–",IF(G77&lt;0,"Lapsed",IF(G77&lt;=Price!$B$29,"Renew soon","Active")))))</f>
        <v/>
      </c>
      <c r="I77" s="16" t="str">
        <f>IF(COUNTA(A77:E77)=0,"",IF(OR(NOT(ISNUMBER(C77)),IF(ISNUMBER(D77),D77&lt;1,TRUE),IF(ISNUMBER(E77),E77&lt;0,TRUE)),"Check inputs","OK"))</f>
        <v/>
      </c>
    </row>
    <row r="78" spans="1:9" x14ac:dyDescent="0.25">
      <c r="A78" s="12"/>
      <c r="B78" s="12"/>
      <c r="C78" s="35"/>
      <c r="D78" s="13"/>
      <c r="E78" s="36"/>
      <c r="F78" s="37" t="str">
        <f>IF(I78="","",IF(I78&lt;&gt;"OK","–",EDATE(C78,D78)))</f>
        <v/>
      </c>
      <c r="G78" s="17" t="str">
        <f>IF(I78="","",IF(OR(I78&lt;&gt;"OK",NOT(ISNUMBER(Price!$B$28))),"–",F78-Price!$B$28))</f>
        <v/>
      </c>
      <c r="H78" s="16" t="str">
        <f>IF(I78="","",IF(OR(G78="–",NOT(ISNUMBER(Price!$B$29))),"–",IF(Price!$B$29&lt;0,"–",IF(G78&lt;0,"Lapsed",IF(G78&lt;=Price!$B$29,"Renew soon","Active")))))</f>
        <v/>
      </c>
      <c r="I78" s="16" t="str">
        <f>IF(COUNTA(A78:E78)=0,"",IF(OR(NOT(ISNUMBER(C78)),IF(ISNUMBER(D78),D78&lt;1,TRUE),IF(ISNUMBER(E78),E78&lt;0,TRUE)),"Check inputs","OK"))</f>
        <v/>
      </c>
    </row>
    <row r="79" spans="1:9" x14ac:dyDescent="0.25">
      <c r="A79" s="12"/>
      <c r="B79" s="12"/>
      <c r="C79" s="35"/>
      <c r="D79" s="13"/>
      <c r="E79" s="36"/>
      <c r="F79" s="37" t="str">
        <f>IF(I79="","",IF(I79&lt;&gt;"OK","–",EDATE(C79,D79)))</f>
        <v/>
      </c>
      <c r="G79" s="17" t="str">
        <f>IF(I79="","",IF(OR(I79&lt;&gt;"OK",NOT(ISNUMBER(Price!$B$28))),"–",F79-Price!$B$28))</f>
        <v/>
      </c>
      <c r="H79" s="16" t="str">
        <f>IF(I79="","",IF(OR(G79="–",NOT(ISNUMBER(Price!$B$29))),"–",IF(Price!$B$29&lt;0,"–",IF(G79&lt;0,"Lapsed",IF(G79&lt;=Price!$B$29,"Renew soon","Active")))))</f>
        <v/>
      </c>
      <c r="I79" s="16" t="str">
        <f>IF(COUNTA(A79:E79)=0,"",IF(OR(NOT(ISNUMBER(C79)),IF(ISNUMBER(D79),D79&lt;1,TRUE),IF(ISNUMBER(E79),E79&lt;0,TRUE)),"Check inputs","OK"))</f>
        <v/>
      </c>
    </row>
    <row r="80" spans="1:9" x14ac:dyDescent="0.25">
      <c r="A80" s="12"/>
      <c r="B80" s="12"/>
      <c r="C80" s="35"/>
      <c r="D80" s="13"/>
      <c r="E80" s="36"/>
      <c r="F80" s="37" t="str">
        <f>IF(I80="","",IF(I80&lt;&gt;"OK","–",EDATE(C80,D80)))</f>
        <v/>
      </c>
      <c r="G80" s="17" t="str">
        <f>IF(I80="","",IF(OR(I80&lt;&gt;"OK",NOT(ISNUMBER(Price!$B$28))),"–",F80-Price!$B$28))</f>
        <v/>
      </c>
      <c r="H80" s="16" t="str">
        <f>IF(I80="","",IF(OR(G80="–",NOT(ISNUMBER(Price!$B$29))),"–",IF(Price!$B$29&lt;0,"–",IF(G80&lt;0,"Lapsed",IF(G80&lt;=Price!$B$29,"Renew soon","Active")))))</f>
        <v/>
      </c>
      <c r="I80" s="16" t="str">
        <f>IF(COUNTA(A80:E80)=0,"",IF(OR(NOT(ISNUMBER(C80)),IF(ISNUMBER(D80),D80&lt;1,TRUE),IF(ISNUMBER(E80),E80&lt;0,TRUE)),"Check inputs","OK"))</f>
        <v/>
      </c>
    </row>
    <row r="81" spans="1:9" x14ac:dyDescent="0.25">
      <c r="A81" s="12"/>
      <c r="B81" s="12"/>
      <c r="C81" s="35"/>
      <c r="D81" s="13"/>
      <c r="E81" s="36"/>
      <c r="F81" s="37" t="str">
        <f>IF(I81="","",IF(I81&lt;&gt;"OK","–",EDATE(C81,D81)))</f>
        <v/>
      </c>
      <c r="G81" s="17" t="str">
        <f>IF(I81="","",IF(OR(I81&lt;&gt;"OK",NOT(ISNUMBER(Price!$B$28))),"–",F81-Price!$B$28))</f>
        <v/>
      </c>
      <c r="H81" s="16" t="str">
        <f>IF(I81="","",IF(OR(G81="–",NOT(ISNUMBER(Price!$B$29))),"–",IF(Price!$B$29&lt;0,"–",IF(G81&lt;0,"Lapsed",IF(G81&lt;=Price!$B$29,"Renew soon","Active")))))</f>
        <v/>
      </c>
      <c r="I81" s="16" t="str">
        <f>IF(COUNTA(A81:E81)=0,"",IF(OR(NOT(ISNUMBER(C81)),IF(ISNUMBER(D81),D81&lt;1,TRUE),IF(ISNUMBER(E81),E81&lt;0,TRUE)),"Check inputs","OK"))</f>
        <v/>
      </c>
    </row>
    <row r="82" spans="1:9" x14ac:dyDescent="0.25">
      <c r="A82" s="12"/>
      <c r="B82" s="12"/>
      <c r="C82" s="35"/>
      <c r="D82" s="13"/>
      <c r="E82" s="36"/>
      <c r="F82" s="37" t="str">
        <f>IF(I82="","",IF(I82&lt;&gt;"OK","–",EDATE(C82,D82)))</f>
        <v/>
      </c>
      <c r="G82" s="17" t="str">
        <f>IF(I82="","",IF(OR(I82&lt;&gt;"OK",NOT(ISNUMBER(Price!$B$28))),"–",F82-Price!$B$28))</f>
        <v/>
      </c>
      <c r="H82" s="16" t="str">
        <f>IF(I82="","",IF(OR(G82="–",NOT(ISNUMBER(Price!$B$29))),"–",IF(Price!$B$29&lt;0,"–",IF(G82&lt;0,"Lapsed",IF(G82&lt;=Price!$B$29,"Renew soon","Active")))))</f>
        <v/>
      </c>
      <c r="I82" s="16" t="str">
        <f>IF(COUNTA(A82:E82)=0,"",IF(OR(NOT(ISNUMBER(C82)),IF(ISNUMBER(D82),D82&lt;1,TRUE),IF(ISNUMBER(E82),E82&lt;0,TRUE)),"Check inputs","OK"))</f>
        <v/>
      </c>
    </row>
    <row r="83" spans="1:9" x14ac:dyDescent="0.25">
      <c r="A83" s="12"/>
      <c r="B83" s="12"/>
      <c r="C83" s="35"/>
      <c r="D83" s="13"/>
      <c r="E83" s="36"/>
      <c r="F83" s="37" t="str">
        <f>IF(I83="","",IF(I83&lt;&gt;"OK","–",EDATE(C83,D83)))</f>
        <v/>
      </c>
      <c r="G83" s="17" t="str">
        <f>IF(I83="","",IF(OR(I83&lt;&gt;"OK",NOT(ISNUMBER(Price!$B$28))),"–",F83-Price!$B$28))</f>
        <v/>
      </c>
      <c r="H83" s="16" t="str">
        <f>IF(I83="","",IF(OR(G83="–",NOT(ISNUMBER(Price!$B$29))),"–",IF(Price!$B$29&lt;0,"–",IF(G83&lt;0,"Lapsed",IF(G83&lt;=Price!$B$29,"Renew soon","Active")))))</f>
        <v/>
      </c>
      <c r="I83" s="16" t="str">
        <f>IF(COUNTA(A83:E83)=0,"",IF(OR(NOT(ISNUMBER(C83)),IF(ISNUMBER(D83),D83&lt;1,TRUE),IF(ISNUMBER(E83),E83&lt;0,TRUE)),"Check inputs","OK"))</f>
        <v/>
      </c>
    </row>
    <row r="84" spans="1:9" x14ac:dyDescent="0.25">
      <c r="A84" s="12"/>
      <c r="B84" s="12"/>
      <c r="C84" s="35"/>
      <c r="D84" s="13"/>
      <c r="E84" s="36"/>
      <c r="F84" s="37" t="str">
        <f>IF(I84="","",IF(I84&lt;&gt;"OK","–",EDATE(C84,D84)))</f>
        <v/>
      </c>
      <c r="G84" s="17" t="str">
        <f>IF(I84="","",IF(OR(I84&lt;&gt;"OK",NOT(ISNUMBER(Price!$B$28))),"–",F84-Price!$B$28))</f>
        <v/>
      </c>
      <c r="H84" s="16" t="str">
        <f>IF(I84="","",IF(OR(G84="–",NOT(ISNUMBER(Price!$B$29))),"–",IF(Price!$B$29&lt;0,"–",IF(G84&lt;0,"Lapsed",IF(G84&lt;=Price!$B$29,"Renew soon","Active")))))</f>
        <v/>
      </c>
      <c r="I84" s="16" t="str">
        <f>IF(COUNTA(A84:E84)=0,"",IF(OR(NOT(ISNUMBER(C84)),IF(ISNUMBER(D84),D84&lt;1,TRUE),IF(ISNUMBER(E84),E84&lt;0,TRUE)),"Check inputs","OK"))</f>
        <v/>
      </c>
    </row>
    <row r="85" spans="1:9" x14ac:dyDescent="0.25">
      <c r="A85" s="12"/>
      <c r="B85" s="12"/>
      <c r="C85" s="35"/>
      <c r="D85" s="13"/>
      <c r="E85" s="36"/>
      <c r="F85" s="37" t="str">
        <f>IF(I85="","",IF(I85&lt;&gt;"OK","–",EDATE(C85,D85)))</f>
        <v/>
      </c>
      <c r="G85" s="17" t="str">
        <f>IF(I85="","",IF(OR(I85&lt;&gt;"OK",NOT(ISNUMBER(Price!$B$28))),"–",F85-Price!$B$28))</f>
        <v/>
      </c>
      <c r="H85" s="16" t="str">
        <f>IF(I85="","",IF(OR(G85="–",NOT(ISNUMBER(Price!$B$29))),"–",IF(Price!$B$29&lt;0,"–",IF(G85&lt;0,"Lapsed",IF(G85&lt;=Price!$B$29,"Renew soon","Active")))))</f>
        <v/>
      </c>
      <c r="I85" s="16" t="str">
        <f>IF(COUNTA(A85:E85)=0,"",IF(OR(NOT(ISNUMBER(C85)),IF(ISNUMBER(D85),D85&lt;1,TRUE),IF(ISNUMBER(E85),E85&lt;0,TRUE)),"Check inputs","OK"))</f>
        <v/>
      </c>
    </row>
    <row r="86" spans="1:9" x14ac:dyDescent="0.25">
      <c r="A86" s="12"/>
      <c r="B86" s="12"/>
      <c r="C86" s="35"/>
      <c r="D86" s="13"/>
      <c r="E86" s="36"/>
      <c r="F86" s="37" t="str">
        <f>IF(I86="","",IF(I86&lt;&gt;"OK","–",EDATE(C86,D86)))</f>
        <v/>
      </c>
      <c r="G86" s="17" t="str">
        <f>IF(I86="","",IF(OR(I86&lt;&gt;"OK",NOT(ISNUMBER(Price!$B$28))),"–",F86-Price!$B$28))</f>
        <v/>
      </c>
      <c r="H86" s="16" t="str">
        <f>IF(I86="","",IF(OR(G86="–",NOT(ISNUMBER(Price!$B$29))),"–",IF(Price!$B$29&lt;0,"–",IF(G86&lt;0,"Lapsed",IF(G86&lt;=Price!$B$29,"Renew soon","Active")))))</f>
        <v/>
      </c>
      <c r="I86" s="16" t="str">
        <f>IF(COUNTA(A86:E86)=0,"",IF(OR(NOT(ISNUMBER(C86)),IF(ISNUMBER(D86),D86&lt;1,TRUE),IF(ISNUMBER(E86),E86&lt;0,TRUE)),"Check inputs","OK"))</f>
        <v/>
      </c>
    </row>
    <row r="87" spans="1:9" x14ac:dyDescent="0.25">
      <c r="A87" s="12"/>
      <c r="B87" s="12"/>
      <c r="C87" s="35"/>
      <c r="D87" s="13"/>
      <c r="E87" s="36"/>
      <c r="F87" s="37" t="str">
        <f>IF(I87="","",IF(I87&lt;&gt;"OK","–",EDATE(C87,D87)))</f>
        <v/>
      </c>
      <c r="G87" s="17" t="str">
        <f>IF(I87="","",IF(OR(I87&lt;&gt;"OK",NOT(ISNUMBER(Price!$B$28))),"–",F87-Price!$B$28))</f>
        <v/>
      </c>
      <c r="H87" s="16" t="str">
        <f>IF(I87="","",IF(OR(G87="–",NOT(ISNUMBER(Price!$B$29))),"–",IF(Price!$B$29&lt;0,"–",IF(G87&lt;0,"Lapsed",IF(G87&lt;=Price!$B$29,"Renew soon","Active")))))</f>
        <v/>
      </c>
      <c r="I87" s="16" t="str">
        <f>IF(COUNTA(A87:E87)=0,"",IF(OR(NOT(ISNUMBER(C87)),IF(ISNUMBER(D87),D87&lt;1,TRUE),IF(ISNUMBER(E87),E87&lt;0,TRUE)),"Check inputs","OK"))</f>
        <v/>
      </c>
    </row>
    <row r="88" spans="1:9" x14ac:dyDescent="0.25">
      <c r="A88" s="12"/>
      <c r="B88" s="12"/>
      <c r="C88" s="35"/>
      <c r="D88" s="13"/>
      <c r="E88" s="36"/>
      <c r="F88" s="37" t="str">
        <f>IF(I88="","",IF(I88&lt;&gt;"OK","–",EDATE(C88,D88)))</f>
        <v/>
      </c>
      <c r="G88" s="17" t="str">
        <f>IF(I88="","",IF(OR(I88&lt;&gt;"OK",NOT(ISNUMBER(Price!$B$28))),"–",F88-Price!$B$28))</f>
        <v/>
      </c>
      <c r="H88" s="16" t="str">
        <f>IF(I88="","",IF(OR(G88="–",NOT(ISNUMBER(Price!$B$29))),"–",IF(Price!$B$29&lt;0,"–",IF(G88&lt;0,"Lapsed",IF(G88&lt;=Price!$B$29,"Renew soon","Active")))))</f>
        <v/>
      </c>
      <c r="I88" s="16" t="str">
        <f>IF(COUNTA(A88:E88)=0,"",IF(OR(NOT(ISNUMBER(C88)),IF(ISNUMBER(D88),D88&lt;1,TRUE),IF(ISNUMBER(E88),E88&lt;0,TRUE)),"Check inputs","OK"))</f>
        <v/>
      </c>
    </row>
    <row r="89" spans="1:9" x14ac:dyDescent="0.25">
      <c r="A89" s="12"/>
      <c r="B89" s="12"/>
      <c r="C89" s="35"/>
      <c r="D89" s="13"/>
      <c r="E89" s="36"/>
      <c r="F89" s="37" t="str">
        <f>IF(I89="","",IF(I89&lt;&gt;"OK","–",EDATE(C89,D89)))</f>
        <v/>
      </c>
      <c r="G89" s="17" t="str">
        <f>IF(I89="","",IF(OR(I89&lt;&gt;"OK",NOT(ISNUMBER(Price!$B$28))),"–",F89-Price!$B$28))</f>
        <v/>
      </c>
      <c r="H89" s="16" t="str">
        <f>IF(I89="","",IF(OR(G89="–",NOT(ISNUMBER(Price!$B$29))),"–",IF(Price!$B$29&lt;0,"–",IF(G89&lt;0,"Lapsed",IF(G89&lt;=Price!$B$29,"Renew soon","Active")))))</f>
        <v/>
      </c>
      <c r="I89" s="16" t="str">
        <f>IF(COUNTA(A89:E89)=0,"",IF(OR(NOT(ISNUMBER(C89)),IF(ISNUMBER(D89),D89&lt;1,TRUE),IF(ISNUMBER(E89),E89&lt;0,TRUE)),"Check inputs","OK"))</f>
        <v/>
      </c>
    </row>
    <row r="90" spans="1:9" x14ac:dyDescent="0.25">
      <c r="A90" s="12"/>
      <c r="B90" s="12"/>
      <c r="C90" s="35"/>
      <c r="D90" s="13"/>
      <c r="E90" s="36"/>
      <c r="F90" s="37" t="str">
        <f>IF(I90="","",IF(I90&lt;&gt;"OK","–",EDATE(C90,D90)))</f>
        <v/>
      </c>
      <c r="G90" s="17" t="str">
        <f>IF(I90="","",IF(OR(I90&lt;&gt;"OK",NOT(ISNUMBER(Price!$B$28))),"–",F90-Price!$B$28))</f>
        <v/>
      </c>
      <c r="H90" s="16" t="str">
        <f>IF(I90="","",IF(OR(G90="–",NOT(ISNUMBER(Price!$B$29))),"–",IF(Price!$B$29&lt;0,"–",IF(G90&lt;0,"Lapsed",IF(G90&lt;=Price!$B$29,"Renew soon","Active")))))</f>
        <v/>
      </c>
      <c r="I90" s="16" t="str">
        <f>IF(COUNTA(A90:E90)=0,"",IF(OR(NOT(ISNUMBER(C90)),IF(ISNUMBER(D90),D90&lt;1,TRUE),IF(ISNUMBER(E90),E90&lt;0,TRUE)),"Check inputs","OK"))</f>
        <v/>
      </c>
    </row>
    <row r="91" spans="1:9" x14ac:dyDescent="0.25">
      <c r="A91" s="12"/>
      <c r="B91" s="12"/>
      <c r="C91" s="35"/>
      <c r="D91" s="13"/>
      <c r="E91" s="36"/>
      <c r="F91" s="37" t="str">
        <f>IF(I91="","",IF(I91&lt;&gt;"OK","–",EDATE(C91,D91)))</f>
        <v/>
      </c>
      <c r="G91" s="17" t="str">
        <f>IF(I91="","",IF(OR(I91&lt;&gt;"OK",NOT(ISNUMBER(Price!$B$28))),"–",F91-Price!$B$28))</f>
        <v/>
      </c>
      <c r="H91" s="16" t="str">
        <f>IF(I91="","",IF(OR(G91="–",NOT(ISNUMBER(Price!$B$29))),"–",IF(Price!$B$29&lt;0,"–",IF(G91&lt;0,"Lapsed",IF(G91&lt;=Price!$B$29,"Renew soon","Active")))))</f>
        <v/>
      </c>
      <c r="I91" s="16" t="str">
        <f>IF(COUNTA(A91:E91)=0,"",IF(OR(NOT(ISNUMBER(C91)),IF(ISNUMBER(D91),D91&lt;1,TRUE),IF(ISNUMBER(E91),E91&lt;0,TRUE)),"Check inputs","OK"))</f>
        <v/>
      </c>
    </row>
    <row r="92" spans="1:9" x14ac:dyDescent="0.25">
      <c r="A92" s="12"/>
      <c r="B92" s="12"/>
      <c r="C92" s="35"/>
      <c r="D92" s="13"/>
      <c r="E92" s="36"/>
      <c r="F92" s="37" t="str">
        <f>IF(I92="","",IF(I92&lt;&gt;"OK","–",EDATE(C92,D92)))</f>
        <v/>
      </c>
      <c r="G92" s="17" t="str">
        <f>IF(I92="","",IF(OR(I92&lt;&gt;"OK",NOT(ISNUMBER(Price!$B$28))),"–",F92-Price!$B$28))</f>
        <v/>
      </c>
      <c r="H92" s="16" t="str">
        <f>IF(I92="","",IF(OR(G92="–",NOT(ISNUMBER(Price!$B$29))),"–",IF(Price!$B$29&lt;0,"–",IF(G92&lt;0,"Lapsed",IF(G92&lt;=Price!$B$29,"Renew soon","Active")))))</f>
        <v/>
      </c>
      <c r="I92" s="16" t="str">
        <f>IF(COUNTA(A92:E92)=0,"",IF(OR(NOT(ISNUMBER(C92)),IF(ISNUMBER(D92),D92&lt;1,TRUE),IF(ISNUMBER(E92),E92&lt;0,TRUE)),"Check inputs","OK"))</f>
        <v/>
      </c>
    </row>
    <row r="93" spans="1:9" x14ac:dyDescent="0.25">
      <c r="A93" s="12"/>
      <c r="B93" s="12"/>
      <c r="C93" s="35"/>
      <c r="D93" s="13"/>
      <c r="E93" s="36"/>
      <c r="F93" s="37" t="str">
        <f>IF(I93="","",IF(I93&lt;&gt;"OK","–",EDATE(C93,D93)))</f>
        <v/>
      </c>
      <c r="G93" s="17" t="str">
        <f>IF(I93="","",IF(OR(I93&lt;&gt;"OK",NOT(ISNUMBER(Price!$B$28))),"–",F93-Price!$B$28))</f>
        <v/>
      </c>
      <c r="H93" s="16" t="str">
        <f>IF(I93="","",IF(OR(G93="–",NOT(ISNUMBER(Price!$B$29))),"–",IF(Price!$B$29&lt;0,"–",IF(G93&lt;0,"Lapsed",IF(G93&lt;=Price!$B$29,"Renew soon","Active")))))</f>
        <v/>
      </c>
      <c r="I93" s="16" t="str">
        <f>IF(COUNTA(A93:E93)=0,"",IF(OR(NOT(ISNUMBER(C93)),IF(ISNUMBER(D93),D93&lt;1,TRUE),IF(ISNUMBER(E93),E93&lt;0,TRUE)),"Check inputs","OK"))</f>
        <v/>
      </c>
    </row>
    <row r="94" spans="1:9" x14ac:dyDescent="0.25">
      <c r="A94" s="12"/>
      <c r="B94" s="12"/>
      <c r="C94" s="35"/>
      <c r="D94" s="13"/>
      <c r="E94" s="36"/>
      <c r="F94" s="37" t="str">
        <f>IF(I94="","",IF(I94&lt;&gt;"OK","–",EDATE(C94,D94)))</f>
        <v/>
      </c>
      <c r="G94" s="17" t="str">
        <f>IF(I94="","",IF(OR(I94&lt;&gt;"OK",NOT(ISNUMBER(Price!$B$28))),"–",F94-Price!$B$28))</f>
        <v/>
      </c>
      <c r="H94" s="16" t="str">
        <f>IF(I94="","",IF(OR(G94="–",NOT(ISNUMBER(Price!$B$29))),"–",IF(Price!$B$29&lt;0,"–",IF(G94&lt;0,"Lapsed",IF(G94&lt;=Price!$B$29,"Renew soon","Active")))))</f>
        <v/>
      </c>
      <c r="I94" s="16" t="str">
        <f>IF(COUNTA(A94:E94)=0,"",IF(OR(NOT(ISNUMBER(C94)),IF(ISNUMBER(D94),D94&lt;1,TRUE),IF(ISNUMBER(E94),E94&lt;0,TRUE)),"Check inputs","OK"))</f>
        <v/>
      </c>
    </row>
    <row r="95" spans="1:9" x14ac:dyDescent="0.25">
      <c r="A95" s="12"/>
      <c r="B95" s="12"/>
      <c r="C95" s="35"/>
      <c r="D95" s="13"/>
      <c r="E95" s="36"/>
      <c r="F95" s="37" t="str">
        <f>IF(I95="","",IF(I95&lt;&gt;"OK","–",EDATE(C95,D95)))</f>
        <v/>
      </c>
      <c r="G95" s="17" t="str">
        <f>IF(I95="","",IF(OR(I95&lt;&gt;"OK",NOT(ISNUMBER(Price!$B$28))),"–",F95-Price!$B$28))</f>
        <v/>
      </c>
      <c r="H95" s="16" t="str">
        <f>IF(I95="","",IF(OR(G95="–",NOT(ISNUMBER(Price!$B$29))),"–",IF(Price!$B$29&lt;0,"–",IF(G95&lt;0,"Lapsed",IF(G95&lt;=Price!$B$29,"Renew soon","Active")))))</f>
        <v/>
      </c>
      <c r="I95" s="16" t="str">
        <f>IF(COUNTA(A95:E95)=0,"",IF(OR(NOT(ISNUMBER(C95)),IF(ISNUMBER(D95),D95&lt;1,TRUE),IF(ISNUMBER(E95),E95&lt;0,TRUE)),"Check inputs","OK"))</f>
        <v/>
      </c>
    </row>
    <row r="96" spans="1:9" x14ac:dyDescent="0.25">
      <c r="A96" s="12"/>
      <c r="B96" s="12"/>
      <c r="C96" s="35"/>
      <c r="D96" s="13"/>
      <c r="E96" s="36"/>
      <c r="F96" s="37" t="str">
        <f>IF(I96="","",IF(I96&lt;&gt;"OK","–",EDATE(C96,D96)))</f>
        <v/>
      </c>
      <c r="G96" s="17" t="str">
        <f>IF(I96="","",IF(OR(I96&lt;&gt;"OK",NOT(ISNUMBER(Price!$B$28))),"–",F96-Price!$B$28))</f>
        <v/>
      </c>
      <c r="H96" s="16" t="str">
        <f>IF(I96="","",IF(OR(G96="–",NOT(ISNUMBER(Price!$B$29))),"–",IF(Price!$B$29&lt;0,"–",IF(G96&lt;0,"Lapsed",IF(G96&lt;=Price!$B$29,"Renew soon","Active")))))</f>
        <v/>
      </c>
      <c r="I96" s="16" t="str">
        <f>IF(COUNTA(A96:E96)=0,"",IF(OR(NOT(ISNUMBER(C96)),IF(ISNUMBER(D96),D96&lt;1,TRUE),IF(ISNUMBER(E96),E96&lt;0,TRUE)),"Check inputs","OK"))</f>
        <v/>
      </c>
    </row>
    <row r="97" spans="1:9" x14ac:dyDescent="0.25">
      <c r="A97" s="12"/>
      <c r="B97" s="12"/>
      <c r="C97" s="35"/>
      <c r="D97" s="13"/>
      <c r="E97" s="36"/>
      <c r="F97" s="37" t="str">
        <f>IF(I97="","",IF(I97&lt;&gt;"OK","–",EDATE(C97,D97)))</f>
        <v/>
      </c>
      <c r="G97" s="17" t="str">
        <f>IF(I97="","",IF(OR(I97&lt;&gt;"OK",NOT(ISNUMBER(Price!$B$28))),"–",F97-Price!$B$28))</f>
        <v/>
      </c>
      <c r="H97" s="16" t="str">
        <f>IF(I97="","",IF(OR(G97="–",NOT(ISNUMBER(Price!$B$29))),"–",IF(Price!$B$29&lt;0,"–",IF(G97&lt;0,"Lapsed",IF(G97&lt;=Price!$B$29,"Renew soon","Active")))))</f>
        <v/>
      </c>
      <c r="I97" s="16" t="str">
        <f>IF(COUNTA(A97:E97)=0,"",IF(OR(NOT(ISNUMBER(C97)),IF(ISNUMBER(D97),D97&lt;1,TRUE),IF(ISNUMBER(E97),E97&lt;0,TRUE)),"Check inputs","OK"))</f>
        <v/>
      </c>
    </row>
    <row r="98" spans="1:9" x14ac:dyDescent="0.25">
      <c r="A98" s="12"/>
      <c r="B98" s="12"/>
      <c r="C98" s="35"/>
      <c r="D98" s="13"/>
      <c r="E98" s="36"/>
      <c r="F98" s="37" t="str">
        <f>IF(I98="","",IF(I98&lt;&gt;"OK","–",EDATE(C98,D98)))</f>
        <v/>
      </c>
      <c r="G98" s="17" t="str">
        <f>IF(I98="","",IF(OR(I98&lt;&gt;"OK",NOT(ISNUMBER(Price!$B$28))),"–",F98-Price!$B$28))</f>
        <v/>
      </c>
      <c r="H98" s="16" t="str">
        <f>IF(I98="","",IF(OR(G98="–",NOT(ISNUMBER(Price!$B$29))),"–",IF(Price!$B$29&lt;0,"–",IF(G98&lt;0,"Lapsed",IF(G98&lt;=Price!$B$29,"Renew soon","Active")))))</f>
        <v/>
      </c>
      <c r="I98" s="16" t="str">
        <f>IF(COUNTA(A98:E98)=0,"",IF(OR(NOT(ISNUMBER(C98)),IF(ISNUMBER(D98),D98&lt;1,TRUE),IF(ISNUMBER(E98),E98&lt;0,TRUE)),"Check inputs","OK"))</f>
        <v/>
      </c>
    </row>
    <row r="99" spans="1:9" x14ac:dyDescent="0.25">
      <c r="A99" s="12"/>
      <c r="B99" s="12"/>
      <c r="C99" s="35"/>
      <c r="D99" s="13"/>
      <c r="E99" s="36"/>
      <c r="F99" s="37" t="str">
        <f>IF(I99="","",IF(I99&lt;&gt;"OK","–",EDATE(C99,D99)))</f>
        <v/>
      </c>
      <c r="G99" s="17" t="str">
        <f>IF(I99="","",IF(OR(I99&lt;&gt;"OK",NOT(ISNUMBER(Price!$B$28))),"–",F99-Price!$B$28))</f>
        <v/>
      </c>
      <c r="H99" s="16" t="str">
        <f>IF(I99="","",IF(OR(G99="–",NOT(ISNUMBER(Price!$B$29))),"–",IF(Price!$B$29&lt;0,"–",IF(G99&lt;0,"Lapsed",IF(G99&lt;=Price!$B$29,"Renew soon","Active")))))</f>
        <v/>
      </c>
      <c r="I99" s="16" t="str">
        <f>IF(COUNTA(A99:E99)=0,"",IF(OR(NOT(ISNUMBER(C99)),IF(ISNUMBER(D99),D99&lt;1,TRUE),IF(ISNUMBER(E99),E99&lt;0,TRUE)),"Check inputs","OK"))</f>
        <v/>
      </c>
    </row>
    <row r="100" spans="1:9" x14ac:dyDescent="0.25">
      <c r="A100" s="12"/>
      <c r="B100" s="12"/>
      <c r="C100" s="35"/>
      <c r="D100" s="13"/>
      <c r="E100" s="36"/>
      <c r="F100" s="37" t="str">
        <f>IF(I100="","",IF(I100&lt;&gt;"OK","–",EDATE(C100,D100)))</f>
        <v/>
      </c>
      <c r="G100" s="17" t="str">
        <f>IF(I100="","",IF(OR(I100&lt;&gt;"OK",NOT(ISNUMBER(Price!$B$28))),"–",F100-Price!$B$28))</f>
        <v/>
      </c>
      <c r="H100" s="16" t="str">
        <f>IF(I100="","",IF(OR(G100="–",NOT(ISNUMBER(Price!$B$29))),"–",IF(Price!$B$29&lt;0,"–",IF(G100&lt;0,"Lapsed",IF(G100&lt;=Price!$B$29,"Renew soon","Active")))))</f>
        <v/>
      </c>
      <c r="I100" s="16" t="str">
        <f>IF(COUNTA(A100:E100)=0,"",IF(OR(NOT(ISNUMBER(C100)),IF(ISNUMBER(D100),D100&lt;1,TRUE),IF(ISNUMBER(E100),E100&lt;0,TRUE)),"Check inputs","OK"))</f>
        <v/>
      </c>
    </row>
    <row r="101" spans="1:9" x14ac:dyDescent="0.25">
      <c r="A101" s="12"/>
      <c r="B101" s="12"/>
      <c r="C101" s="35"/>
      <c r="D101" s="13"/>
      <c r="E101" s="36"/>
      <c r="F101" s="37" t="str">
        <f>IF(I101="","",IF(I101&lt;&gt;"OK","–",EDATE(C101,D101)))</f>
        <v/>
      </c>
      <c r="G101" s="17" t="str">
        <f>IF(I101="","",IF(OR(I101&lt;&gt;"OK",NOT(ISNUMBER(Price!$B$28))),"–",F101-Price!$B$28))</f>
        <v/>
      </c>
      <c r="H101" s="16" t="str">
        <f>IF(I101="","",IF(OR(G101="–",NOT(ISNUMBER(Price!$B$29))),"–",IF(Price!$B$29&lt;0,"–",IF(G101&lt;0,"Lapsed",IF(G101&lt;=Price!$B$29,"Renew soon","Active")))))</f>
        <v/>
      </c>
      <c r="I101" s="16" t="str">
        <f>IF(COUNTA(A101:E101)=0,"",IF(OR(NOT(ISNUMBER(C101)),IF(ISNUMBER(D101),D101&lt;1,TRUE),IF(ISNUMBER(E101),E101&lt;0,TRUE)),"Check inputs","OK"))</f>
        <v/>
      </c>
    </row>
    <row r="102" spans="1:9" x14ac:dyDescent="0.25">
      <c r="A102" s="12"/>
      <c r="B102" s="12"/>
      <c r="C102" s="35"/>
      <c r="D102" s="13"/>
      <c r="E102" s="36"/>
      <c r="F102" s="37" t="str">
        <f>IF(I102="","",IF(I102&lt;&gt;"OK","–",EDATE(C102,D102)))</f>
        <v/>
      </c>
      <c r="G102" s="17" t="str">
        <f>IF(I102="","",IF(OR(I102&lt;&gt;"OK",NOT(ISNUMBER(Price!$B$28))),"–",F102-Price!$B$28))</f>
        <v/>
      </c>
      <c r="H102" s="16" t="str">
        <f>IF(I102="","",IF(OR(G102="–",NOT(ISNUMBER(Price!$B$29))),"–",IF(Price!$B$29&lt;0,"–",IF(G102&lt;0,"Lapsed",IF(G102&lt;=Price!$B$29,"Renew soon","Active")))))</f>
        <v/>
      </c>
      <c r="I102" s="16" t="str">
        <f>IF(COUNTA(A102:E102)=0,"",IF(OR(NOT(ISNUMBER(C102)),IF(ISNUMBER(D102),D102&lt;1,TRUE),IF(ISNUMBER(E102),E102&lt;0,TRUE)),"Check inputs","OK"))</f>
        <v/>
      </c>
    </row>
    <row r="103" spans="1:9" x14ac:dyDescent="0.25">
      <c r="A103" s="12"/>
      <c r="B103" s="12"/>
      <c r="C103" s="35"/>
      <c r="D103" s="13"/>
      <c r="E103" s="36"/>
      <c r="F103" s="37" t="str">
        <f>IF(I103="","",IF(I103&lt;&gt;"OK","–",EDATE(C103,D103)))</f>
        <v/>
      </c>
      <c r="G103" s="17" t="str">
        <f>IF(I103="","",IF(OR(I103&lt;&gt;"OK",NOT(ISNUMBER(Price!$B$28))),"–",F103-Price!$B$28))</f>
        <v/>
      </c>
      <c r="H103" s="16" t="str">
        <f>IF(I103="","",IF(OR(G103="–",NOT(ISNUMBER(Price!$B$29))),"–",IF(Price!$B$29&lt;0,"–",IF(G103&lt;0,"Lapsed",IF(G103&lt;=Price!$B$29,"Renew soon","Active")))))</f>
        <v/>
      </c>
      <c r="I103" s="16" t="str">
        <f>IF(COUNTA(A103:E103)=0,"",IF(OR(NOT(ISNUMBER(C103)),IF(ISNUMBER(D103),D103&lt;1,TRUE),IF(ISNUMBER(E103),E103&lt;0,TRUE)),"Check inputs","OK"))</f>
        <v/>
      </c>
    </row>
    <row r="104" spans="1:9" x14ac:dyDescent="0.25">
      <c r="A104" s="12"/>
      <c r="B104" s="12"/>
      <c r="C104" s="35"/>
      <c r="D104" s="13"/>
      <c r="E104" s="36"/>
      <c r="F104" s="37" t="str">
        <f>IF(I104="","",IF(I104&lt;&gt;"OK","–",EDATE(C104,D104)))</f>
        <v/>
      </c>
      <c r="G104" s="17" t="str">
        <f>IF(I104="","",IF(OR(I104&lt;&gt;"OK",NOT(ISNUMBER(Price!$B$28))),"–",F104-Price!$B$28))</f>
        <v/>
      </c>
      <c r="H104" s="16" t="str">
        <f>IF(I104="","",IF(OR(G104="–",NOT(ISNUMBER(Price!$B$29))),"–",IF(Price!$B$29&lt;0,"–",IF(G104&lt;0,"Lapsed",IF(G104&lt;=Price!$B$29,"Renew soon","Active")))))</f>
        <v/>
      </c>
      <c r="I104" s="16" t="str">
        <f>IF(COUNTA(A104:E104)=0,"",IF(OR(NOT(ISNUMBER(C104)),IF(ISNUMBER(D104),D104&lt;1,TRUE),IF(ISNUMBER(E104),E104&lt;0,TRUE)),"Check inputs","OK"))</f>
        <v/>
      </c>
    </row>
    <row r="105" spans="1:9" x14ac:dyDescent="0.25">
      <c r="A105" s="12"/>
      <c r="B105" s="12"/>
      <c r="C105" s="35"/>
      <c r="D105" s="13"/>
      <c r="E105" s="36"/>
      <c r="F105" s="37" t="str">
        <f>IF(I105="","",IF(I105&lt;&gt;"OK","–",EDATE(C105,D105)))</f>
        <v/>
      </c>
      <c r="G105" s="17" t="str">
        <f>IF(I105="","",IF(OR(I105&lt;&gt;"OK",NOT(ISNUMBER(Price!$B$28))),"–",F105-Price!$B$28))</f>
        <v/>
      </c>
      <c r="H105" s="16" t="str">
        <f>IF(I105="","",IF(OR(G105="–",NOT(ISNUMBER(Price!$B$29))),"–",IF(Price!$B$29&lt;0,"–",IF(G105&lt;0,"Lapsed",IF(G105&lt;=Price!$B$29,"Renew soon","Active")))))</f>
        <v/>
      </c>
      <c r="I105" s="16" t="str">
        <f>IF(COUNTA(A105:E105)=0,"",IF(OR(NOT(ISNUMBER(C105)),IF(ISNUMBER(D105),D105&lt;1,TRUE),IF(ISNUMBER(E105),E105&lt;0,TRUE)),"Check inputs","OK"))</f>
        <v/>
      </c>
    </row>
    <row r="106" spans="1:9" x14ac:dyDescent="0.25">
      <c r="A106" s="12"/>
      <c r="B106" s="12"/>
      <c r="C106" s="35"/>
      <c r="D106" s="13"/>
      <c r="E106" s="36"/>
      <c r="F106" s="37" t="str">
        <f>IF(I106="","",IF(I106&lt;&gt;"OK","–",EDATE(C106,D106)))</f>
        <v/>
      </c>
      <c r="G106" s="17" t="str">
        <f>IF(I106="","",IF(OR(I106&lt;&gt;"OK",NOT(ISNUMBER(Price!$B$28))),"–",F106-Price!$B$28))</f>
        <v/>
      </c>
      <c r="H106" s="16" t="str">
        <f>IF(I106="","",IF(OR(G106="–",NOT(ISNUMBER(Price!$B$29))),"–",IF(Price!$B$29&lt;0,"–",IF(G106&lt;0,"Lapsed",IF(G106&lt;=Price!$B$29,"Renew soon","Active")))))</f>
        <v/>
      </c>
      <c r="I106" s="16" t="str">
        <f>IF(COUNTA(A106:E106)=0,"",IF(OR(NOT(ISNUMBER(C106)),IF(ISNUMBER(D106),D106&lt;1,TRUE),IF(ISNUMBER(E106),E106&lt;0,TRUE)),"Check inputs","OK"))</f>
        <v/>
      </c>
    </row>
    <row r="107" spans="1:9" x14ac:dyDescent="0.25">
      <c r="A107" s="12"/>
      <c r="B107" s="12"/>
      <c r="C107" s="35"/>
      <c r="D107" s="13"/>
      <c r="E107" s="36"/>
      <c r="F107" s="37" t="str">
        <f>IF(I107="","",IF(I107&lt;&gt;"OK","–",EDATE(C107,D107)))</f>
        <v/>
      </c>
      <c r="G107" s="17" t="str">
        <f>IF(I107="","",IF(OR(I107&lt;&gt;"OK",NOT(ISNUMBER(Price!$B$28))),"–",F107-Price!$B$28))</f>
        <v/>
      </c>
      <c r="H107" s="16" t="str">
        <f>IF(I107="","",IF(OR(G107="–",NOT(ISNUMBER(Price!$B$29))),"–",IF(Price!$B$29&lt;0,"–",IF(G107&lt;0,"Lapsed",IF(G107&lt;=Price!$B$29,"Renew soon","Active")))))</f>
        <v/>
      </c>
      <c r="I107" s="16" t="str">
        <f>IF(COUNTA(A107:E107)=0,"",IF(OR(NOT(ISNUMBER(C107)),IF(ISNUMBER(D107),D107&lt;1,TRUE),IF(ISNUMBER(E107),E107&lt;0,TRUE)),"Check inputs","OK"))</f>
        <v/>
      </c>
    </row>
    <row r="108" spans="1:9" x14ac:dyDescent="0.25">
      <c r="A108" s="12"/>
      <c r="B108" s="12"/>
      <c r="C108" s="35"/>
      <c r="D108" s="13"/>
      <c r="E108" s="36"/>
      <c r="F108" s="37" t="str">
        <f>IF(I108="","",IF(I108&lt;&gt;"OK","–",EDATE(C108,D108)))</f>
        <v/>
      </c>
      <c r="G108" s="17" t="str">
        <f>IF(I108="","",IF(OR(I108&lt;&gt;"OK",NOT(ISNUMBER(Price!$B$28))),"–",F108-Price!$B$28))</f>
        <v/>
      </c>
      <c r="H108" s="16" t="str">
        <f>IF(I108="","",IF(OR(G108="–",NOT(ISNUMBER(Price!$B$29))),"–",IF(Price!$B$29&lt;0,"–",IF(G108&lt;0,"Lapsed",IF(G108&lt;=Price!$B$29,"Renew soon","Active")))))</f>
        <v/>
      </c>
      <c r="I108" s="16" t="str">
        <f>IF(COUNTA(A108:E108)=0,"",IF(OR(NOT(ISNUMBER(C108)),IF(ISNUMBER(D108),D108&lt;1,TRUE),IF(ISNUMBER(E108),E108&lt;0,TRUE)),"Check inputs","OK"))</f>
        <v/>
      </c>
    </row>
    <row r="109" spans="1:9" x14ac:dyDescent="0.25">
      <c r="A109" s="12"/>
      <c r="B109" s="12"/>
      <c r="C109" s="35"/>
      <c r="D109" s="13"/>
      <c r="E109" s="36"/>
      <c r="F109" s="37" t="str">
        <f>IF(I109="","",IF(I109&lt;&gt;"OK","–",EDATE(C109,D109)))</f>
        <v/>
      </c>
      <c r="G109" s="17" t="str">
        <f>IF(I109="","",IF(OR(I109&lt;&gt;"OK",NOT(ISNUMBER(Price!$B$28))),"–",F109-Price!$B$28))</f>
        <v/>
      </c>
      <c r="H109" s="16" t="str">
        <f>IF(I109="","",IF(OR(G109="–",NOT(ISNUMBER(Price!$B$29))),"–",IF(Price!$B$29&lt;0,"–",IF(G109&lt;0,"Lapsed",IF(G109&lt;=Price!$B$29,"Renew soon","Active")))))</f>
        <v/>
      </c>
      <c r="I109" s="16" t="str">
        <f>IF(COUNTA(A109:E109)=0,"",IF(OR(NOT(ISNUMBER(C109)),IF(ISNUMBER(D109),D109&lt;1,TRUE),IF(ISNUMBER(E109),E109&lt;0,TRUE)),"Check inputs","OK"))</f>
        <v/>
      </c>
    </row>
    <row r="110" spans="1:9" x14ac:dyDescent="0.25">
      <c r="A110" s="12"/>
      <c r="B110" s="12"/>
      <c r="C110" s="35"/>
      <c r="D110" s="13"/>
      <c r="E110" s="36"/>
      <c r="F110" s="37" t="str">
        <f>IF(I110="","",IF(I110&lt;&gt;"OK","–",EDATE(C110,D110)))</f>
        <v/>
      </c>
      <c r="G110" s="17" t="str">
        <f>IF(I110="","",IF(OR(I110&lt;&gt;"OK",NOT(ISNUMBER(Price!$B$28))),"–",F110-Price!$B$28))</f>
        <v/>
      </c>
      <c r="H110" s="16" t="str">
        <f>IF(I110="","",IF(OR(G110="–",NOT(ISNUMBER(Price!$B$29))),"–",IF(Price!$B$29&lt;0,"–",IF(G110&lt;0,"Lapsed",IF(G110&lt;=Price!$B$29,"Renew soon","Active")))))</f>
        <v/>
      </c>
      <c r="I110" s="16" t="str">
        <f>IF(COUNTA(A110:E110)=0,"",IF(OR(NOT(ISNUMBER(C110)),IF(ISNUMBER(D110),D110&lt;1,TRUE),IF(ISNUMBER(E110),E110&lt;0,TRUE)),"Check inputs","OK"))</f>
        <v/>
      </c>
    </row>
    <row r="111" spans="1:9" x14ac:dyDescent="0.25">
      <c r="A111" s="12"/>
      <c r="B111" s="12"/>
      <c r="C111" s="35"/>
      <c r="D111" s="13"/>
      <c r="E111" s="36"/>
      <c r="F111" s="37" t="str">
        <f>IF(I111="","",IF(I111&lt;&gt;"OK","–",EDATE(C111,D111)))</f>
        <v/>
      </c>
      <c r="G111" s="17" t="str">
        <f>IF(I111="","",IF(OR(I111&lt;&gt;"OK",NOT(ISNUMBER(Price!$B$28))),"–",F111-Price!$B$28))</f>
        <v/>
      </c>
      <c r="H111" s="16" t="str">
        <f>IF(I111="","",IF(OR(G111="–",NOT(ISNUMBER(Price!$B$29))),"–",IF(Price!$B$29&lt;0,"–",IF(G111&lt;0,"Lapsed",IF(G111&lt;=Price!$B$29,"Renew soon","Active")))))</f>
        <v/>
      </c>
      <c r="I111" s="16" t="str">
        <f>IF(COUNTA(A111:E111)=0,"",IF(OR(NOT(ISNUMBER(C111)),IF(ISNUMBER(D111),D111&lt;1,TRUE),IF(ISNUMBER(E111),E111&lt;0,TRUE)),"Check inputs","OK"))</f>
        <v/>
      </c>
    </row>
    <row r="112" spans="1:9" x14ac:dyDescent="0.25">
      <c r="A112" s="12"/>
      <c r="B112" s="12"/>
      <c r="C112" s="35"/>
      <c r="D112" s="13"/>
      <c r="E112" s="36"/>
      <c r="F112" s="37" t="str">
        <f>IF(I112="","",IF(I112&lt;&gt;"OK","–",EDATE(C112,D112)))</f>
        <v/>
      </c>
      <c r="G112" s="17" t="str">
        <f>IF(I112="","",IF(OR(I112&lt;&gt;"OK",NOT(ISNUMBER(Price!$B$28))),"–",F112-Price!$B$28))</f>
        <v/>
      </c>
      <c r="H112" s="16" t="str">
        <f>IF(I112="","",IF(OR(G112="–",NOT(ISNUMBER(Price!$B$29))),"–",IF(Price!$B$29&lt;0,"–",IF(G112&lt;0,"Lapsed",IF(G112&lt;=Price!$B$29,"Renew soon","Active")))))</f>
        <v/>
      </c>
      <c r="I112" s="16" t="str">
        <f>IF(COUNTA(A112:E112)=0,"",IF(OR(NOT(ISNUMBER(C112)),IF(ISNUMBER(D112),D112&lt;1,TRUE),IF(ISNUMBER(E112),E112&lt;0,TRUE)),"Check inputs","OK"))</f>
        <v/>
      </c>
    </row>
    <row r="113" spans="1:9" x14ac:dyDescent="0.25">
      <c r="A113" s="12"/>
      <c r="B113" s="12"/>
      <c r="C113" s="35"/>
      <c r="D113" s="13"/>
      <c r="E113" s="36"/>
      <c r="F113" s="37" t="str">
        <f>IF(I113="","",IF(I113&lt;&gt;"OK","–",EDATE(C113,D113)))</f>
        <v/>
      </c>
      <c r="G113" s="17" t="str">
        <f>IF(I113="","",IF(OR(I113&lt;&gt;"OK",NOT(ISNUMBER(Price!$B$28))),"–",F113-Price!$B$28))</f>
        <v/>
      </c>
      <c r="H113" s="16" t="str">
        <f>IF(I113="","",IF(OR(G113="–",NOT(ISNUMBER(Price!$B$29))),"–",IF(Price!$B$29&lt;0,"–",IF(G113&lt;0,"Lapsed",IF(G113&lt;=Price!$B$29,"Renew soon","Active")))))</f>
        <v/>
      </c>
      <c r="I113" s="16" t="str">
        <f>IF(COUNTA(A113:E113)=0,"",IF(OR(NOT(ISNUMBER(C113)),IF(ISNUMBER(D113),D113&lt;1,TRUE),IF(ISNUMBER(E113),E113&lt;0,TRUE)),"Check inputs","OK"))</f>
        <v/>
      </c>
    </row>
    <row r="114" spans="1:9" x14ac:dyDescent="0.25">
      <c r="A114" s="12"/>
      <c r="B114" s="12"/>
      <c r="C114" s="35"/>
      <c r="D114" s="13"/>
      <c r="E114" s="36"/>
      <c r="F114" s="37" t="str">
        <f>IF(I114="","",IF(I114&lt;&gt;"OK","–",EDATE(C114,D114)))</f>
        <v/>
      </c>
      <c r="G114" s="17" t="str">
        <f>IF(I114="","",IF(OR(I114&lt;&gt;"OK",NOT(ISNUMBER(Price!$B$28))),"–",F114-Price!$B$28))</f>
        <v/>
      </c>
      <c r="H114" s="16" t="str">
        <f>IF(I114="","",IF(OR(G114="–",NOT(ISNUMBER(Price!$B$29))),"–",IF(Price!$B$29&lt;0,"–",IF(G114&lt;0,"Lapsed",IF(G114&lt;=Price!$B$29,"Renew soon","Active")))))</f>
        <v/>
      </c>
      <c r="I114" s="16" t="str">
        <f>IF(COUNTA(A114:E114)=0,"",IF(OR(NOT(ISNUMBER(C114)),IF(ISNUMBER(D114),D114&lt;1,TRUE),IF(ISNUMBER(E114),E114&lt;0,TRUE)),"Check inputs","OK"))</f>
        <v/>
      </c>
    </row>
    <row r="115" spans="1:9" x14ac:dyDescent="0.25">
      <c r="A115" s="12"/>
      <c r="B115" s="12"/>
      <c r="C115" s="35"/>
      <c r="D115" s="13"/>
      <c r="E115" s="36"/>
      <c r="F115" s="37" t="str">
        <f>IF(I115="","",IF(I115&lt;&gt;"OK","–",EDATE(C115,D115)))</f>
        <v/>
      </c>
      <c r="G115" s="17" t="str">
        <f>IF(I115="","",IF(OR(I115&lt;&gt;"OK",NOT(ISNUMBER(Price!$B$28))),"–",F115-Price!$B$28))</f>
        <v/>
      </c>
      <c r="H115" s="16" t="str">
        <f>IF(I115="","",IF(OR(G115="–",NOT(ISNUMBER(Price!$B$29))),"–",IF(Price!$B$29&lt;0,"–",IF(G115&lt;0,"Lapsed",IF(G115&lt;=Price!$B$29,"Renew soon","Active")))))</f>
        <v/>
      </c>
      <c r="I115" s="16" t="str">
        <f>IF(COUNTA(A115:E115)=0,"",IF(OR(NOT(ISNUMBER(C115)),IF(ISNUMBER(D115),D115&lt;1,TRUE),IF(ISNUMBER(E115),E115&lt;0,TRUE)),"Check inputs","OK"))</f>
        <v/>
      </c>
    </row>
    <row r="116" spans="1:9" x14ac:dyDescent="0.25">
      <c r="A116" s="12"/>
      <c r="B116" s="12"/>
      <c r="C116" s="35"/>
      <c r="D116" s="13"/>
      <c r="E116" s="36"/>
      <c r="F116" s="37" t="str">
        <f>IF(I116="","",IF(I116&lt;&gt;"OK","–",EDATE(C116,D116)))</f>
        <v/>
      </c>
      <c r="G116" s="17" t="str">
        <f>IF(I116="","",IF(OR(I116&lt;&gt;"OK",NOT(ISNUMBER(Price!$B$28))),"–",F116-Price!$B$28))</f>
        <v/>
      </c>
      <c r="H116" s="16" t="str">
        <f>IF(I116="","",IF(OR(G116="–",NOT(ISNUMBER(Price!$B$29))),"–",IF(Price!$B$29&lt;0,"–",IF(G116&lt;0,"Lapsed",IF(G116&lt;=Price!$B$29,"Renew soon","Active")))))</f>
        <v/>
      </c>
      <c r="I116" s="16" t="str">
        <f>IF(COUNTA(A116:E116)=0,"",IF(OR(NOT(ISNUMBER(C116)),IF(ISNUMBER(D116),D116&lt;1,TRUE),IF(ISNUMBER(E116),E116&lt;0,TRUE)),"Check inputs","OK"))</f>
        <v/>
      </c>
    </row>
    <row r="117" spans="1:9" x14ac:dyDescent="0.25">
      <c r="A117" s="12"/>
      <c r="B117" s="12"/>
      <c r="C117" s="35"/>
      <c r="D117" s="13"/>
      <c r="E117" s="36"/>
      <c r="F117" s="37" t="str">
        <f>IF(I117="","",IF(I117&lt;&gt;"OK","–",EDATE(C117,D117)))</f>
        <v/>
      </c>
      <c r="G117" s="17" t="str">
        <f>IF(I117="","",IF(OR(I117&lt;&gt;"OK",NOT(ISNUMBER(Price!$B$28))),"–",F117-Price!$B$28))</f>
        <v/>
      </c>
      <c r="H117" s="16" t="str">
        <f>IF(I117="","",IF(OR(G117="–",NOT(ISNUMBER(Price!$B$29))),"–",IF(Price!$B$29&lt;0,"–",IF(G117&lt;0,"Lapsed",IF(G117&lt;=Price!$B$29,"Renew soon","Active")))))</f>
        <v/>
      </c>
      <c r="I117" s="16" t="str">
        <f>IF(COUNTA(A117:E117)=0,"",IF(OR(NOT(ISNUMBER(C117)),IF(ISNUMBER(D117),D117&lt;1,TRUE),IF(ISNUMBER(E117),E117&lt;0,TRUE)),"Check inputs","OK"))</f>
        <v/>
      </c>
    </row>
    <row r="118" spans="1:9" x14ac:dyDescent="0.25">
      <c r="A118" s="12"/>
      <c r="B118" s="12"/>
      <c r="C118" s="35"/>
      <c r="D118" s="13"/>
      <c r="E118" s="36"/>
      <c r="F118" s="37" t="str">
        <f>IF(I118="","",IF(I118&lt;&gt;"OK","–",EDATE(C118,D118)))</f>
        <v/>
      </c>
      <c r="G118" s="17" t="str">
        <f>IF(I118="","",IF(OR(I118&lt;&gt;"OK",NOT(ISNUMBER(Price!$B$28))),"–",F118-Price!$B$28))</f>
        <v/>
      </c>
      <c r="H118" s="16" t="str">
        <f>IF(I118="","",IF(OR(G118="–",NOT(ISNUMBER(Price!$B$29))),"–",IF(Price!$B$29&lt;0,"–",IF(G118&lt;0,"Lapsed",IF(G118&lt;=Price!$B$29,"Renew soon","Active")))))</f>
        <v/>
      </c>
      <c r="I118" s="16" t="str">
        <f>IF(COUNTA(A118:E118)=0,"",IF(OR(NOT(ISNUMBER(C118)),IF(ISNUMBER(D118),D118&lt;1,TRUE),IF(ISNUMBER(E118),E118&lt;0,TRUE)),"Check inputs","OK"))</f>
        <v/>
      </c>
    </row>
    <row r="119" spans="1:9" x14ac:dyDescent="0.25">
      <c r="A119" s="12"/>
      <c r="B119" s="12"/>
      <c r="C119" s="35"/>
      <c r="D119" s="13"/>
      <c r="E119" s="36"/>
      <c r="F119" s="37" t="str">
        <f>IF(I119="","",IF(I119&lt;&gt;"OK","–",EDATE(C119,D119)))</f>
        <v/>
      </c>
      <c r="G119" s="17" t="str">
        <f>IF(I119="","",IF(OR(I119&lt;&gt;"OK",NOT(ISNUMBER(Price!$B$28))),"–",F119-Price!$B$28))</f>
        <v/>
      </c>
      <c r="H119" s="16" t="str">
        <f>IF(I119="","",IF(OR(G119="–",NOT(ISNUMBER(Price!$B$29))),"–",IF(Price!$B$29&lt;0,"–",IF(G119&lt;0,"Lapsed",IF(G119&lt;=Price!$B$29,"Renew soon","Active")))))</f>
        <v/>
      </c>
      <c r="I119" s="16" t="str">
        <f>IF(COUNTA(A119:E119)=0,"",IF(OR(NOT(ISNUMBER(C119)),IF(ISNUMBER(D119),D119&lt;1,TRUE),IF(ISNUMBER(E119),E119&lt;0,TRUE)),"Check inputs","OK"))</f>
        <v/>
      </c>
    </row>
    <row r="120" spans="1:9" x14ac:dyDescent="0.25">
      <c r="A120" s="12"/>
      <c r="B120" s="12"/>
      <c r="C120" s="35"/>
      <c r="D120" s="13"/>
      <c r="E120" s="36"/>
      <c r="F120" s="37" t="str">
        <f>IF(I120="","",IF(I120&lt;&gt;"OK","–",EDATE(C120,D120)))</f>
        <v/>
      </c>
      <c r="G120" s="17" t="str">
        <f>IF(I120="","",IF(OR(I120&lt;&gt;"OK",NOT(ISNUMBER(Price!$B$28))),"–",F120-Price!$B$28))</f>
        <v/>
      </c>
      <c r="H120" s="16" t="str">
        <f>IF(I120="","",IF(OR(G120="–",NOT(ISNUMBER(Price!$B$29))),"–",IF(Price!$B$29&lt;0,"–",IF(G120&lt;0,"Lapsed",IF(G120&lt;=Price!$B$29,"Renew soon","Active")))))</f>
        <v/>
      </c>
      <c r="I120" s="16" t="str">
        <f>IF(COUNTA(A120:E120)=0,"",IF(OR(NOT(ISNUMBER(C120)),IF(ISNUMBER(D120),D120&lt;1,TRUE),IF(ISNUMBER(E120),E120&lt;0,TRUE)),"Check inputs","OK"))</f>
        <v/>
      </c>
    </row>
    <row r="121" spans="1:9" x14ac:dyDescent="0.25">
      <c r="A121" s="12"/>
      <c r="B121" s="12"/>
      <c r="C121" s="35"/>
      <c r="D121" s="13"/>
      <c r="E121" s="36"/>
      <c r="F121" s="37" t="str">
        <f>IF(I121="","",IF(I121&lt;&gt;"OK","–",EDATE(C121,D121)))</f>
        <v/>
      </c>
      <c r="G121" s="17" t="str">
        <f>IF(I121="","",IF(OR(I121&lt;&gt;"OK",NOT(ISNUMBER(Price!$B$28))),"–",F121-Price!$B$28))</f>
        <v/>
      </c>
      <c r="H121" s="16" t="str">
        <f>IF(I121="","",IF(OR(G121="–",NOT(ISNUMBER(Price!$B$29))),"–",IF(Price!$B$29&lt;0,"–",IF(G121&lt;0,"Lapsed",IF(G121&lt;=Price!$B$29,"Renew soon","Active")))))</f>
        <v/>
      </c>
      <c r="I121" s="16" t="str">
        <f>IF(COUNTA(A121:E121)=0,"",IF(OR(NOT(ISNUMBER(C121)),IF(ISNUMBER(D121),D121&lt;1,TRUE),IF(ISNUMBER(E121),E121&lt;0,TRUE)),"Check inputs","OK"))</f>
        <v/>
      </c>
    </row>
    <row r="122" spans="1:9" x14ac:dyDescent="0.25">
      <c r="A122" s="12"/>
      <c r="B122" s="12"/>
      <c r="C122" s="35"/>
      <c r="D122" s="13"/>
      <c r="E122" s="36"/>
      <c r="F122" s="37" t="str">
        <f>IF(I122="","",IF(I122&lt;&gt;"OK","–",EDATE(C122,D122)))</f>
        <v/>
      </c>
      <c r="G122" s="17" t="str">
        <f>IF(I122="","",IF(OR(I122&lt;&gt;"OK",NOT(ISNUMBER(Price!$B$28))),"–",F122-Price!$B$28))</f>
        <v/>
      </c>
      <c r="H122" s="16" t="str">
        <f>IF(I122="","",IF(OR(G122="–",NOT(ISNUMBER(Price!$B$29))),"–",IF(Price!$B$29&lt;0,"–",IF(G122&lt;0,"Lapsed",IF(G122&lt;=Price!$B$29,"Renew soon","Active")))))</f>
        <v/>
      </c>
      <c r="I122" s="16" t="str">
        <f>IF(COUNTA(A122:E122)=0,"",IF(OR(NOT(ISNUMBER(C122)),IF(ISNUMBER(D122),D122&lt;1,TRUE),IF(ISNUMBER(E122),E122&lt;0,TRUE)),"Check inputs","OK"))</f>
        <v/>
      </c>
    </row>
    <row r="123" spans="1:9" x14ac:dyDescent="0.25">
      <c r="A123" s="12"/>
      <c r="B123" s="12"/>
      <c r="C123" s="35"/>
      <c r="D123" s="13"/>
      <c r="E123" s="36"/>
      <c r="F123" s="37" t="str">
        <f>IF(I123="","",IF(I123&lt;&gt;"OK","–",EDATE(C123,D123)))</f>
        <v/>
      </c>
      <c r="G123" s="17" t="str">
        <f>IF(I123="","",IF(OR(I123&lt;&gt;"OK",NOT(ISNUMBER(Price!$B$28))),"–",F123-Price!$B$28))</f>
        <v/>
      </c>
      <c r="H123" s="16" t="str">
        <f>IF(I123="","",IF(OR(G123="–",NOT(ISNUMBER(Price!$B$29))),"–",IF(Price!$B$29&lt;0,"–",IF(G123&lt;0,"Lapsed",IF(G123&lt;=Price!$B$29,"Renew soon","Active")))))</f>
        <v/>
      </c>
      <c r="I123" s="16" t="str">
        <f>IF(COUNTA(A123:E123)=0,"",IF(OR(NOT(ISNUMBER(C123)),IF(ISNUMBER(D123),D123&lt;1,TRUE),IF(ISNUMBER(E123),E123&lt;0,TRUE)),"Check inputs","OK"))</f>
        <v/>
      </c>
    </row>
    <row r="124" spans="1:9" x14ac:dyDescent="0.25">
      <c r="A124" s="12"/>
      <c r="B124" s="12"/>
      <c r="C124" s="35"/>
      <c r="D124" s="13"/>
      <c r="E124" s="36"/>
      <c r="F124" s="37" t="str">
        <f>IF(I124="","",IF(I124&lt;&gt;"OK","–",EDATE(C124,D124)))</f>
        <v/>
      </c>
      <c r="G124" s="17" t="str">
        <f>IF(I124="","",IF(OR(I124&lt;&gt;"OK",NOT(ISNUMBER(Price!$B$28))),"–",F124-Price!$B$28))</f>
        <v/>
      </c>
      <c r="H124" s="16" t="str">
        <f>IF(I124="","",IF(OR(G124="–",NOT(ISNUMBER(Price!$B$29))),"–",IF(Price!$B$29&lt;0,"–",IF(G124&lt;0,"Lapsed",IF(G124&lt;=Price!$B$29,"Renew soon","Active")))))</f>
        <v/>
      </c>
      <c r="I124" s="16" t="str">
        <f>IF(COUNTA(A124:E124)=0,"",IF(OR(NOT(ISNUMBER(C124)),IF(ISNUMBER(D124),D124&lt;1,TRUE),IF(ISNUMBER(E124),E124&lt;0,TRUE)),"Check inputs","OK"))</f>
        <v/>
      </c>
    </row>
    <row r="125" spans="1:9" x14ac:dyDescent="0.25">
      <c r="A125" s="12"/>
      <c r="B125" s="12"/>
      <c r="C125" s="35"/>
      <c r="D125" s="13"/>
      <c r="E125" s="36"/>
      <c r="F125" s="37" t="str">
        <f>IF(I125="","",IF(I125&lt;&gt;"OK","–",EDATE(C125,D125)))</f>
        <v/>
      </c>
      <c r="G125" s="17" t="str">
        <f>IF(I125="","",IF(OR(I125&lt;&gt;"OK",NOT(ISNUMBER(Price!$B$28))),"–",F125-Price!$B$28))</f>
        <v/>
      </c>
      <c r="H125" s="16" t="str">
        <f>IF(I125="","",IF(OR(G125="–",NOT(ISNUMBER(Price!$B$29))),"–",IF(Price!$B$29&lt;0,"–",IF(G125&lt;0,"Lapsed",IF(G125&lt;=Price!$B$29,"Renew soon","Active")))))</f>
        <v/>
      </c>
      <c r="I125" s="16" t="str">
        <f>IF(COUNTA(A125:E125)=0,"",IF(OR(NOT(ISNUMBER(C125)),IF(ISNUMBER(D125),D125&lt;1,TRUE),IF(ISNUMBER(E125),E125&lt;0,TRUE)),"Check inputs","OK"))</f>
        <v/>
      </c>
    </row>
    <row r="126" spans="1:9" x14ac:dyDescent="0.25">
      <c r="A126" s="12"/>
      <c r="B126" s="12"/>
      <c r="C126" s="35"/>
      <c r="D126" s="13"/>
      <c r="E126" s="36"/>
      <c r="F126" s="37" t="str">
        <f>IF(I126="","",IF(I126&lt;&gt;"OK","–",EDATE(C126,D126)))</f>
        <v/>
      </c>
      <c r="G126" s="17" t="str">
        <f>IF(I126="","",IF(OR(I126&lt;&gt;"OK",NOT(ISNUMBER(Price!$B$28))),"–",F126-Price!$B$28))</f>
        <v/>
      </c>
      <c r="H126" s="16" t="str">
        <f>IF(I126="","",IF(OR(G126="–",NOT(ISNUMBER(Price!$B$29))),"–",IF(Price!$B$29&lt;0,"–",IF(G126&lt;0,"Lapsed",IF(G126&lt;=Price!$B$29,"Renew soon","Active")))))</f>
        <v/>
      </c>
      <c r="I126" s="16" t="str">
        <f>IF(COUNTA(A126:E126)=0,"",IF(OR(NOT(ISNUMBER(C126)),IF(ISNUMBER(D126),D126&lt;1,TRUE),IF(ISNUMBER(E126),E126&lt;0,TRUE)),"Check inputs","OK"))</f>
        <v/>
      </c>
    </row>
    <row r="127" spans="1:9" x14ac:dyDescent="0.25">
      <c r="A127" s="12"/>
      <c r="B127" s="12"/>
      <c r="C127" s="35"/>
      <c r="D127" s="13"/>
      <c r="E127" s="36"/>
      <c r="F127" s="37" t="str">
        <f>IF(I127="","",IF(I127&lt;&gt;"OK","–",EDATE(C127,D127)))</f>
        <v/>
      </c>
      <c r="G127" s="17" t="str">
        <f>IF(I127="","",IF(OR(I127&lt;&gt;"OK",NOT(ISNUMBER(Price!$B$28))),"–",F127-Price!$B$28))</f>
        <v/>
      </c>
      <c r="H127" s="16" t="str">
        <f>IF(I127="","",IF(OR(G127="–",NOT(ISNUMBER(Price!$B$29))),"–",IF(Price!$B$29&lt;0,"–",IF(G127&lt;0,"Lapsed",IF(G127&lt;=Price!$B$29,"Renew soon","Active")))))</f>
        <v/>
      </c>
      <c r="I127" s="16" t="str">
        <f>IF(COUNTA(A127:E127)=0,"",IF(OR(NOT(ISNUMBER(C127)),IF(ISNUMBER(D127),D127&lt;1,TRUE),IF(ISNUMBER(E127),E127&lt;0,TRUE)),"Check inputs","OK"))</f>
        <v/>
      </c>
    </row>
    <row r="128" spans="1:9" x14ac:dyDescent="0.25">
      <c r="A128" s="12"/>
      <c r="B128" s="12"/>
      <c r="C128" s="35"/>
      <c r="D128" s="13"/>
      <c r="E128" s="36"/>
      <c r="F128" s="37" t="str">
        <f>IF(I128="","",IF(I128&lt;&gt;"OK","–",EDATE(C128,D128)))</f>
        <v/>
      </c>
      <c r="G128" s="17" t="str">
        <f>IF(I128="","",IF(OR(I128&lt;&gt;"OK",NOT(ISNUMBER(Price!$B$28))),"–",F128-Price!$B$28))</f>
        <v/>
      </c>
      <c r="H128" s="16" t="str">
        <f>IF(I128="","",IF(OR(G128="–",NOT(ISNUMBER(Price!$B$29))),"–",IF(Price!$B$29&lt;0,"–",IF(G128&lt;0,"Lapsed",IF(G128&lt;=Price!$B$29,"Renew soon","Active")))))</f>
        <v/>
      </c>
      <c r="I128" s="16" t="str">
        <f>IF(COUNTA(A128:E128)=0,"",IF(OR(NOT(ISNUMBER(C128)),IF(ISNUMBER(D128),D128&lt;1,TRUE),IF(ISNUMBER(E128),E128&lt;0,TRUE)),"Check inputs","OK"))</f>
        <v/>
      </c>
    </row>
    <row r="129" spans="1:9" x14ac:dyDescent="0.25">
      <c r="A129" s="12"/>
      <c r="B129" s="12"/>
      <c r="C129" s="35"/>
      <c r="D129" s="13"/>
      <c r="E129" s="36"/>
      <c r="F129" s="37" t="str">
        <f>IF(I129="","",IF(I129&lt;&gt;"OK","–",EDATE(C129,D129)))</f>
        <v/>
      </c>
      <c r="G129" s="17" t="str">
        <f>IF(I129="","",IF(OR(I129&lt;&gt;"OK",NOT(ISNUMBER(Price!$B$28))),"–",F129-Price!$B$28))</f>
        <v/>
      </c>
      <c r="H129" s="16" t="str">
        <f>IF(I129="","",IF(OR(G129="–",NOT(ISNUMBER(Price!$B$29))),"–",IF(Price!$B$29&lt;0,"–",IF(G129&lt;0,"Lapsed",IF(G129&lt;=Price!$B$29,"Renew soon","Active")))))</f>
        <v/>
      </c>
      <c r="I129" s="16" t="str">
        <f>IF(COUNTA(A129:E129)=0,"",IF(OR(NOT(ISNUMBER(C129)),IF(ISNUMBER(D129),D129&lt;1,TRUE),IF(ISNUMBER(E129),E129&lt;0,TRUE)),"Check inputs","OK"))</f>
        <v/>
      </c>
    </row>
    <row r="130" spans="1:9" x14ac:dyDescent="0.25">
      <c r="A130" s="12"/>
      <c r="B130" s="12"/>
      <c r="C130" s="35"/>
      <c r="D130" s="13"/>
      <c r="E130" s="36"/>
      <c r="F130" s="37" t="str">
        <f>IF(I130="","",IF(I130&lt;&gt;"OK","–",EDATE(C130,D130)))</f>
        <v/>
      </c>
      <c r="G130" s="17" t="str">
        <f>IF(I130="","",IF(OR(I130&lt;&gt;"OK",NOT(ISNUMBER(Price!$B$28))),"–",F130-Price!$B$28))</f>
        <v/>
      </c>
      <c r="H130" s="16" t="str">
        <f>IF(I130="","",IF(OR(G130="–",NOT(ISNUMBER(Price!$B$29))),"–",IF(Price!$B$29&lt;0,"–",IF(G130&lt;0,"Lapsed",IF(G130&lt;=Price!$B$29,"Renew soon","Active")))))</f>
        <v/>
      </c>
      <c r="I130" s="16" t="str">
        <f>IF(COUNTA(A130:E130)=0,"",IF(OR(NOT(ISNUMBER(C130)),IF(ISNUMBER(D130),D130&lt;1,TRUE),IF(ISNUMBER(E130),E130&lt;0,TRUE)),"Check inputs","OK"))</f>
        <v/>
      </c>
    </row>
    <row r="131" spans="1:9" x14ac:dyDescent="0.25">
      <c r="A131" s="12"/>
      <c r="B131" s="12"/>
      <c r="C131" s="35"/>
      <c r="D131" s="13"/>
      <c r="E131" s="36"/>
      <c r="F131" s="37" t="str">
        <f>IF(I131="","",IF(I131&lt;&gt;"OK","–",EDATE(C131,D131)))</f>
        <v/>
      </c>
      <c r="G131" s="17" t="str">
        <f>IF(I131="","",IF(OR(I131&lt;&gt;"OK",NOT(ISNUMBER(Price!$B$28))),"–",F131-Price!$B$28))</f>
        <v/>
      </c>
      <c r="H131" s="16" t="str">
        <f>IF(I131="","",IF(OR(G131="–",NOT(ISNUMBER(Price!$B$29))),"–",IF(Price!$B$29&lt;0,"–",IF(G131&lt;0,"Lapsed",IF(G131&lt;=Price!$B$29,"Renew soon","Active")))))</f>
        <v/>
      </c>
      <c r="I131" s="16" t="str">
        <f>IF(COUNTA(A131:E131)=0,"",IF(OR(NOT(ISNUMBER(C131)),IF(ISNUMBER(D131),D131&lt;1,TRUE),IF(ISNUMBER(E131),E131&lt;0,TRUE)),"Check inputs","OK"))</f>
        <v/>
      </c>
    </row>
    <row r="132" spans="1:9" x14ac:dyDescent="0.25">
      <c r="A132" s="12"/>
      <c r="B132" s="12"/>
      <c r="C132" s="35"/>
      <c r="D132" s="13"/>
      <c r="E132" s="36"/>
      <c r="F132" s="37" t="str">
        <f>IF(I132="","",IF(I132&lt;&gt;"OK","–",EDATE(C132,D132)))</f>
        <v/>
      </c>
      <c r="G132" s="17" t="str">
        <f>IF(I132="","",IF(OR(I132&lt;&gt;"OK",NOT(ISNUMBER(Price!$B$28))),"–",F132-Price!$B$28))</f>
        <v/>
      </c>
      <c r="H132" s="16" t="str">
        <f>IF(I132="","",IF(OR(G132="–",NOT(ISNUMBER(Price!$B$29))),"–",IF(Price!$B$29&lt;0,"–",IF(G132&lt;0,"Lapsed",IF(G132&lt;=Price!$B$29,"Renew soon","Active")))))</f>
        <v/>
      </c>
      <c r="I132" s="16" t="str">
        <f>IF(COUNTA(A132:E132)=0,"",IF(OR(NOT(ISNUMBER(C132)),IF(ISNUMBER(D132),D132&lt;1,TRUE),IF(ISNUMBER(E132),E132&lt;0,TRUE)),"Check inputs","OK"))</f>
        <v/>
      </c>
    </row>
    <row r="133" spans="1:9" x14ac:dyDescent="0.25">
      <c r="A133" s="12"/>
      <c r="B133" s="12"/>
      <c r="C133" s="35"/>
      <c r="D133" s="13"/>
      <c r="E133" s="36"/>
      <c r="F133" s="37" t="str">
        <f>IF(I133="","",IF(I133&lt;&gt;"OK","–",EDATE(C133,D133)))</f>
        <v/>
      </c>
      <c r="G133" s="17" t="str">
        <f>IF(I133="","",IF(OR(I133&lt;&gt;"OK",NOT(ISNUMBER(Price!$B$28))),"–",F133-Price!$B$28))</f>
        <v/>
      </c>
      <c r="H133" s="16" t="str">
        <f>IF(I133="","",IF(OR(G133="–",NOT(ISNUMBER(Price!$B$29))),"–",IF(Price!$B$29&lt;0,"–",IF(G133&lt;0,"Lapsed",IF(G133&lt;=Price!$B$29,"Renew soon","Active")))))</f>
        <v/>
      </c>
      <c r="I133" s="16" t="str">
        <f>IF(COUNTA(A133:E133)=0,"",IF(OR(NOT(ISNUMBER(C133)),IF(ISNUMBER(D133),D133&lt;1,TRUE),IF(ISNUMBER(E133),E133&lt;0,TRUE)),"Check inputs","OK"))</f>
        <v/>
      </c>
    </row>
    <row r="134" spans="1:9" x14ac:dyDescent="0.25">
      <c r="A134" s="12"/>
      <c r="B134" s="12"/>
      <c r="C134" s="35"/>
      <c r="D134" s="13"/>
      <c r="E134" s="36"/>
      <c r="F134" s="37" t="str">
        <f>IF(I134="","",IF(I134&lt;&gt;"OK","–",EDATE(C134,D134)))</f>
        <v/>
      </c>
      <c r="G134" s="17" t="str">
        <f>IF(I134="","",IF(OR(I134&lt;&gt;"OK",NOT(ISNUMBER(Price!$B$28))),"–",F134-Price!$B$28))</f>
        <v/>
      </c>
      <c r="H134" s="16" t="str">
        <f>IF(I134="","",IF(OR(G134="–",NOT(ISNUMBER(Price!$B$29))),"–",IF(Price!$B$29&lt;0,"–",IF(G134&lt;0,"Lapsed",IF(G134&lt;=Price!$B$29,"Renew soon","Active")))))</f>
        <v/>
      </c>
      <c r="I134" s="16" t="str">
        <f>IF(COUNTA(A134:E134)=0,"",IF(OR(NOT(ISNUMBER(C134)),IF(ISNUMBER(D134),D134&lt;1,TRUE),IF(ISNUMBER(E134),E134&lt;0,TRUE)),"Check inputs","OK"))</f>
        <v/>
      </c>
    </row>
    <row r="135" spans="1:9" x14ac:dyDescent="0.25">
      <c r="A135" s="12"/>
      <c r="B135" s="12"/>
      <c r="C135" s="35"/>
      <c r="D135" s="13"/>
      <c r="E135" s="36"/>
      <c r="F135" s="37" t="str">
        <f>IF(I135="","",IF(I135&lt;&gt;"OK","–",EDATE(C135,D135)))</f>
        <v/>
      </c>
      <c r="G135" s="17" t="str">
        <f>IF(I135="","",IF(OR(I135&lt;&gt;"OK",NOT(ISNUMBER(Price!$B$28))),"–",F135-Price!$B$28))</f>
        <v/>
      </c>
      <c r="H135" s="16" t="str">
        <f>IF(I135="","",IF(OR(G135="–",NOT(ISNUMBER(Price!$B$29))),"–",IF(Price!$B$29&lt;0,"–",IF(G135&lt;0,"Lapsed",IF(G135&lt;=Price!$B$29,"Renew soon","Active")))))</f>
        <v/>
      </c>
      <c r="I135" s="16" t="str">
        <f>IF(COUNTA(A135:E135)=0,"",IF(OR(NOT(ISNUMBER(C135)),IF(ISNUMBER(D135),D135&lt;1,TRUE),IF(ISNUMBER(E135),E135&lt;0,TRUE)),"Check inputs","OK"))</f>
        <v/>
      </c>
    </row>
    <row r="136" spans="1:9" x14ac:dyDescent="0.25">
      <c r="A136" s="12"/>
      <c r="B136" s="12"/>
      <c r="C136" s="35"/>
      <c r="D136" s="13"/>
      <c r="E136" s="36"/>
      <c r="F136" s="37" t="str">
        <f>IF(I136="","",IF(I136&lt;&gt;"OK","–",EDATE(C136,D136)))</f>
        <v/>
      </c>
      <c r="G136" s="17" t="str">
        <f>IF(I136="","",IF(OR(I136&lt;&gt;"OK",NOT(ISNUMBER(Price!$B$28))),"–",F136-Price!$B$28))</f>
        <v/>
      </c>
      <c r="H136" s="16" t="str">
        <f>IF(I136="","",IF(OR(G136="–",NOT(ISNUMBER(Price!$B$29))),"–",IF(Price!$B$29&lt;0,"–",IF(G136&lt;0,"Lapsed",IF(G136&lt;=Price!$B$29,"Renew soon","Active")))))</f>
        <v/>
      </c>
      <c r="I136" s="16" t="str">
        <f>IF(COUNTA(A136:E136)=0,"",IF(OR(NOT(ISNUMBER(C136)),IF(ISNUMBER(D136),D136&lt;1,TRUE),IF(ISNUMBER(E136),E136&lt;0,TRUE)),"Check inputs","OK"))</f>
        <v/>
      </c>
    </row>
    <row r="137" spans="1:9" x14ac:dyDescent="0.25">
      <c r="A137" s="12"/>
      <c r="B137" s="12"/>
      <c r="C137" s="35"/>
      <c r="D137" s="13"/>
      <c r="E137" s="36"/>
      <c r="F137" s="37" t="str">
        <f>IF(I137="","",IF(I137&lt;&gt;"OK","–",EDATE(C137,D137)))</f>
        <v/>
      </c>
      <c r="G137" s="17" t="str">
        <f>IF(I137="","",IF(OR(I137&lt;&gt;"OK",NOT(ISNUMBER(Price!$B$28))),"–",F137-Price!$B$28))</f>
        <v/>
      </c>
      <c r="H137" s="16" t="str">
        <f>IF(I137="","",IF(OR(G137="–",NOT(ISNUMBER(Price!$B$29))),"–",IF(Price!$B$29&lt;0,"–",IF(G137&lt;0,"Lapsed",IF(G137&lt;=Price!$B$29,"Renew soon","Active")))))</f>
        <v/>
      </c>
      <c r="I137" s="16" t="str">
        <f>IF(COUNTA(A137:E137)=0,"",IF(OR(NOT(ISNUMBER(C137)),IF(ISNUMBER(D137),D137&lt;1,TRUE),IF(ISNUMBER(E137),E137&lt;0,TRUE)),"Check inputs","OK"))</f>
        <v/>
      </c>
    </row>
    <row r="138" spans="1:9" x14ac:dyDescent="0.25">
      <c r="A138" s="12"/>
      <c r="B138" s="12"/>
      <c r="C138" s="35"/>
      <c r="D138" s="13"/>
      <c r="E138" s="36"/>
      <c r="F138" s="37" t="str">
        <f>IF(I138="","",IF(I138&lt;&gt;"OK","–",EDATE(C138,D138)))</f>
        <v/>
      </c>
      <c r="G138" s="17" t="str">
        <f>IF(I138="","",IF(OR(I138&lt;&gt;"OK",NOT(ISNUMBER(Price!$B$28))),"–",F138-Price!$B$28))</f>
        <v/>
      </c>
      <c r="H138" s="16" t="str">
        <f>IF(I138="","",IF(OR(G138="–",NOT(ISNUMBER(Price!$B$29))),"–",IF(Price!$B$29&lt;0,"–",IF(G138&lt;0,"Lapsed",IF(G138&lt;=Price!$B$29,"Renew soon","Active")))))</f>
        <v/>
      </c>
      <c r="I138" s="16" t="str">
        <f>IF(COUNTA(A138:E138)=0,"",IF(OR(NOT(ISNUMBER(C138)),IF(ISNUMBER(D138),D138&lt;1,TRUE),IF(ISNUMBER(E138),E138&lt;0,TRUE)),"Check inputs","OK"))</f>
        <v/>
      </c>
    </row>
    <row r="139" spans="1:9" x14ac:dyDescent="0.25">
      <c r="A139" s="12"/>
      <c r="B139" s="12"/>
      <c r="C139" s="35"/>
      <c r="D139" s="13"/>
      <c r="E139" s="36"/>
      <c r="F139" s="37" t="str">
        <f>IF(I139="","",IF(I139&lt;&gt;"OK","–",EDATE(C139,D139)))</f>
        <v/>
      </c>
      <c r="G139" s="17" t="str">
        <f>IF(I139="","",IF(OR(I139&lt;&gt;"OK",NOT(ISNUMBER(Price!$B$28))),"–",F139-Price!$B$28))</f>
        <v/>
      </c>
      <c r="H139" s="16" t="str">
        <f>IF(I139="","",IF(OR(G139="–",NOT(ISNUMBER(Price!$B$29))),"–",IF(Price!$B$29&lt;0,"–",IF(G139&lt;0,"Lapsed",IF(G139&lt;=Price!$B$29,"Renew soon","Active")))))</f>
        <v/>
      </c>
      <c r="I139" s="16" t="str">
        <f>IF(COUNTA(A139:E139)=0,"",IF(OR(NOT(ISNUMBER(C139)),IF(ISNUMBER(D139),D139&lt;1,TRUE),IF(ISNUMBER(E139),E139&lt;0,TRUE)),"Check inputs","OK"))</f>
        <v/>
      </c>
    </row>
    <row r="140" spans="1:9" x14ac:dyDescent="0.25">
      <c r="A140" s="12"/>
      <c r="B140" s="12"/>
      <c r="C140" s="35"/>
      <c r="D140" s="13"/>
      <c r="E140" s="36"/>
      <c r="F140" s="37" t="str">
        <f>IF(I140="","",IF(I140&lt;&gt;"OK","–",EDATE(C140,D140)))</f>
        <v/>
      </c>
      <c r="G140" s="17" t="str">
        <f>IF(I140="","",IF(OR(I140&lt;&gt;"OK",NOT(ISNUMBER(Price!$B$28))),"–",F140-Price!$B$28))</f>
        <v/>
      </c>
      <c r="H140" s="16" t="str">
        <f>IF(I140="","",IF(OR(G140="–",NOT(ISNUMBER(Price!$B$29))),"–",IF(Price!$B$29&lt;0,"–",IF(G140&lt;0,"Lapsed",IF(G140&lt;=Price!$B$29,"Renew soon","Active")))))</f>
        <v/>
      </c>
      <c r="I140" s="16" t="str">
        <f>IF(COUNTA(A140:E140)=0,"",IF(OR(NOT(ISNUMBER(C140)),IF(ISNUMBER(D140),D140&lt;1,TRUE),IF(ISNUMBER(E140),E140&lt;0,TRUE)),"Check inputs","OK"))</f>
        <v/>
      </c>
    </row>
    <row r="141" spans="1:9" x14ac:dyDescent="0.25">
      <c r="A141" s="12"/>
      <c r="B141" s="12"/>
      <c r="C141" s="35"/>
      <c r="D141" s="13"/>
      <c r="E141" s="36"/>
      <c r="F141" s="37" t="str">
        <f>IF(I141="","",IF(I141&lt;&gt;"OK","–",EDATE(C141,D141)))</f>
        <v/>
      </c>
      <c r="G141" s="17" t="str">
        <f>IF(I141="","",IF(OR(I141&lt;&gt;"OK",NOT(ISNUMBER(Price!$B$28))),"–",F141-Price!$B$28))</f>
        <v/>
      </c>
      <c r="H141" s="16" t="str">
        <f>IF(I141="","",IF(OR(G141="–",NOT(ISNUMBER(Price!$B$29))),"–",IF(Price!$B$29&lt;0,"–",IF(G141&lt;0,"Lapsed",IF(G141&lt;=Price!$B$29,"Renew soon","Active")))))</f>
        <v/>
      </c>
      <c r="I141" s="16" t="str">
        <f>IF(COUNTA(A141:E141)=0,"",IF(OR(NOT(ISNUMBER(C141)),IF(ISNUMBER(D141),D141&lt;1,TRUE),IF(ISNUMBER(E141),E141&lt;0,TRUE)),"Check inputs","OK"))</f>
        <v/>
      </c>
    </row>
    <row r="142" spans="1:9" x14ac:dyDescent="0.25">
      <c r="A142" s="12"/>
      <c r="B142" s="12"/>
      <c r="C142" s="35"/>
      <c r="D142" s="13"/>
      <c r="E142" s="36"/>
      <c r="F142" s="37" t="str">
        <f>IF(I142="","",IF(I142&lt;&gt;"OK","–",EDATE(C142,D142)))</f>
        <v/>
      </c>
      <c r="G142" s="17" t="str">
        <f>IF(I142="","",IF(OR(I142&lt;&gt;"OK",NOT(ISNUMBER(Price!$B$28))),"–",F142-Price!$B$28))</f>
        <v/>
      </c>
      <c r="H142" s="16" t="str">
        <f>IF(I142="","",IF(OR(G142="–",NOT(ISNUMBER(Price!$B$29))),"–",IF(Price!$B$29&lt;0,"–",IF(G142&lt;0,"Lapsed",IF(G142&lt;=Price!$B$29,"Renew soon","Active")))))</f>
        <v/>
      </c>
      <c r="I142" s="16" t="str">
        <f>IF(COUNTA(A142:E142)=0,"",IF(OR(NOT(ISNUMBER(C142)),IF(ISNUMBER(D142),D142&lt;1,TRUE),IF(ISNUMBER(E142),E142&lt;0,TRUE)),"Check inputs","OK"))</f>
        <v/>
      </c>
    </row>
    <row r="143" spans="1:9" x14ac:dyDescent="0.25">
      <c r="A143" s="12"/>
      <c r="B143" s="12"/>
      <c r="C143" s="35"/>
      <c r="D143" s="13"/>
      <c r="E143" s="36"/>
      <c r="F143" s="37" t="str">
        <f>IF(I143="","",IF(I143&lt;&gt;"OK","–",EDATE(C143,D143)))</f>
        <v/>
      </c>
      <c r="G143" s="17" t="str">
        <f>IF(I143="","",IF(OR(I143&lt;&gt;"OK",NOT(ISNUMBER(Price!$B$28))),"–",F143-Price!$B$28))</f>
        <v/>
      </c>
      <c r="H143" s="16" t="str">
        <f>IF(I143="","",IF(OR(G143="–",NOT(ISNUMBER(Price!$B$29))),"–",IF(Price!$B$29&lt;0,"–",IF(G143&lt;0,"Lapsed",IF(G143&lt;=Price!$B$29,"Renew soon","Active")))))</f>
        <v/>
      </c>
      <c r="I143" s="16" t="str">
        <f>IF(COUNTA(A143:E143)=0,"",IF(OR(NOT(ISNUMBER(C143)),IF(ISNUMBER(D143),D143&lt;1,TRUE),IF(ISNUMBER(E143),E143&lt;0,TRUE)),"Check inputs","OK"))</f>
        <v/>
      </c>
    </row>
    <row r="144" spans="1:9" x14ac:dyDescent="0.25">
      <c r="A144" s="12"/>
      <c r="B144" s="12"/>
      <c r="C144" s="35"/>
      <c r="D144" s="13"/>
      <c r="E144" s="36"/>
      <c r="F144" s="37" t="str">
        <f>IF(I144="","",IF(I144&lt;&gt;"OK","–",EDATE(C144,D144)))</f>
        <v/>
      </c>
      <c r="G144" s="17" t="str">
        <f>IF(I144="","",IF(OR(I144&lt;&gt;"OK",NOT(ISNUMBER(Price!$B$28))),"–",F144-Price!$B$28))</f>
        <v/>
      </c>
      <c r="H144" s="16" t="str">
        <f>IF(I144="","",IF(OR(G144="–",NOT(ISNUMBER(Price!$B$29))),"–",IF(Price!$B$29&lt;0,"–",IF(G144&lt;0,"Lapsed",IF(G144&lt;=Price!$B$29,"Renew soon","Active")))))</f>
        <v/>
      </c>
      <c r="I144" s="16" t="str">
        <f>IF(COUNTA(A144:E144)=0,"",IF(OR(NOT(ISNUMBER(C144)),IF(ISNUMBER(D144),D144&lt;1,TRUE),IF(ISNUMBER(E144),E144&lt;0,TRUE)),"Check inputs","OK"))</f>
        <v/>
      </c>
    </row>
    <row r="145" spans="1:9" x14ac:dyDescent="0.25">
      <c r="A145" s="12"/>
      <c r="B145" s="12"/>
      <c r="C145" s="35"/>
      <c r="D145" s="13"/>
      <c r="E145" s="36"/>
      <c r="F145" s="37" t="str">
        <f>IF(I145="","",IF(I145&lt;&gt;"OK","–",EDATE(C145,D145)))</f>
        <v/>
      </c>
      <c r="G145" s="17" t="str">
        <f>IF(I145="","",IF(OR(I145&lt;&gt;"OK",NOT(ISNUMBER(Price!$B$28))),"–",F145-Price!$B$28))</f>
        <v/>
      </c>
      <c r="H145" s="16" t="str">
        <f>IF(I145="","",IF(OR(G145="–",NOT(ISNUMBER(Price!$B$29))),"–",IF(Price!$B$29&lt;0,"–",IF(G145&lt;0,"Lapsed",IF(G145&lt;=Price!$B$29,"Renew soon","Active")))))</f>
        <v/>
      </c>
      <c r="I145" s="16" t="str">
        <f>IF(COUNTA(A145:E145)=0,"",IF(OR(NOT(ISNUMBER(C145)),IF(ISNUMBER(D145),D145&lt;1,TRUE),IF(ISNUMBER(E145),E145&lt;0,TRUE)),"Check inputs","OK"))</f>
        <v/>
      </c>
    </row>
    <row r="146" spans="1:9" x14ac:dyDescent="0.25">
      <c r="A146" s="12"/>
      <c r="B146" s="12"/>
      <c r="C146" s="35"/>
      <c r="D146" s="13"/>
      <c r="E146" s="36"/>
      <c r="F146" s="37" t="str">
        <f>IF(I146="","",IF(I146&lt;&gt;"OK","–",EDATE(C146,D146)))</f>
        <v/>
      </c>
      <c r="G146" s="17" t="str">
        <f>IF(I146="","",IF(OR(I146&lt;&gt;"OK",NOT(ISNUMBER(Price!$B$28))),"–",F146-Price!$B$28))</f>
        <v/>
      </c>
      <c r="H146" s="16" t="str">
        <f>IF(I146="","",IF(OR(G146="–",NOT(ISNUMBER(Price!$B$29))),"–",IF(Price!$B$29&lt;0,"–",IF(G146&lt;0,"Lapsed",IF(G146&lt;=Price!$B$29,"Renew soon","Active")))))</f>
        <v/>
      </c>
      <c r="I146" s="16" t="str">
        <f>IF(COUNTA(A146:E146)=0,"",IF(OR(NOT(ISNUMBER(C146)),IF(ISNUMBER(D146),D146&lt;1,TRUE),IF(ISNUMBER(E146),E146&lt;0,TRUE)),"Check inputs","OK"))</f>
        <v/>
      </c>
    </row>
    <row r="147" spans="1:9" x14ac:dyDescent="0.25">
      <c r="A147" s="12"/>
      <c r="B147" s="12"/>
      <c r="C147" s="35"/>
      <c r="D147" s="13"/>
      <c r="E147" s="36"/>
      <c r="F147" s="37" t="str">
        <f>IF(I147="","",IF(I147&lt;&gt;"OK","–",EDATE(C147,D147)))</f>
        <v/>
      </c>
      <c r="G147" s="17" t="str">
        <f>IF(I147="","",IF(OR(I147&lt;&gt;"OK",NOT(ISNUMBER(Price!$B$28))),"–",F147-Price!$B$28))</f>
        <v/>
      </c>
      <c r="H147" s="16" t="str">
        <f>IF(I147="","",IF(OR(G147="–",NOT(ISNUMBER(Price!$B$29))),"–",IF(Price!$B$29&lt;0,"–",IF(G147&lt;0,"Lapsed",IF(G147&lt;=Price!$B$29,"Renew soon","Active")))))</f>
        <v/>
      </c>
      <c r="I147" s="16" t="str">
        <f>IF(COUNTA(A147:E147)=0,"",IF(OR(NOT(ISNUMBER(C147)),IF(ISNUMBER(D147),D147&lt;1,TRUE),IF(ISNUMBER(E147),E147&lt;0,TRUE)),"Check inputs","OK"))</f>
        <v/>
      </c>
    </row>
    <row r="148" spans="1:9" x14ac:dyDescent="0.25">
      <c r="A148" s="12"/>
      <c r="B148" s="12"/>
      <c r="C148" s="35"/>
      <c r="D148" s="13"/>
      <c r="E148" s="36"/>
      <c r="F148" s="37" t="str">
        <f>IF(I148="","",IF(I148&lt;&gt;"OK","–",EDATE(C148,D148)))</f>
        <v/>
      </c>
      <c r="G148" s="17" t="str">
        <f>IF(I148="","",IF(OR(I148&lt;&gt;"OK",NOT(ISNUMBER(Price!$B$28))),"–",F148-Price!$B$28))</f>
        <v/>
      </c>
      <c r="H148" s="16" t="str">
        <f>IF(I148="","",IF(OR(G148="–",NOT(ISNUMBER(Price!$B$29))),"–",IF(Price!$B$29&lt;0,"–",IF(G148&lt;0,"Lapsed",IF(G148&lt;=Price!$B$29,"Renew soon","Active")))))</f>
        <v/>
      </c>
      <c r="I148" s="16" t="str">
        <f>IF(COUNTA(A148:E148)=0,"",IF(OR(NOT(ISNUMBER(C148)),IF(ISNUMBER(D148),D148&lt;1,TRUE),IF(ISNUMBER(E148),E148&lt;0,TRUE)),"Check inputs","OK"))</f>
        <v/>
      </c>
    </row>
    <row r="149" spans="1:9" x14ac:dyDescent="0.25">
      <c r="A149" s="12"/>
      <c r="B149" s="12"/>
      <c r="C149" s="35"/>
      <c r="D149" s="13"/>
      <c r="E149" s="36"/>
      <c r="F149" s="37" t="str">
        <f>IF(I149="","",IF(I149&lt;&gt;"OK","–",EDATE(C149,D149)))</f>
        <v/>
      </c>
      <c r="G149" s="17" t="str">
        <f>IF(I149="","",IF(OR(I149&lt;&gt;"OK",NOT(ISNUMBER(Price!$B$28))),"–",F149-Price!$B$28))</f>
        <v/>
      </c>
      <c r="H149" s="16" t="str">
        <f>IF(I149="","",IF(OR(G149="–",NOT(ISNUMBER(Price!$B$29))),"–",IF(Price!$B$29&lt;0,"–",IF(G149&lt;0,"Lapsed",IF(G149&lt;=Price!$B$29,"Renew soon","Active")))))</f>
        <v/>
      </c>
      <c r="I149" s="16" t="str">
        <f>IF(COUNTA(A149:E149)=0,"",IF(OR(NOT(ISNUMBER(C149)),IF(ISNUMBER(D149),D149&lt;1,TRUE),IF(ISNUMBER(E149),E149&lt;0,TRUE)),"Check inputs","OK"))</f>
        <v/>
      </c>
    </row>
    <row r="150" spans="1:9" x14ac:dyDescent="0.25">
      <c r="A150" s="12"/>
      <c r="B150" s="12"/>
      <c r="C150" s="35"/>
      <c r="D150" s="13"/>
      <c r="E150" s="36"/>
      <c r="F150" s="37" t="str">
        <f>IF(I150="","",IF(I150&lt;&gt;"OK","–",EDATE(C150,D150)))</f>
        <v/>
      </c>
      <c r="G150" s="17" t="str">
        <f>IF(I150="","",IF(OR(I150&lt;&gt;"OK",NOT(ISNUMBER(Price!$B$28))),"–",F150-Price!$B$28))</f>
        <v/>
      </c>
      <c r="H150" s="16" t="str">
        <f>IF(I150="","",IF(OR(G150="–",NOT(ISNUMBER(Price!$B$29))),"–",IF(Price!$B$29&lt;0,"–",IF(G150&lt;0,"Lapsed",IF(G150&lt;=Price!$B$29,"Renew soon","Active")))))</f>
        <v/>
      </c>
      <c r="I150" s="16" t="str">
        <f>IF(COUNTA(A150:E150)=0,"",IF(OR(NOT(ISNUMBER(C150)),IF(ISNUMBER(D150),D150&lt;1,TRUE),IF(ISNUMBER(E150),E150&lt;0,TRUE)),"Check inputs","OK"))</f>
        <v/>
      </c>
    </row>
    <row r="151" spans="1:9" x14ac:dyDescent="0.25">
      <c r="A151" s="12"/>
      <c r="B151" s="12"/>
      <c r="C151" s="35"/>
      <c r="D151" s="13"/>
      <c r="E151" s="36"/>
      <c r="F151" s="37" t="str">
        <f>IF(I151="","",IF(I151&lt;&gt;"OK","–",EDATE(C151,D151)))</f>
        <v/>
      </c>
      <c r="G151" s="17" t="str">
        <f>IF(I151="","",IF(OR(I151&lt;&gt;"OK",NOT(ISNUMBER(Price!$B$28))),"–",F151-Price!$B$28))</f>
        <v/>
      </c>
      <c r="H151" s="16" t="str">
        <f>IF(I151="","",IF(OR(G151="–",NOT(ISNUMBER(Price!$B$29))),"–",IF(Price!$B$29&lt;0,"–",IF(G151&lt;0,"Lapsed",IF(G151&lt;=Price!$B$29,"Renew soon","Active")))))</f>
        <v/>
      </c>
      <c r="I151" s="16" t="str">
        <f>IF(COUNTA(A151:E151)=0,"",IF(OR(NOT(ISNUMBER(C151)),IF(ISNUMBER(D151),D151&lt;1,TRUE),IF(ISNUMBER(E151),E151&lt;0,TRUE)),"Check inputs","OK"))</f>
        <v/>
      </c>
    </row>
    <row r="152" spans="1:9" x14ac:dyDescent="0.25">
      <c r="A152" s="12"/>
      <c r="B152" s="12"/>
      <c r="C152" s="35"/>
      <c r="D152" s="13"/>
      <c r="E152" s="36"/>
      <c r="F152" s="37" t="str">
        <f>IF(I152="","",IF(I152&lt;&gt;"OK","–",EDATE(C152,D152)))</f>
        <v/>
      </c>
      <c r="G152" s="17" t="str">
        <f>IF(I152="","",IF(OR(I152&lt;&gt;"OK",NOT(ISNUMBER(Price!$B$28))),"–",F152-Price!$B$28))</f>
        <v/>
      </c>
      <c r="H152" s="16" t="str">
        <f>IF(I152="","",IF(OR(G152="–",NOT(ISNUMBER(Price!$B$29))),"–",IF(Price!$B$29&lt;0,"–",IF(G152&lt;0,"Lapsed",IF(G152&lt;=Price!$B$29,"Renew soon","Active")))))</f>
        <v/>
      </c>
      <c r="I152" s="16" t="str">
        <f>IF(COUNTA(A152:E152)=0,"",IF(OR(NOT(ISNUMBER(C152)),IF(ISNUMBER(D152),D152&lt;1,TRUE),IF(ISNUMBER(E152),E152&lt;0,TRUE)),"Check inputs","OK"))</f>
        <v/>
      </c>
    </row>
    <row r="153" spans="1:9" x14ac:dyDescent="0.25">
      <c r="A153" s="12"/>
      <c r="B153" s="12"/>
      <c r="C153" s="35"/>
      <c r="D153" s="13"/>
      <c r="E153" s="36"/>
      <c r="F153" s="37" t="str">
        <f>IF(I153="","",IF(I153&lt;&gt;"OK","–",EDATE(C153,D153)))</f>
        <v/>
      </c>
      <c r="G153" s="17" t="str">
        <f>IF(I153="","",IF(OR(I153&lt;&gt;"OK",NOT(ISNUMBER(Price!$B$28))),"–",F153-Price!$B$28))</f>
        <v/>
      </c>
      <c r="H153" s="16" t="str">
        <f>IF(I153="","",IF(OR(G153="–",NOT(ISNUMBER(Price!$B$29))),"–",IF(Price!$B$29&lt;0,"–",IF(G153&lt;0,"Lapsed",IF(G153&lt;=Price!$B$29,"Renew soon","Active")))))</f>
        <v/>
      </c>
      <c r="I153" s="16" t="str">
        <f>IF(COUNTA(A153:E153)=0,"",IF(OR(NOT(ISNUMBER(C153)),IF(ISNUMBER(D153),D153&lt;1,TRUE),IF(ISNUMBER(E153),E153&lt;0,TRUE)),"Check inputs","OK"))</f>
        <v/>
      </c>
    </row>
    <row r="154" spans="1:9" x14ac:dyDescent="0.25">
      <c r="A154" s="12"/>
      <c r="B154" s="12"/>
      <c r="C154" s="35"/>
      <c r="D154" s="13"/>
      <c r="E154" s="36"/>
      <c r="F154" s="37" t="str">
        <f>IF(I154="","",IF(I154&lt;&gt;"OK","–",EDATE(C154,D154)))</f>
        <v/>
      </c>
      <c r="G154" s="17" t="str">
        <f>IF(I154="","",IF(OR(I154&lt;&gt;"OK",NOT(ISNUMBER(Price!$B$28))),"–",F154-Price!$B$28))</f>
        <v/>
      </c>
      <c r="H154" s="16" t="str">
        <f>IF(I154="","",IF(OR(G154="–",NOT(ISNUMBER(Price!$B$29))),"–",IF(Price!$B$29&lt;0,"–",IF(G154&lt;0,"Lapsed",IF(G154&lt;=Price!$B$29,"Renew soon","Active")))))</f>
        <v/>
      </c>
      <c r="I154" s="16" t="str">
        <f>IF(COUNTA(A154:E154)=0,"",IF(OR(NOT(ISNUMBER(C154)),IF(ISNUMBER(D154),D154&lt;1,TRUE),IF(ISNUMBER(E154),E154&lt;0,TRUE)),"Check inputs","OK"))</f>
        <v/>
      </c>
    </row>
    <row r="155" spans="1:9" x14ac:dyDescent="0.25">
      <c r="A155" s="12"/>
      <c r="B155" s="12"/>
      <c r="C155" s="35"/>
      <c r="D155" s="13"/>
      <c r="E155" s="36"/>
      <c r="F155" s="37" t="str">
        <f>IF(I155="","",IF(I155&lt;&gt;"OK","–",EDATE(C155,D155)))</f>
        <v/>
      </c>
      <c r="G155" s="17" t="str">
        <f>IF(I155="","",IF(OR(I155&lt;&gt;"OK",NOT(ISNUMBER(Price!$B$28))),"–",F155-Price!$B$28))</f>
        <v/>
      </c>
      <c r="H155" s="16" t="str">
        <f>IF(I155="","",IF(OR(G155="–",NOT(ISNUMBER(Price!$B$29))),"–",IF(Price!$B$29&lt;0,"–",IF(G155&lt;0,"Lapsed",IF(G155&lt;=Price!$B$29,"Renew soon","Active")))))</f>
        <v/>
      </c>
      <c r="I155" s="16" t="str">
        <f>IF(COUNTA(A155:E155)=0,"",IF(OR(NOT(ISNUMBER(C155)),IF(ISNUMBER(D155),D155&lt;1,TRUE),IF(ISNUMBER(E155),E155&lt;0,TRUE)),"Check inputs","OK"))</f>
        <v/>
      </c>
    </row>
    <row r="156" spans="1:9" x14ac:dyDescent="0.25">
      <c r="A156" s="12"/>
      <c r="B156" s="12"/>
      <c r="C156" s="35"/>
      <c r="D156" s="13"/>
      <c r="E156" s="36"/>
      <c r="F156" s="37" t="str">
        <f>IF(I156="","",IF(I156&lt;&gt;"OK","–",EDATE(C156,D156)))</f>
        <v/>
      </c>
      <c r="G156" s="17" t="str">
        <f>IF(I156="","",IF(OR(I156&lt;&gt;"OK",NOT(ISNUMBER(Price!$B$28))),"–",F156-Price!$B$28))</f>
        <v/>
      </c>
      <c r="H156" s="16" t="str">
        <f>IF(I156="","",IF(OR(G156="–",NOT(ISNUMBER(Price!$B$29))),"–",IF(Price!$B$29&lt;0,"–",IF(G156&lt;0,"Lapsed",IF(G156&lt;=Price!$B$29,"Renew soon","Active")))))</f>
        <v/>
      </c>
      <c r="I156" s="16" t="str">
        <f>IF(COUNTA(A156:E156)=0,"",IF(OR(NOT(ISNUMBER(C156)),IF(ISNUMBER(D156),D156&lt;1,TRUE),IF(ISNUMBER(E156),E156&lt;0,TRUE)),"Check inputs","OK"))</f>
        <v/>
      </c>
    </row>
    <row r="157" spans="1:9" x14ac:dyDescent="0.25">
      <c r="A157" s="12"/>
      <c r="B157" s="12"/>
      <c r="C157" s="35"/>
      <c r="D157" s="13"/>
      <c r="E157" s="36"/>
      <c r="F157" s="37" t="str">
        <f>IF(I157="","",IF(I157&lt;&gt;"OK","–",EDATE(C157,D157)))</f>
        <v/>
      </c>
      <c r="G157" s="17" t="str">
        <f>IF(I157="","",IF(OR(I157&lt;&gt;"OK",NOT(ISNUMBER(Price!$B$28))),"–",F157-Price!$B$28))</f>
        <v/>
      </c>
      <c r="H157" s="16" t="str">
        <f>IF(I157="","",IF(OR(G157="–",NOT(ISNUMBER(Price!$B$29))),"–",IF(Price!$B$29&lt;0,"–",IF(G157&lt;0,"Lapsed",IF(G157&lt;=Price!$B$29,"Renew soon","Active")))))</f>
        <v/>
      </c>
      <c r="I157" s="16" t="str">
        <f>IF(COUNTA(A157:E157)=0,"",IF(OR(NOT(ISNUMBER(C157)),IF(ISNUMBER(D157),D157&lt;1,TRUE),IF(ISNUMBER(E157),E157&lt;0,TRUE)),"Check inputs","OK"))</f>
        <v/>
      </c>
    </row>
    <row r="158" spans="1:9" x14ac:dyDescent="0.25">
      <c r="A158" s="12"/>
      <c r="B158" s="12"/>
      <c r="C158" s="35"/>
      <c r="D158" s="13"/>
      <c r="E158" s="36"/>
      <c r="F158" s="37" t="str">
        <f>IF(I158="","",IF(I158&lt;&gt;"OK","–",EDATE(C158,D158)))</f>
        <v/>
      </c>
      <c r="G158" s="17" t="str">
        <f>IF(I158="","",IF(OR(I158&lt;&gt;"OK",NOT(ISNUMBER(Price!$B$28))),"–",F158-Price!$B$28))</f>
        <v/>
      </c>
      <c r="H158" s="16" t="str">
        <f>IF(I158="","",IF(OR(G158="–",NOT(ISNUMBER(Price!$B$29))),"–",IF(Price!$B$29&lt;0,"–",IF(G158&lt;0,"Lapsed",IF(G158&lt;=Price!$B$29,"Renew soon","Active")))))</f>
        <v/>
      </c>
      <c r="I158" s="16" t="str">
        <f>IF(COUNTA(A158:E158)=0,"",IF(OR(NOT(ISNUMBER(C158)),IF(ISNUMBER(D158),D158&lt;1,TRUE),IF(ISNUMBER(E158),E158&lt;0,TRUE)),"Check inputs","OK"))</f>
        <v/>
      </c>
    </row>
    <row r="159" spans="1:9" x14ac:dyDescent="0.25">
      <c r="A159" s="12"/>
      <c r="B159" s="12"/>
      <c r="C159" s="35"/>
      <c r="D159" s="13"/>
      <c r="E159" s="36"/>
      <c r="F159" s="37" t="str">
        <f>IF(I159="","",IF(I159&lt;&gt;"OK","–",EDATE(C159,D159)))</f>
        <v/>
      </c>
      <c r="G159" s="17" t="str">
        <f>IF(I159="","",IF(OR(I159&lt;&gt;"OK",NOT(ISNUMBER(Price!$B$28))),"–",F159-Price!$B$28))</f>
        <v/>
      </c>
      <c r="H159" s="16" t="str">
        <f>IF(I159="","",IF(OR(G159="–",NOT(ISNUMBER(Price!$B$29))),"–",IF(Price!$B$29&lt;0,"–",IF(G159&lt;0,"Lapsed",IF(G159&lt;=Price!$B$29,"Renew soon","Active")))))</f>
        <v/>
      </c>
      <c r="I159" s="16" t="str">
        <f>IF(COUNTA(A159:E159)=0,"",IF(OR(NOT(ISNUMBER(C159)),IF(ISNUMBER(D159),D159&lt;1,TRUE),IF(ISNUMBER(E159),E159&lt;0,TRUE)),"Check inputs","OK"))</f>
        <v/>
      </c>
    </row>
    <row r="160" spans="1:9" x14ac:dyDescent="0.25">
      <c r="A160" s="12"/>
      <c r="B160" s="12"/>
      <c r="C160" s="35"/>
      <c r="D160" s="13"/>
      <c r="E160" s="36"/>
      <c r="F160" s="37" t="str">
        <f>IF(I160="","",IF(I160&lt;&gt;"OK","–",EDATE(C160,D160)))</f>
        <v/>
      </c>
      <c r="G160" s="17" t="str">
        <f>IF(I160="","",IF(OR(I160&lt;&gt;"OK",NOT(ISNUMBER(Price!$B$28))),"–",F160-Price!$B$28))</f>
        <v/>
      </c>
      <c r="H160" s="16" t="str">
        <f>IF(I160="","",IF(OR(G160="–",NOT(ISNUMBER(Price!$B$29))),"–",IF(Price!$B$29&lt;0,"–",IF(G160&lt;0,"Lapsed",IF(G160&lt;=Price!$B$29,"Renew soon","Active")))))</f>
        <v/>
      </c>
      <c r="I160" s="16" t="str">
        <f>IF(COUNTA(A160:E160)=0,"",IF(OR(NOT(ISNUMBER(C160)),IF(ISNUMBER(D160),D160&lt;1,TRUE),IF(ISNUMBER(E160),E160&lt;0,TRUE)),"Check inputs","OK"))</f>
        <v/>
      </c>
    </row>
    <row r="161" spans="1:9" x14ac:dyDescent="0.25">
      <c r="A161" s="12"/>
      <c r="B161" s="12"/>
      <c r="C161" s="35"/>
      <c r="D161" s="13"/>
      <c r="E161" s="36"/>
      <c r="F161" s="37" t="str">
        <f>IF(I161="","",IF(I161&lt;&gt;"OK","–",EDATE(C161,D161)))</f>
        <v/>
      </c>
      <c r="G161" s="17" t="str">
        <f>IF(I161="","",IF(OR(I161&lt;&gt;"OK",NOT(ISNUMBER(Price!$B$28))),"–",F161-Price!$B$28))</f>
        <v/>
      </c>
      <c r="H161" s="16" t="str">
        <f>IF(I161="","",IF(OR(G161="–",NOT(ISNUMBER(Price!$B$29))),"–",IF(Price!$B$29&lt;0,"–",IF(G161&lt;0,"Lapsed",IF(G161&lt;=Price!$B$29,"Renew soon","Active")))))</f>
        <v/>
      </c>
      <c r="I161" s="16" t="str">
        <f>IF(COUNTA(A161:E161)=0,"",IF(OR(NOT(ISNUMBER(C161)),IF(ISNUMBER(D161),D161&lt;1,TRUE),IF(ISNUMBER(E161),E161&lt;0,TRUE)),"Check inputs","OK"))</f>
        <v/>
      </c>
    </row>
    <row r="162" spans="1:9" x14ac:dyDescent="0.25">
      <c r="A162" s="12"/>
      <c r="B162" s="12"/>
      <c r="C162" s="35"/>
      <c r="D162" s="13"/>
      <c r="E162" s="36"/>
      <c r="F162" s="37" t="str">
        <f>IF(I162="","",IF(I162&lt;&gt;"OK","–",EDATE(C162,D162)))</f>
        <v/>
      </c>
      <c r="G162" s="17" t="str">
        <f>IF(I162="","",IF(OR(I162&lt;&gt;"OK",NOT(ISNUMBER(Price!$B$28))),"–",F162-Price!$B$28))</f>
        <v/>
      </c>
      <c r="H162" s="16" t="str">
        <f>IF(I162="","",IF(OR(G162="–",NOT(ISNUMBER(Price!$B$29))),"–",IF(Price!$B$29&lt;0,"–",IF(G162&lt;0,"Lapsed",IF(G162&lt;=Price!$B$29,"Renew soon","Active")))))</f>
        <v/>
      </c>
      <c r="I162" s="16" t="str">
        <f>IF(COUNTA(A162:E162)=0,"",IF(OR(NOT(ISNUMBER(C162)),IF(ISNUMBER(D162),D162&lt;1,TRUE),IF(ISNUMBER(E162),E162&lt;0,TRUE)),"Check inputs","OK"))</f>
        <v/>
      </c>
    </row>
    <row r="163" spans="1:9" x14ac:dyDescent="0.25">
      <c r="A163" s="12"/>
      <c r="B163" s="12"/>
      <c r="C163" s="35"/>
      <c r="D163" s="13"/>
      <c r="E163" s="36"/>
      <c r="F163" s="37" t="str">
        <f>IF(I163="","",IF(I163&lt;&gt;"OK","–",EDATE(C163,D163)))</f>
        <v/>
      </c>
      <c r="G163" s="17" t="str">
        <f>IF(I163="","",IF(OR(I163&lt;&gt;"OK",NOT(ISNUMBER(Price!$B$28))),"–",F163-Price!$B$28))</f>
        <v/>
      </c>
      <c r="H163" s="16" t="str">
        <f>IF(I163="","",IF(OR(G163="–",NOT(ISNUMBER(Price!$B$29))),"–",IF(Price!$B$29&lt;0,"–",IF(G163&lt;0,"Lapsed",IF(G163&lt;=Price!$B$29,"Renew soon","Active")))))</f>
        <v/>
      </c>
      <c r="I163" s="16" t="str">
        <f>IF(COUNTA(A163:E163)=0,"",IF(OR(NOT(ISNUMBER(C163)),IF(ISNUMBER(D163),D163&lt;1,TRUE),IF(ISNUMBER(E163),E163&lt;0,TRUE)),"Check inputs","OK"))</f>
        <v/>
      </c>
    </row>
    <row r="164" spans="1:9" x14ac:dyDescent="0.25">
      <c r="A164" s="12"/>
      <c r="B164" s="12"/>
      <c r="C164" s="35"/>
      <c r="D164" s="13"/>
      <c r="E164" s="36"/>
      <c r="F164" s="37" t="str">
        <f>IF(I164="","",IF(I164&lt;&gt;"OK","–",EDATE(C164,D164)))</f>
        <v/>
      </c>
      <c r="G164" s="17" t="str">
        <f>IF(I164="","",IF(OR(I164&lt;&gt;"OK",NOT(ISNUMBER(Price!$B$28))),"–",F164-Price!$B$28))</f>
        <v/>
      </c>
      <c r="H164" s="16" t="str">
        <f>IF(I164="","",IF(OR(G164="–",NOT(ISNUMBER(Price!$B$29))),"–",IF(Price!$B$29&lt;0,"–",IF(G164&lt;0,"Lapsed",IF(G164&lt;=Price!$B$29,"Renew soon","Active")))))</f>
        <v/>
      </c>
      <c r="I164" s="16" t="str">
        <f>IF(COUNTA(A164:E164)=0,"",IF(OR(NOT(ISNUMBER(C164)),IF(ISNUMBER(D164),D164&lt;1,TRUE),IF(ISNUMBER(E164),E164&lt;0,TRUE)),"Check inputs","OK"))</f>
        <v/>
      </c>
    </row>
    <row r="165" spans="1:9" x14ac:dyDescent="0.25">
      <c r="A165" s="12"/>
      <c r="B165" s="12"/>
      <c r="C165" s="35"/>
      <c r="D165" s="13"/>
      <c r="E165" s="36"/>
      <c r="F165" s="37" t="str">
        <f>IF(I165="","",IF(I165&lt;&gt;"OK","–",EDATE(C165,D165)))</f>
        <v/>
      </c>
      <c r="G165" s="17" t="str">
        <f>IF(I165="","",IF(OR(I165&lt;&gt;"OK",NOT(ISNUMBER(Price!$B$28))),"–",F165-Price!$B$28))</f>
        <v/>
      </c>
      <c r="H165" s="16" t="str">
        <f>IF(I165="","",IF(OR(G165="–",NOT(ISNUMBER(Price!$B$29))),"–",IF(Price!$B$29&lt;0,"–",IF(G165&lt;0,"Lapsed",IF(G165&lt;=Price!$B$29,"Renew soon","Active")))))</f>
        <v/>
      </c>
      <c r="I165" s="16" t="str">
        <f>IF(COUNTA(A165:E165)=0,"",IF(OR(NOT(ISNUMBER(C165)),IF(ISNUMBER(D165),D165&lt;1,TRUE),IF(ISNUMBER(E165),E165&lt;0,TRUE)),"Check inputs","OK"))</f>
        <v/>
      </c>
    </row>
    <row r="166" spans="1:9" x14ac:dyDescent="0.25">
      <c r="A166" s="12"/>
      <c r="B166" s="12"/>
      <c r="C166" s="35"/>
      <c r="D166" s="13"/>
      <c r="E166" s="36"/>
      <c r="F166" s="37" t="str">
        <f>IF(I166="","",IF(I166&lt;&gt;"OK","–",EDATE(C166,D166)))</f>
        <v/>
      </c>
      <c r="G166" s="17" t="str">
        <f>IF(I166="","",IF(OR(I166&lt;&gt;"OK",NOT(ISNUMBER(Price!$B$28))),"–",F166-Price!$B$28))</f>
        <v/>
      </c>
      <c r="H166" s="16" t="str">
        <f>IF(I166="","",IF(OR(G166="–",NOT(ISNUMBER(Price!$B$29))),"–",IF(Price!$B$29&lt;0,"–",IF(G166&lt;0,"Lapsed",IF(G166&lt;=Price!$B$29,"Renew soon","Active")))))</f>
        <v/>
      </c>
      <c r="I166" s="16" t="str">
        <f>IF(COUNTA(A166:E166)=0,"",IF(OR(NOT(ISNUMBER(C166)),IF(ISNUMBER(D166),D166&lt;1,TRUE),IF(ISNUMBER(E166),E166&lt;0,TRUE)),"Check inputs","OK"))</f>
        <v/>
      </c>
    </row>
    <row r="167" spans="1:9" x14ac:dyDescent="0.25">
      <c r="A167" s="12"/>
      <c r="B167" s="12"/>
      <c r="C167" s="35"/>
      <c r="D167" s="13"/>
      <c r="E167" s="36"/>
      <c r="F167" s="37" t="str">
        <f>IF(I167="","",IF(I167&lt;&gt;"OK","–",EDATE(C167,D167)))</f>
        <v/>
      </c>
      <c r="G167" s="17" t="str">
        <f>IF(I167="","",IF(OR(I167&lt;&gt;"OK",NOT(ISNUMBER(Price!$B$28))),"–",F167-Price!$B$28))</f>
        <v/>
      </c>
      <c r="H167" s="16" t="str">
        <f>IF(I167="","",IF(OR(G167="–",NOT(ISNUMBER(Price!$B$29))),"–",IF(Price!$B$29&lt;0,"–",IF(G167&lt;0,"Lapsed",IF(G167&lt;=Price!$B$29,"Renew soon","Active")))))</f>
        <v/>
      </c>
      <c r="I167" s="16" t="str">
        <f>IF(COUNTA(A167:E167)=0,"",IF(OR(NOT(ISNUMBER(C167)),IF(ISNUMBER(D167),D167&lt;1,TRUE),IF(ISNUMBER(E167),E167&lt;0,TRUE)),"Check inputs","OK"))</f>
        <v/>
      </c>
    </row>
    <row r="168" spans="1:9" x14ac:dyDescent="0.25">
      <c r="A168" s="12"/>
      <c r="B168" s="12"/>
      <c r="C168" s="35"/>
      <c r="D168" s="13"/>
      <c r="E168" s="36"/>
      <c r="F168" s="37" t="str">
        <f>IF(I168="","",IF(I168&lt;&gt;"OK","–",EDATE(C168,D168)))</f>
        <v/>
      </c>
      <c r="G168" s="17" t="str">
        <f>IF(I168="","",IF(OR(I168&lt;&gt;"OK",NOT(ISNUMBER(Price!$B$28))),"–",F168-Price!$B$28))</f>
        <v/>
      </c>
      <c r="H168" s="16" t="str">
        <f>IF(I168="","",IF(OR(G168="–",NOT(ISNUMBER(Price!$B$29))),"–",IF(Price!$B$29&lt;0,"–",IF(G168&lt;0,"Lapsed",IF(G168&lt;=Price!$B$29,"Renew soon","Active")))))</f>
        <v/>
      </c>
      <c r="I168" s="16" t="str">
        <f>IF(COUNTA(A168:E168)=0,"",IF(OR(NOT(ISNUMBER(C168)),IF(ISNUMBER(D168),D168&lt;1,TRUE),IF(ISNUMBER(E168),E168&lt;0,TRUE)),"Check inputs","OK"))</f>
        <v/>
      </c>
    </row>
    <row r="169" spans="1:9" x14ac:dyDescent="0.25">
      <c r="A169" s="12"/>
      <c r="B169" s="12"/>
      <c r="C169" s="35"/>
      <c r="D169" s="13"/>
      <c r="E169" s="36"/>
      <c r="F169" s="37" t="str">
        <f>IF(I169="","",IF(I169&lt;&gt;"OK","–",EDATE(C169,D169)))</f>
        <v/>
      </c>
      <c r="G169" s="17" t="str">
        <f>IF(I169="","",IF(OR(I169&lt;&gt;"OK",NOT(ISNUMBER(Price!$B$28))),"–",F169-Price!$B$28))</f>
        <v/>
      </c>
      <c r="H169" s="16" t="str">
        <f>IF(I169="","",IF(OR(G169="–",NOT(ISNUMBER(Price!$B$29))),"–",IF(Price!$B$29&lt;0,"–",IF(G169&lt;0,"Lapsed",IF(G169&lt;=Price!$B$29,"Renew soon","Active")))))</f>
        <v/>
      </c>
      <c r="I169" s="16" t="str">
        <f>IF(COUNTA(A169:E169)=0,"",IF(OR(NOT(ISNUMBER(C169)),IF(ISNUMBER(D169),D169&lt;1,TRUE),IF(ISNUMBER(E169),E169&lt;0,TRUE)),"Check inputs","OK"))</f>
        <v/>
      </c>
    </row>
    <row r="170" spans="1:9" x14ac:dyDescent="0.25">
      <c r="A170" s="12"/>
      <c r="B170" s="12"/>
      <c r="C170" s="35"/>
      <c r="D170" s="13"/>
      <c r="E170" s="36"/>
      <c r="F170" s="37" t="str">
        <f>IF(I170="","",IF(I170&lt;&gt;"OK","–",EDATE(C170,D170)))</f>
        <v/>
      </c>
      <c r="G170" s="17" t="str">
        <f>IF(I170="","",IF(OR(I170&lt;&gt;"OK",NOT(ISNUMBER(Price!$B$28))),"–",F170-Price!$B$28))</f>
        <v/>
      </c>
      <c r="H170" s="16" t="str">
        <f>IF(I170="","",IF(OR(G170="–",NOT(ISNUMBER(Price!$B$29))),"–",IF(Price!$B$29&lt;0,"–",IF(G170&lt;0,"Lapsed",IF(G170&lt;=Price!$B$29,"Renew soon","Active")))))</f>
        <v/>
      </c>
      <c r="I170" s="16" t="str">
        <f>IF(COUNTA(A170:E170)=0,"",IF(OR(NOT(ISNUMBER(C170)),IF(ISNUMBER(D170),D170&lt;1,TRUE),IF(ISNUMBER(E170),E170&lt;0,TRUE)),"Check inputs","OK"))</f>
        <v/>
      </c>
    </row>
    <row r="171" spans="1:9" x14ac:dyDescent="0.25">
      <c r="A171" s="12"/>
      <c r="B171" s="12"/>
      <c r="C171" s="35"/>
      <c r="D171" s="13"/>
      <c r="E171" s="36"/>
      <c r="F171" s="37" t="str">
        <f>IF(I171="","",IF(I171&lt;&gt;"OK","–",EDATE(C171,D171)))</f>
        <v/>
      </c>
      <c r="G171" s="17" t="str">
        <f>IF(I171="","",IF(OR(I171&lt;&gt;"OK",NOT(ISNUMBER(Price!$B$28))),"–",F171-Price!$B$28))</f>
        <v/>
      </c>
      <c r="H171" s="16" t="str">
        <f>IF(I171="","",IF(OR(G171="–",NOT(ISNUMBER(Price!$B$29))),"–",IF(Price!$B$29&lt;0,"–",IF(G171&lt;0,"Lapsed",IF(G171&lt;=Price!$B$29,"Renew soon","Active")))))</f>
        <v/>
      </c>
      <c r="I171" s="16" t="str">
        <f>IF(COUNTA(A171:E171)=0,"",IF(OR(NOT(ISNUMBER(C171)),IF(ISNUMBER(D171),D171&lt;1,TRUE),IF(ISNUMBER(E171),E171&lt;0,TRUE)),"Check inputs","OK"))</f>
        <v/>
      </c>
    </row>
    <row r="172" spans="1:9" x14ac:dyDescent="0.25">
      <c r="A172" s="12"/>
      <c r="B172" s="12"/>
      <c r="C172" s="35"/>
      <c r="D172" s="13"/>
      <c r="E172" s="36"/>
      <c r="F172" s="37" t="str">
        <f>IF(I172="","",IF(I172&lt;&gt;"OK","–",EDATE(C172,D172)))</f>
        <v/>
      </c>
      <c r="G172" s="17" t="str">
        <f>IF(I172="","",IF(OR(I172&lt;&gt;"OK",NOT(ISNUMBER(Price!$B$28))),"–",F172-Price!$B$28))</f>
        <v/>
      </c>
      <c r="H172" s="16" t="str">
        <f>IF(I172="","",IF(OR(G172="–",NOT(ISNUMBER(Price!$B$29))),"–",IF(Price!$B$29&lt;0,"–",IF(G172&lt;0,"Lapsed",IF(G172&lt;=Price!$B$29,"Renew soon","Active")))))</f>
        <v/>
      </c>
      <c r="I172" s="16" t="str">
        <f>IF(COUNTA(A172:E172)=0,"",IF(OR(NOT(ISNUMBER(C172)),IF(ISNUMBER(D172),D172&lt;1,TRUE),IF(ISNUMBER(E172),E172&lt;0,TRUE)),"Check inputs","OK"))</f>
        <v/>
      </c>
    </row>
    <row r="173" spans="1:9" x14ac:dyDescent="0.25">
      <c r="A173" s="12"/>
      <c r="B173" s="12"/>
      <c r="C173" s="35"/>
      <c r="D173" s="13"/>
      <c r="E173" s="36"/>
      <c r="F173" s="37" t="str">
        <f>IF(I173="","",IF(I173&lt;&gt;"OK","–",EDATE(C173,D173)))</f>
        <v/>
      </c>
      <c r="G173" s="17" t="str">
        <f>IF(I173="","",IF(OR(I173&lt;&gt;"OK",NOT(ISNUMBER(Price!$B$28))),"–",F173-Price!$B$28))</f>
        <v/>
      </c>
      <c r="H173" s="16" t="str">
        <f>IF(I173="","",IF(OR(G173="–",NOT(ISNUMBER(Price!$B$29))),"–",IF(Price!$B$29&lt;0,"–",IF(G173&lt;0,"Lapsed",IF(G173&lt;=Price!$B$29,"Renew soon","Active")))))</f>
        <v/>
      </c>
      <c r="I173" s="16" t="str">
        <f>IF(COUNTA(A173:E173)=0,"",IF(OR(NOT(ISNUMBER(C173)),IF(ISNUMBER(D173),D173&lt;1,TRUE),IF(ISNUMBER(E173),E173&lt;0,TRUE)),"Check inputs","OK"))</f>
        <v/>
      </c>
    </row>
    <row r="174" spans="1:9" x14ac:dyDescent="0.25">
      <c r="A174" s="12"/>
      <c r="B174" s="12"/>
      <c r="C174" s="35"/>
      <c r="D174" s="13"/>
      <c r="E174" s="36"/>
      <c r="F174" s="37" t="str">
        <f>IF(I174="","",IF(I174&lt;&gt;"OK","–",EDATE(C174,D174)))</f>
        <v/>
      </c>
      <c r="G174" s="17" t="str">
        <f>IF(I174="","",IF(OR(I174&lt;&gt;"OK",NOT(ISNUMBER(Price!$B$28))),"–",F174-Price!$B$28))</f>
        <v/>
      </c>
      <c r="H174" s="16" t="str">
        <f>IF(I174="","",IF(OR(G174="–",NOT(ISNUMBER(Price!$B$29))),"–",IF(Price!$B$29&lt;0,"–",IF(G174&lt;0,"Lapsed",IF(G174&lt;=Price!$B$29,"Renew soon","Active")))))</f>
        <v/>
      </c>
      <c r="I174" s="16" t="str">
        <f>IF(COUNTA(A174:E174)=0,"",IF(OR(NOT(ISNUMBER(C174)),IF(ISNUMBER(D174),D174&lt;1,TRUE),IF(ISNUMBER(E174),E174&lt;0,TRUE)),"Check inputs","OK"))</f>
        <v/>
      </c>
    </row>
    <row r="175" spans="1:9" x14ac:dyDescent="0.25">
      <c r="A175" s="12"/>
      <c r="B175" s="12"/>
      <c r="C175" s="35"/>
      <c r="D175" s="13"/>
      <c r="E175" s="36"/>
      <c r="F175" s="37" t="str">
        <f>IF(I175="","",IF(I175&lt;&gt;"OK","–",EDATE(C175,D175)))</f>
        <v/>
      </c>
      <c r="G175" s="17" t="str">
        <f>IF(I175="","",IF(OR(I175&lt;&gt;"OK",NOT(ISNUMBER(Price!$B$28))),"–",F175-Price!$B$28))</f>
        <v/>
      </c>
      <c r="H175" s="16" t="str">
        <f>IF(I175="","",IF(OR(G175="–",NOT(ISNUMBER(Price!$B$29))),"–",IF(Price!$B$29&lt;0,"–",IF(G175&lt;0,"Lapsed",IF(G175&lt;=Price!$B$29,"Renew soon","Active")))))</f>
        <v/>
      </c>
      <c r="I175" s="16" t="str">
        <f>IF(COUNTA(A175:E175)=0,"",IF(OR(NOT(ISNUMBER(C175)),IF(ISNUMBER(D175),D175&lt;1,TRUE),IF(ISNUMBER(E175),E175&lt;0,TRUE)),"Check inputs","OK"))</f>
        <v/>
      </c>
    </row>
    <row r="176" spans="1:9" x14ac:dyDescent="0.25">
      <c r="A176" s="12"/>
      <c r="B176" s="12"/>
      <c r="C176" s="35"/>
      <c r="D176" s="13"/>
      <c r="E176" s="36"/>
      <c r="F176" s="37" t="str">
        <f>IF(I176="","",IF(I176&lt;&gt;"OK","–",EDATE(C176,D176)))</f>
        <v/>
      </c>
      <c r="G176" s="17" t="str">
        <f>IF(I176="","",IF(OR(I176&lt;&gt;"OK",NOT(ISNUMBER(Price!$B$28))),"–",F176-Price!$B$28))</f>
        <v/>
      </c>
      <c r="H176" s="16" t="str">
        <f>IF(I176="","",IF(OR(G176="–",NOT(ISNUMBER(Price!$B$29))),"–",IF(Price!$B$29&lt;0,"–",IF(G176&lt;0,"Lapsed",IF(G176&lt;=Price!$B$29,"Renew soon","Active")))))</f>
        <v/>
      </c>
      <c r="I176" s="16" t="str">
        <f>IF(COUNTA(A176:E176)=0,"",IF(OR(NOT(ISNUMBER(C176)),IF(ISNUMBER(D176),D176&lt;1,TRUE),IF(ISNUMBER(E176),E176&lt;0,TRUE)),"Check inputs","OK"))</f>
        <v/>
      </c>
    </row>
    <row r="177" spans="1:9" x14ac:dyDescent="0.25">
      <c r="A177" s="12"/>
      <c r="B177" s="12"/>
      <c r="C177" s="35"/>
      <c r="D177" s="13"/>
      <c r="E177" s="36"/>
      <c r="F177" s="37" t="str">
        <f>IF(I177="","",IF(I177&lt;&gt;"OK","–",EDATE(C177,D177)))</f>
        <v/>
      </c>
      <c r="G177" s="17" t="str">
        <f>IF(I177="","",IF(OR(I177&lt;&gt;"OK",NOT(ISNUMBER(Price!$B$28))),"–",F177-Price!$B$28))</f>
        <v/>
      </c>
      <c r="H177" s="16" t="str">
        <f>IF(I177="","",IF(OR(G177="–",NOT(ISNUMBER(Price!$B$29))),"–",IF(Price!$B$29&lt;0,"–",IF(G177&lt;0,"Lapsed",IF(G177&lt;=Price!$B$29,"Renew soon","Active")))))</f>
        <v/>
      </c>
      <c r="I177" s="16" t="str">
        <f>IF(COUNTA(A177:E177)=0,"",IF(OR(NOT(ISNUMBER(C177)),IF(ISNUMBER(D177),D177&lt;1,TRUE),IF(ISNUMBER(E177),E177&lt;0,TRUE)),"Check inputs","OK"))</f>
        <v/>
      </c>
    </row>
    <row r="178" spans="1:9" x14ac:dyDescent="0.25">
      <c r="A178" s="12"/>
      <c r="B178" s="12"/>
      <c r="C178" s="35"/>
      <c r="D178" s="13"/>
      <c r="E178" s="36"/>
      <c r="F178" s="37" t="str">
        <f>IF(I178="","",IF(I178&lt;&gt;"OK","–",EDATE(C178,D178)))</f>
        <v/>
      </c>
      <c r="G178" s="17" t="str">
        <f>IF(I178="","",IF(OR(I178&lt;&gt;"OK",NOT(ISNUMBER(Price!$B$28))),"–",F178-Price!$B$28))</f>
        <v/>
      </c>
      <c r="H178" s="16" t="str">
        <f>IF(I178="","",IF(OR(G178="–",NOT(ISNUMBER(Price!$B$29))),"–",IF(Price!$B$29&lt;0,"–",IF(G178&lt;0,"Lapsed",IF(G178&lt;=Price!$B$29,"Renew soon","Active")))))</f>
        <v/>
      </c>
      <c r="I178" s="16" t="str">
        <f>IF(COUNTA(A178:E178)=0,"",IF(OR(NOT(ISNUMBER(C178)),IF(ISNUMBER(D178),D178&lt;1,TRUE),IF(ISNUMBER(E178),E178&lt;0,TRUE)),"Check inputs","OK"))</f>
        <v/>
      </c>
    </row>
    <row r="179" spans="1:9" x14ac:dyDescent="0.25">
      <c r="A179" s="12"/>
      <c r="B179" s="12"/>
      <c r="C179" s="35"/>
      <c r="D179" s="13"/>
      <c r="E179" s="36"/>
      <c r="F179" s="37" t="str">
        <f>IF(I179="","",IF(I179&lt;&gt;"OK","–",EDATE(C179,D179)))</f>
        <v/>
      </c>
      <c r="G179" s="17" t="str">
        <f>IF(I179="","",IF(OR(I179&lt;&gt;"OK",NOT(ISNUMBER(Price!$B$28))),"–",F179-Price!$B$28))</f>
        <v/>
      </c>
      <c r="H179" s="16" t="str">
        <f>IF(I179="","",IF(OR(G179="–",NOT(ISNUMBER(Price!$B$29))),"–",IF(Price!$B$29&lt;0,"–",IF(G179&lt;0,"Lapsed",IF(G179&lt;=Price!$B$29,"Renew soon","Active")))))</f>
        <v/>
      </c>
      <c r="I179" s="16" t="str">
        <f>IF(COUNTA(A179:E179)=0,"",IF(OR(NOT(ISNUMBER(C179)),IF(ISNUMBER(D179),D179&lt;1,TRUE),IF(ISNUMBER(E179),E179&lt;0,TRUE)),"Check inputs","OK"))</f>
        <v/>
      </c>
    </row>
    <row r="180" spans="1:9" x14ac:dyDescent="0.25">
      <c r="A180" s="12"/>
      <c r="B180" s="12"/>
      <c r="C180" s="35"/>
      <c r="D180" s="13"/>
      <c r="E180" s="36"/>
      <c r="F180" s="37" t="str">
        <f>IF(I180="","",IF(I180&lt;&gt;"OK","–",EDATE(C180,D180)))</f>
        <v/>
      </c>
      <c r="G180" s="17" t="str">
        <f>IF(I180="","",IF(OR(I180&lt;&gt;"OK",NOT(ISNUMBER(Price!$B$28))),"–",F180-Price!$B$28))</f>
        <v/>
      </c>
      <c r="H180" s="16" t="str">
        <f>IF(I180="","",IF(OR(G180="–",NOT(ISNUMBER(Price!$B$29))),"–",IF(Price!$B$29&lt;0,"–",IF(G180&lt;0,"Lapsed",IF(G180&lt;=Price!$B$29,"Renew soon","Active")))))</f>
        <v/>
      </c>
      <c r="I180" s="16" t="str">
        <f>IF(COUNTA(A180:E180)=0,"",IF(OR(NOT(ISNUMBER(C180)),IF(ISNUMBER(D180),D180&lt;1,TRUE),IF(ISNUMBER(E180),E180&lt;0,TRUE)),"Check inputs","OK"))</f>
        <v/>
      </c>
    </row>
    <row r="181" spans="1:9" x14ac:dyDescent="0.25">
      <c r="A181" s="12"/>
      <c r="B181" s="12"/>
      <c r="C181" s="35"/>
      <c r="D181" s="13"/>
      <c r="E181" s="36"/>
      <c r="F181" s="37" t="str">
        <f>IF(I181="","",IF(I181&lt;&gt;"OK","–",EDATE(C181,D181)))</f>
        <v/>
      </c>
      <c r="G181" s="17" t="str">
        <f>IF(I181="","",IF(OR(I181&lt;&gt;"OK",NOT(ISNUMBER(Price!$B$28))),"–",F181-Price!$B$28))</f>
        <v/>
      </c>
      <c r="H181" s="16" t="str">
        <f>IF(I181="","",IF(OR(G181="–",NOT(ISNUMBER(Price!$B$29))),"–",IF(Price!$B$29&lt;0,"–",IF(G181&lt;0,"Lapsed",IF(G181&lt;=Price!$B$29,"Renew soon","Active")))))</f>
        <v/>
      </c>
      <c r="I181" s="16" t="str">
        <f>IF(COUNTA(A181:E181)=0,"",IF(OR(NOT(ISNUMBER(C181)),IF(ISNUMBER(D181),D181&lt;1,TRUE),IF(ISNUMBER(E181),E181&lt;0,TRUE)),"Check inputs","OK"))</f>
        <v/>
      </c>
    </row>
    <row r="182" spans="1:9" x14ac:dyDescent="0.25">
      <c r="A182" s="12"/>
      <c r="B182" s="12"/>
      <c r="C182" s="35"/>
      <c r="D182" s="13"/>
      <c r="E182" s="36"/>
      <c r="F182" s="37" t="str">
        <f>IF(I182="","",IF(I182&lt;&gt;"OK","–",EDATE(C182,D182)))</f>
        <v/>
      </c>
      <c r="G182" s="17" t="str">
        <f>IF(I182="","",IF(OR(I182&lt;&gt;"OK",NOT(ISNUMBER(Price!$B$28))),"–",F182-Price!$B$28))</f>
        <v/>
      </c>
      <c r="H182" s="16" t="str">
        <f>IF(I182="","",IF(OR(G182="–",NOT(ISNUMBER(Price!$B$29))),"–",IF(Price!$B$29&lt;0,"–",IF(G182&lt;0,"Lapsed",IF(G182&lt;=Price!$B$29,"Renew soon","Active")))))</f>
        <v/>
      </c>
      <c r="I182" s="16" t="str">
        <f>IF(COUNTA(A182:E182)=0,"",IF(OR(NOT(ISNUMBER(C182)),IF(ISNUMBER(D182),D182&lt;1,TRUE),IF(ISNUMBER(E182),E182&lt;0,TRUE)),"Check inputs","OK"))</f>
        <v/>
      </c>
    </row>
    <row r="183" spans="1:9" x14ac:dyDescent="0.25">
      <c r="A183" s="12"/>
      <c r="B183" s="12"/>
      <c r="C183" s="35"/>
      <c r="D183" s="13"/>
      <c r="E183" s="36"/>
      <c r="F183" s="37" t="str">
        <f>IF(I183="","",IF(I183&lt;&gt;"OK","–",EDATE(C183,D183)))</f>
        <v/>
      </c>
      <c r="G183" s="17" t="str">
        <f>IF(I183="","",IF(OR(I183&lt;&gt;"OK",NOT(ISNUMBER(Price!$B$28))),"–",F183-Price!$B$28))</f>
        <v/>
      </c>
      <c r="H183" s="16" t="str">
        <f>IF(I183="","",IF(OR(G183="–",NOT(ISNUMBER(Price!$B$29))),"–",IF(Price!$B$29&lt;0,"–",IF(G183&lt;0,"Lapsed",IF(G183&lt;=Price!$B$29,"Renew soon","Active")))))</f>
        <v/>
      </c>
      <c r="I183" s="16" t="str">
        <f>IF(COUNTA(A183:E183)=0,"",IF(OR(NOT(ISNUMBER(C183)),IF(ISNUMBER(D183),D183&lt;1,TRUE),IF(ISNUMBER(E183),E183&lt;0,TRUE)),"Check inputs","OK"))</f>
        <v/>
      </c>
    </row>
    <row r="184" spans="1:9" x14ac:dyDescent="0.25">
      <c r="A184" s="12"/>
      <c r="B184" s="12"/>
      <c r="C184" s="35"/>
      <c r="D184" s="13"/>
      <c r="E184" s="36"/>
      <c r="F184" s="37" t="str">
        <f>IF(I184="","",IF(I184&lt;&gt;"OK","–",EDATE(C184,D184)))</f>
        <v/>
      </c>
      <c r="G184" s="17" t="str">
        <f>IF(I184="","",IF(OR(I184&lt;&gt;"OK",NOT(ISNUMBER(Price!$B$28))),"–",F184-Price!$B$28))</f>
        <v/>
      </c>
      <c r="H184" s="16" t="str">
        <f>IF(I184="","",IF(OR(G184="–",NOT(ISNUMBER(Price!$B$29))),"–",IF(Price!$B$29&lt;0,"–",IF(G184&lt;0,"Lapsed",IF(G184&lt;=Price!$B$29,"Renew soon","Active")))))</f>
        <v/>
      </c>
      <c r="I184" s="16" t="str">
        <f>IF(COUNTA(A184:E184)=0,"",IF(OR(NOT(ISNUMBER(C184)),IF(ISNUMBER(D184),D184&lt;1,TRUE),IF(ISNUMBER(E184),E184&lt;0,TRUE)),"Check inputs","OK"))</f>
        <v/>
      </c>
    </row>
    <row r="185" spans="1:9" x14ac:dyDescent="0.25">
      <c r="A185" s="12"/>
      <c r="B185" s="12"/>
      <c r="C185" s="35"/>
      <c r="D185" s="13"/>
      <c r="E185" s="36"/>
      <c r="F185" s="37" t="str">
        <f>IF(I185="","",IF(I185&lt;&gt;"OK","–",EDATE(C185,D185)))</f>
        <v/>
      </c>
      <c r="G185" s="17" t="str">
        <f>IF(I185="","",IF(OR(I185&lt;&gt;"OK",NOT(ISNUMBER(Price!$B$28))),"–",F185-Price!$B$28))</f>
        <v/>
      </c>
      <c r="H185" s="16" t="str">
        <f>IF(I185="","",IF(OR(G185="–",NOT(ISNUMBER(Price!$B$29))),"–",IF(Price!$B$29&lt;0,"–",IF(G185&lt;0,"Lapsed",IF(G185&lt;=Price!$B$29,"Renew soon","Active")))))</f>
        <v/>
      </c>
      <c r="I185" s="16" t="str">
        <f>IF(COUNTA(A185:E185)=0,"",IF(OR(NOT(ISNUMBER(C185)),IF(ISNUMBER(D185),D185&lt;1,TRUE),IF(ISNUMBER(E185),E185&lt;0,TRUE)),"Check inputs","OK"))</f>
        <v/>
      </c>
    </row>
    <row r="186" spans="1:9" x14ac:dyDescent="0.25">
      <c r="A186" s="12"/>
      <c r="B186" s="12"/>
      <c r="C186" s="35"/>
      <c r="D186" s="13"/>
      <c r="E186" s="36"/>
      <c r="F186" s="37" t="str">
        <f>IF(I186="","",IF(I186&lt;&gt;"OK","–",EDATE(C186,D186)))</f>
        <v/>
      </c>
      <c r="G186" s="17" t="str">
        <f>IF(I186="","",IF(OR(I186&lt;&gt;"OK",NOT(ISNUMBER(Price!$B$28))),"–",F186-Price!$B$28))</f>
        <v/>
      </c>
      <c r="H186" s="16" t="str">
        <f>IF(I186="","",IF(OR(G186="–",NOT(ISNUMBER(Price!$B$29))),"–",IF(Price!$B$29&lt;0,"–",IF(G186&lt;0,"Lapsed",IF(G186&lt;=Price!$B$29,"Renew soon","Active")))))</f>
        <v/>
      </c>
      <c r="I186" s="16" t="str">
        <f>IF(COUNTA(A186:E186)=0,"",IF(OR(NOT(ISNUMBER(C186)),IF(ISNUMBER(D186),D186&lt;1,TRUE),IF(ISNUMBER(E186),E186&lt;0,TRUE)),"Check inputs","OK"))</f>
        <v/>
      </c>
    </row>
    <row r="187" spans="1:9" x14ac:dyDescent="0.25">
      <c r="A187" s="12"/>
      <c r="B187" s="12"/>
      <c r="C187" s="35"/>
      <c r="D187" s="13"/>
      <c r="E187" s="36"/>
      <c r="F187" s="37" t="str">
        <f>IF(I187="","",IF(I187&lt;&gt;"OK","–",EDATE(C187,D187)))</f>
        <v/>
      </c>
      <c r="G187" s="17" t="str">
        <f>IF(I187="","",IF(OR(I187&lt;&gt;"OK",NOT(ISNUMBER(Price!$B$28))),"–",F187-Price!$B$28))</f>
        <v/>
      </c>
      <c r="H187" s="16" t="str">
        <f>IF(I187="","",IF(OR(G187="–",NOT(ISNUMBER(Price!$B$29))),"–",IF(Price!$B$29&lt;0,"–",IF(G187&lt;0,"Lapsed",IF(G187&lt;=Price!$B$29,"Renew soon","Active")))))</f>
        <v/>
      </c>
      <c r="I187" s="16" t="str">
        <f>IF(COUNTA(A187:E187)=0,"",IF(OR(NOT(ISNUMBER(C187)),IF(ISNUMBER(D187),D187&lt;1,TRUE),IF(ISNUMBER(E187),E187&lt;0,TRUE)),"Check inputs","OK"))</f>
        <v/>
      </c>
    </row>
    <row r="188" spans="1:9" x14ac:dyDescent="0.25">
      <c r="A188" s="12"/>
      <c r="B188" s="12"/>
      <c r="C188" s="35"/>
      <c r="D188" s="13"/>
      <c r="E188" s="36"/>
      <c r="F188" s="37" t="str">
        <f>IF(I188="","",IF(I188&lt;&gt;"OK","–",EDATE(C188,D188)))</f>
        <v/>
      </c>
      <c r="G188" s="17" t="str">
        <f>IF(I188="","",IF(OR(I188&lt;&gt;"OK",NOT(ISNUMBER(Price!$B$28))),"–",F188-Price!$B$28))</f>
        <v/>
      </c>
      <c r="H188" s="16" t="str">
        <f>IF(I188="","",IF(OR(G188="–",NOT(ISNUMBER(Price!$B$29))),"–",IF(Price!$B$29&lt;0,"–",IF(G188&lt;0,"Lapsed",IF(G188&lt;=Price!$B$29,"Renew soon","Active")))))</f>
        <v/>
      </c>
      <c r="I188" s="16" t="str">
        <f>IF(COUNTA(A188:E188)=0,"",IF(OR(NOT(ISNUMBER(C188)),IF(ISNUMBER(D188),D188&lt;1,TRUE),IF(ISNUMBER(E188),E188&lt;0,TRUE)),"Check inputs","OK"))</f>
        <v/>
      </c>
    </row>
    <row r="189" spans="1:9" x14ac:dyDescent="0.25">
      <c r="A189" s="12"/>
      <c r="B189" s="12"/>
      <c r="C189" s="35"/>
      <c r="D189" s="13"/>
      <c r="E189" s="36"/>
      <c r="F189" s="37" t="str">
        <f>IF(I189="","",IF(I189&lt;&gt;"OK","–",EDATE(C189,D189)))</f>
        <v/>
      </c>
      <c r="G189" s="17" t="str">
        <f>IF(I189="","",IF(OR(I189&lt;&gt;"OK",NOT(ISNUMBER(Price!$B$28))),"–",F189-Price!$B$28))</f>
        <v/>
      </c>
      <c r="H189" s="16" t="str">
        <f>IF(I189="","",IF(OR(G189="–",NOT(ISNUMBER(Price!$B$29))),"–",IF(Price!$B$29&lt;0,"–",IF(G189&lt;0,"Lapsed",IF(G189&lt;=Price!$B$29,"Renew soon","Active")))))</f>
        <v/>
      </c>
      <c r="I189" s="16" t="str">
        <f>IF(COUNTA(A189:E189)=0,"",IF(OR(NOT(ISNUMBER(C189)),IF(ISNUMBER(D189),D189&lt;1,TRUE),IF(ISNUMBER(E189),E189&lt;0,TRUE)),"Check inputs","OK"))</f>
        <v/>
      </c>
    </row>
    <row r="190" spans="1:9" x14ac:dyDescent="0.25">
      <c r="A190" s="12"/>
      <c r="B190" s="12"/>
      <c r="C190" s="35"/>
      <c r="D190" s="13"/>
      <c r="E190" s="36"/>
      <c r="F190" s="37" t="str">
        <f>IF(I190="","",IF(I190&lt;&gt;"OK","–",EDATE(C190,D190)))</f>
        <v/>
      </c>
      <c r="G190" s="17" t="str">
        <f>IF(I190="","",IF(OR(I190&lt;&gt;"OK",NOT(ISNUMBER(Price!$B$28))),"–",F190-Price!$B$28))</f>
        <v/>
      </c>
      <c r="H190" s="16" t="str">
        <f>IF(I190="","",IF(OR(G190="–",NOT(ISNUMBER(Price!$B$29))),"–",IF(Price!$B$29&lt;0,"–",IF(G190&lt;0,"Lapsed",IF(G190&lt;=Price!$B$29,"Renew soon","Active")))))</f>
        <v/>
      </c>
      <c r="I190" s="16" t="str">
        <f>IF(COUNTA(A190:E190)=0,"",IF(OR(NOT(ISNUMBER(C190)),IF(ISNUMBER(D190),D190&lt;1,TRUE),IF(ISNUMBER(E190),E190&lt;0,TRUE)),"Check inputs","OK"))</f>
        <v/>
      </c>
    </row>
    <row r="191" spans="1:9" x14ac:dyDescent="0.25">
      <c r="A191" s="12"/>
      <c r="B191" s="12"/>
      <c r="C191" s="35"/>
      <c r="D191" s="13"/>
      <c r="E191" s="36"/>
      <c r="F191" s="37" t="str">
        <f>IF(I191="","",IF(I191&lt;&gt;"OK","–",EDATE(C191,D191)))</f>
        <v/>
      </c>
      <c r="G191" s="17" t="str">
        <f>IF(I191="","",IF(OR(I191&lt;&gt;"OK",NOT(ISNUMBER(Price!$B$28))),"–",F191-Price!$B$28))</f>
        <v/>
      </c>
      <c r="H191" s="16" t="str">
        <f>IF(I191="","",IF(OR(G191="–",NOT(ISNUMBER(Price!$B$29))),"–",IF(Price!$B$29&lt;0,"–",IF(G191&lt;0,"Lapsed",IF(G191&lt;=Price!$B$29,"Renew soon","Active")))))</f>
        <v/>
      </c>
      <c r="I191" s="16" t="str">
        <f>IF(COUNTA(A191:E191)=0,"",IF(OR(NOT(ISNUMBER(C191)),IF(ISNUMBER(D191),D191&lt;1,TRUE),IF(ISNUMBER(E191),E191&lt;0,TRUE)),"Check inputs","OK"))</f>
        <v/>
      </c>
    </row>
    <row r="192" spans="1:9" x14ac:dyDescent="0.25">
      <c r="A192" s="12"/>
      <c r="B192" s="12"/>
      <c r="C192" s="35"/>
      <c r="D192" s="13"/>
      <c r="E192" s="36"/>
      <c r="F192" s="37" t="str">
        <f>IF(I192="","",IF(I192&lt;&gt;"OK","–",EDATE(C192,D192)))</f>
        <v/>
      </c>
      <c r="G192" s="17" t="str">
        <f>IF(I192="","",IF(OR(I192&lt;&gt;"OK",NOT(ISNUMBER(Price!$B$28))),"–",F192-Price!$B$28))</f>
        <v/>
      </c>
      <c r="H192" s="16" t="str">
        <f>IF(I192="","",IF(OR(G192="–",NOT(ISNUMBER(Price!$B$29))),"–",IF(Price!$B$29&lt;0,"–",IF(G192&lt;0,"Lapsed",IF(G192&lt;=Price!$B$29,"Renew soon","Active")))))</f>
        <v/>
      </c>
      <c r="I192" s="16" t="str">
        <f>IF(COUNTA(A192:E192)=0,"",IF(OR(NOT(ISNUMBER(C192)),IF(ISNUMBER(D192),D192&lt;1,TRUE),IF(ISNUMBER(E192),E192&lt;0,TRUE)),"Check inputs","OK"))</f>
        <v/>
      </c>
    </row>
    <row r="193" spans="1:9" x14ac:dyDescent="0.25">
      <c r="A193" s="12"/>
      <c r="B193" s="12"/>
      <c r="C193" s="35"/>
      <c r="D193" s="13"/>
      <c r="E193" s="36"/>
      <c r="F193" s="37" t="str">
        <f>IF(I193="","",IF(I193&lt;&gt;"OK","–",EDATE(C193,D193)))</f>
        <v/>
      </c>
      <c r="G193" s="17" t="str">
        <f>IF(I193="","",IF(OR(I193&lt;&gt;"OK",NOT(ISNUMBER(Price!$B$28))),"–",F193-Price!$B$28))</f>
        <v/>
      </c>
      <c r="H193" s="16" t="str">
        <f>IF(I193="","",IF(OR(G193="–",NOT(ISNUMBER(Price!$B$29))),"–",IF(Price!$B$29&lt;0,"–",IF(G193&lt;0,"Lapsed",IF(G193&lt;=Price!$B$29,"Renew soon","Active")))))</f>
        <v/>
      </c>
      <c r="I193" s="16" t="str">
        <f>IF(COUNTA(A193:E193)=0,"",IF(OR(NOT(ISNUMBER(C193)),IF(ISNUMBER(D193),D193&lt;1,TRUE),IF(ISNUMBER(E193),E193&lt;0,TRUE)),"Check inputs","OK"))</f>
        <v/>
      </c>
    </row>
    <row r="194" spans="1:9" x14ac:dyDescent="0.25">
      <c r="A194" s="12"/>
      <c r="B194" s="12"/>
      <c r="C194" s="35"/>
      <c r="D194" s="13"/>
      <c r="E194" s="36"/>
      <c r="F194" s="37" t="str">
        <f>IF(I194="","",IF(I194&lt;&gt;"OK","–",EDATE(C194,D194)))</f>
        <v/>
      </c>
      <c r="G194" s="17" t="str">
        <f>IF(I194="","",IF(OR(I194&lt;&gt;"OK",NOT(ISNUMBER(Price!$B$28))),"–",F194-Price!$B$28))</f>
        <v/>
      </c>
      <c r="H194" s="16" t="str">
        <f>IF(I194="","",IF(OR(G194="–",NOT(ISNUMBER(Price!$B$29))),"–",IF(Price!$B$29&lt;0,"–",IF(G194&lt;0,"Lapsed",IF(G194&lt;=Price!$B$29,"Renew soon","Active")))))</f>
        <v/>
      </c>
      <c r="I194" s="16" t="str">
        <f>IF(COUNTA(A194:E194)=0,"",IF(OR(NOT(ISNUMBER(C194)),IF(ISNUMBER(D194),D194&lt;1,TRUE),IF(ISNUMBER(E194),E194&lt;0,TRUE)),"Check inputs","OK"))</f>
        <v/>
      </c>
    </row>
    <row r="195" spans="1:9" x14ac:dyDescent="0.25">
      <c r="A195" s="12"/>
      <c r="B195" s="12"/>
      <c r="C195" s="35"/>
      <c r="D195" s="13"/>
      <c r="E195" s="36"/>
      <c r="F195" s="37" t="str">
        <f>IF(I195="","",IF(I195&lt;&gt;"OK","–",EDATE(C195,D195)))</f>
        <v/>
      </c>
      <c r="G195" s="17" t="str">
        <f>IF(I195="","",IF(OR(I195&lt;&gt;"OK",NOT(ISNUMBER(Price!$B$28))),"–",F195-Price!$B$28))</f>
        <v/>
      </c>
      <c r="H195" s="16" t="str">
        <f>IF(I195="","",IF(OR(G195="–",NOT(ISNUMBER(Price!$B$29))),"–",IF(Price!$B$29&lt;0,"–",IF(G195&lt;0,"Lapsed",IF(G195&lt;=Price!$B$29,"Renew soon","Active")))))</f>
        <v/>
      </c>
      <c r="I195" s="16" t="str">
        <f>IF(COUNTA(A195:E195)=0,"",IF(OR(NOT(ISNUMBER(C195)),IF(ISNUMBER(D195),D195&lt;1,TRUE),IF(ISNUMBER(E195),E195&lt;0,TRUE)),"Check inputs","OK"))</f>
        <v/>
      </c>
    </row>
    <row r="196" spans="1:9" x14ac:dyDescent="0.25">
      <c r="A196" s="12"/>
      <c r="B196" s="12"/>
      <c r="C196" s="35"/>
      <c r="D196" s="13"/>
      <c r="E196" s="36"/>
      <c r="F196" s="37" t="str">
        <f>IF(I196="","",IF(I196&lt;&gt;"OK","–",EDATE(C196,D196)))</f>
        <v/>
      </c>
      <c r="G196" s="17" t="str">
        <f>IF(I196="","",IF(OR(I196&lt;&gt;"OK",NOT(ISNUMBER(Price!$B$28))),"–",F196-Price!$B$28))</f>
        <v/>
      </c>
      <c r="H196" s="16" t="str">
        <f>IF(I196="","",IF(OR(G196="–",NOT(ISNUMBER(Price!$B$29))),"–",IF(Price!$B$29&lt;0,"–",IF(G196&lt;0,"Lapsed",IF(G196&lt;=Price!$B$29,"Renew soon","Active")))))</f>
        <v/>
      </c>
      <c r="I196" s="16" t="str">
        <f>IF(COUNTA(A196:E196)=0,"",IF(OR(NOT(ISNUMBER(C196)),IF(ISNUMBER(D196),D196&lt;1,TRUE),IF(ISNUMBER(E196),E196&lt;0,TRUE)),"Check inputs","OK"))</f>
        <v/>
      </c>
    </row>
    <row r="197" spans="1:9" x14ac:dyDescent="0.25">
      <c r="A197" s="12"/>
      <c r="B197" s="12"/>
      <c r="C197" s="35"/>
      <c r="D197" s="13"/>
      <c r="E197" s="36"/>
      <c r="F197" s="37" t="str">
        <f>IF(I197="","",IF(I197&lt;&gt;"OK","–",EDATE(C197,D197)))</f>
        <v/>
      </c>
      <c r="G197" s="17" t="str">
        <f>IF(I197="","",IF(OR(I197&lt;&gt;"OK",NOT(ISNUMBER(Price!$B$28))),"–",F197-Price!$B$28))</f>
        <v/>
      </c>
      <c r="H197" s="16" t="str">
        <f>IF(I197="","",IF(OR(G197="–",NOT(ISNUMBER(Price!$B$29))),"–",IF(Price!$B$29&lt;0,"–",IF(G197&lt;0,"Lapsed",IF(G197&lt;=Price!$B$29,"Renew soon","Active")))))</f>
        <v/>
      </c>
      <c r="I197" s="16" t="str">
        <f>IF(COUNTA(A197:E197)=0,"",IF(OR(NOT(ISNUMBER(C197)),IF(ISNUMBER(D197),D197&lt;1,TRUE),IF(ISNUMBER(E197),E197&lt;0,TRUE)),"Check inputs","OK"))</f>
        <v/>
      </c>
    </row>
    <row r="198" spans="1:9" x14ac:dyDescent="0.25">
      <c r="A198" s="12"/>
      <c r="B198" s="12"/>
      <c r="C198" s="35"/>
      <c r="D198" s="13"/>
      <c r="E198" s="36"/>
      <c r="F198" s="37" t="str">
        <f>IF(I198="","",IF(I198&lt;&gt;"OK","–",EDATE(C198,D198)))</f>
        <v/>
      </c>
      <c r="G198" s="17" t="str">
        <f>IF(I198="","",IF(OR(I198&lt;&gt;"OK",NOT(ISNUMBER(Price!$B$28))),"–",F198-Price!$B$28))</f>
        <v/>
      </c>
      <c r="H198" s="16" t="str">
        <f>IF(I198="","",IF(OR(G198="–",NOT(ISNUMBER(Price!$B$29))),"–",IF(Price!$B$29&lt;0,"–",IF(G198&lt;0,"Lapsed",IF(G198&lt;=Price!$B$29,"Renew soon","Active")))))</f>
        <v/>
      </c>
      <c r="I198" s="16" t="str">
        <f>IF(COUNTA(A198:E198)=0,"",IF(OR(NOT(ISNUMBER(C198)),IF(ISNUMBER(D198),D198&lt;1,TRUE),IF(ISNUMBER(E198),E198&lt;0,TRUE)),"Check inputs","OK"))</f>
        <v/>
      </c>
    </row>
    <row r="199" spans="1:9" x14ac:dyDescent="0.25">
      <c r="A199" s="12"/>
      <c r="B199" s="12"/>
      <c r="C199" s="35"/>
      <c r="D199" s="13"/>
      <c r="E199" s="36"/>
      <c r="F199" s="37" t="str">
        <f>IF(I199="","",IF(I199&lt;&gt;"OK","–",EDATE(C199,D199)))</f>
        <v/>
      </c>
      <c r="G199" s="17" t="str">
        <f>IF(I199="","",IF(OR(I199&lt;&gt;"OK",NOT(ISNUMBER(Price!$B$28))),"–",F199-Price!$B$28))</f>
        <v/>
      </c>
      <c r="H199" s="16" t="str">
        <f>IF(I199="","",IF(OR(G199="–",NOT(ISNUMBER(Price!$B$29))),"–",IF(Price!$B$29&lt;0,"–",IF(G199&lt;0,"Lapsed",IF(G199&lt;=Price!$B$29,"Renew soon","Active")))))</f>
        <v/>
      </c>
      <c r="I199" s="16" t="str">
        <f>IF(COUNTA(A199:E199)=0,"",IF(OR(NOT(ISNUMBER(C199)),IF(ISNUMBER(D199),D199&lt;1,TRUE),IF(ISNUMBER(E199),E199&lt;0,TRUE)),"Check inputs","OK"))</f>
        <v/>
      </c>
    </row>
    <row r="200" spans="1:9" x14ac:dyDescent="0.25">
      <c r="A200" s="12"/>
      <c r="B200" s="12"/>
      <c r="C200" s="35"/>
      <c r="D200" s="13"/>
      <c r="E200" s="36"/>
      <c r="F200" s="37" t="str">
        <f>IF(I200="","",IF(I200&lt;&gt;"OK","–",EDATE(C200,D200)))</f>
        <v/>
      </c>
      <c r="G200" s="17" t="str">
        <f>IF(I200="","",IF(OR(I200&lt;&gt;"OK",NOT(ISNUMBER(Price!$B$28))),"–",F200-Price!$B$28))</f>
        <v/>
      </c>
      <c r="H200" s="16" t="str">
        <f>IF(I200="","",IF(OR(G200="–",NOT(ISNUMBER(Price!$B$29))),"–",IF(Price!$B$29&lt;0,"–",IF(G200&lt;0,"Lapsed",IF(G200&lt;=Price!$B$29,"Renew soon","Active")))))</f>
        <v/>
      </c>
      <c r="I200" s="16" t="str">
        <f>IF(COUNTA(A200:E200)=0,"",IF(OR(NOT(ISNUMBER(C200)),IF(ISNUMBER(D200),D200&lt;1,TRUE),IF(ISNUMBER(E200),E200&lt;0,TRUE)),"Check inputs","OK"))</f>
        <v/>
      </c>
    </row>
    <row r="201" spans="1:9" x14ac:dyDescent="0.25">
      <c r="A201" s="12"/>
      <c r="B201" s="12"/>
      <c r="C201" s="35"/>
      <c r="D201" s="13"/>
      <c r="E201" s="36"/>
      <c r="F201" s="37" t="str">
        <f>IF(I201="","",IF(I201&lt;&gt;"OK","–",EDATE(C201,D201)))</f>
        <v/>
      </c>
      <c r="G201" s="17" t="str">
        <f>IF(I201="","",IF(OR(I201&lt;&gt;"OK",NOT(ISNUMBER(Price!$B$28))),"–",F201-Price!$B$28))</f>
        <v/>
      </c>
      <c r="H201" s="16" t="str">
        <f>IF(I201="","",IF(OR(G201="–",NOT(ISNUMBER(Price!$B$29))),"–",IF(Price!$B$29&lt;0,"–",IF(G201&lt;0,"Lapsed",IF(G201&lt;=Price!$B$29,"Renew soon","Active")))))</f>
        <v/>
      </c>
      <c r="I201" s="16" t="str">
        <f>IF(COUNTA(A201:E201)=0,"",IF(OR(NOT(ISNUMBER(C201)),IF(ISNUMBER(D201),D201&lt;1,TRUE),IF(ISNUMBER(E201),E201&lt;0,TRUE)),"Check inputs","OK"))</f>
        <v/>
      </c>
    </row>
  </sheetData>
  <conditionalFormatting sqref="H2:H201">
    <cfRule type="expression" dxfId="8" priority="7">
      <formula>H2="Lapsed"</formula>
    </cfRule>
    <cfRule type="expression" dxfId="9" priority="8">
      <formula>H2="Renew soon"</formula>
    </cfRule>
    <cfRule type="expression" dxfId="10" priority="9">
      <formula>H2="Active"</formula>
    </cfRule>
  </conditionalFormatting>
  <conditionalFormatting sqref="I2:I201">
    <cfRule type="expression" dxfId="11" priority="10">
      <formula>AND(LEN(I2)&gt;0,I2&lt;&gt;"OK")</formula>
    </cfRule>
  </conditionalFormatting>
  <dataValidations count="4">
    <dataValidation type="whole" operator="greaterThanOrEqual" allowBlank="1" showErrorMessage="1" errorTitle="Invalid term" error="Enter the term as a whole number of months, 1 or more." sqref="D10:D201">
      <formula1>1</formula1>
    </dataValidation>
    <dataValidation type="whole" operator="greaterThanOrEqual" allowBlank="1" showErrorMessage="1" errorTitle="Invalid term" error="Enter the term as a whole number of months, 1 or more." sqref="D2:D201">
      <formula1>1</formula1>
    </dataValidation>
    <dataValidation type="decimal" operator="greaterThanOrEqual" allowBlank="1" showErrorMessage="1" errorTitle="Invalid price" error="Enter a number of 0 or more." sqref="E10:E201">
      <formula1>0</formula1>
    </dataValidation>
    <dataValidation type="decimal" operator="greaterThanOrEqual" allowBlank="1" showErrorMessage="1" errorTitle="Invalid price" error="Enter a number of 0 or more." sqref="E2:E201">
      <formula1>0</formula1>
    </dataValidation>
  </dataValidations>
  <hyperlinks>
    <hyperlink ref="K1" r:id="rId1"/>
  </hyperlinks>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Instructions</vt:lpstr>
      <vt:lpstr>Types</vt:lpstr>
      <vt:lpstr>Equipment</vt:lpstr>
      <vt:lpstr>Price</vt:lpstr>
      <vt:lpstr>Renewals</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Field Service Software IO</dc:creator>
  <dc:title/>
  <dc:subject/>
  <dc:description/>
  <cp:keywords/>
  <cp:category/>
  <cp:lastModifiedBy>Field Service Software IO template generator</cp:lastModifiedBy>
  <dcterms:created xsi:type="dcterms:W3CDTF">2026-11-04T13:52:36Z</dcterms:created>
  <dcterms:modified xsi:type="dcterms:W3CDTF">2026-11-04T13:52:36Z</dcterms:modified>
</cp:coreProperties>
</file>